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DM-MA-FILE-3\Apps\PYTHON_UTIL\scripts\officials_data.py3\data\xlsx\"/>
    </mc:Choice>
  </mc:AlternateContent>
  <xr:revisionPtr revIDLastSave="0" documentId="8_{78AA9F3C-1D49-43E7-9739-25DA14D03483}" xr6:coauthVersionLast="47" xr6:coauthVersionMax="47" xr10:uidLastSave="{00000000-0000-0000-0000-000000000000}"/>
  <bookViews>
    <workbookView xWindow="25080" yWindow="-120" windowWidth="25440" windowHeight="15270" xr2:uid="{0350D4BB-1224-4213-9477-96956E6BF402}"/>
  </bookViews>
  <sheets>
    <sheet name="Index" sheetId="1" r:id="rId1"/>
    <sheet name="A(1)-Total" sheetId="2" r:id="rId2"/>
    <sheet name="AA(1)-Debt" sheetId="3" r:id="rId3"/>
    <sheet name="B(1)-Unrestricted" sheetId="4" r:id="rId4"/>
    <sheet name="B(2)-Restricted" sheetId="5" r:id="rId5"/>
    <sheet name="B(3)-Equity" sheetId="6" r:id="rId6"/>
    <sheet name="B(4)-Total" sheetId="7" r:id="rId7"/>
    <sheet name="C(1)-Revenue" sheetId="8" r:id="rId8"/>
    <sheet name="D(1)-Total" sheetId="9" r:id="rId9"/>
    <sheet name="E(1)-Sales" sheetId="10" r:id="rId10"/>
    <sheet name="E(2)-Transfers" sheetId="11" r:id="rId11"/>
    <sheet name="E(3)-Amortization" sheetId="12" r:id="rId12"/>
    <sheet name="E(4)-Capital Long Term Interest" sheetId="13" r:id="rId13"/>
    <sheet name="EA(1)-Assessment" sheetId="14" r:id="rId14"/>
    <sheet name="F(1)-Purchased" sheetId="15" r:id="rId15"/>
    <sheet name="F(2)-Donated" sheetId="16" r:id="rId16"/>
    <sheet name="F(3)-Additions" sheetId="17" r:id="rId17"/>
    <sheet name="F(4)-Reductions" sheetId="18" r:id="rId18"/>
    <sheet name="G(1)-StartBalance" sheetId="19" r:id="rId19"/>
    <sheet name="G(2)-Additions" sheetId="20" r:id="rId20"/>
    <sheet name="G(3)-Reductions" sheetId="21" r:id="rId21"/>
    <sheet name="G(4)-EndBalance" sheetId="22" r:id="rId22"/>
    <sheet name="H(1)-Operating" sheetId="23" r:id="rId23"/>
    <sheet name="H(2)-Capital" sheetId="24" r:id="rId24"/>
    <sheet name="H(3)-Total" sheetId="25" r:id="rId25"/>
    <sheet name="I(1)-Operating" sheetId="26" r:id="rId26"/>
    <sheet name="I(2)-Capital" sheetId="27" r:id="rId27"/>
    <sheet name="I(3)-Total" sheetId="28" r:id="rId28"/>
    <sheet name="J(1)-Operating" sheetId="29" r:id="rId29"/>
    <sheet name="J(2)-Capital" sheetId="30" r:id="rId30"/>
    <sheet name="J(3)-Total" sheetId="31" r:id="rId31"/>
    <sheet name="K(1)-Taxes" sheetId="32" r:id="rId32"/>
    <sheet name="K(2)-Grants" sheetId="33" r:id="rId33"/>
    <sheet name="K(3)-Total" sheetId="34" r:id="rId34"/>
    <sheet name="L(1)-Property" sheetId="35" r:id="rId35"/>
    <sheet name="L(2)-Business" sheetId="36" r:id="rId36"/>
    <sheet name="L(3)-Other" sheetId="37" r:id="rId37"/>
    <sheet name="L(4)-Total" sheetId="38" r:id="rId38"/>
    <sheet name="MR(3)-Mill Rate" sheetId="39" r:id="rId39"/>
    <sheet name="POPL(1)-Population" sheetId="40" r:id="rId40"/>
    <sheet name="ST(1)-Stat" sheetId="41" r:id="rId41"/>
  </sheets>
  <definedNames>
    <definedName name="_xlnm.Print_Area" localSheetId="0">Index!$A$1:$D$97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1" l="1"/>
  <c r="A1" i="40"/>
  <c r="A1" i="39"/>
  <c r="A1" i="38"/>
  <c r="A1" i="37"/>
  <c r="A1" i="36"/>
  <c r="A1" i="35"/>
  <c r="A1" i="34"/>
  <c r="A1" i="33"/>
  <c r="A1" i="32"/>
  <c r="A1" i="31"/>
  <c r="A1" i="30"/>
  <c r="A1" i="29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  <c r="C93" i="1"/>
  <c r="C90" i="1"/>
  <c r="C87" i="1"/>
  <c r="C84" i="1"/>
  <c r="C81" i="1"/>
  <c r="C80" i="1"/>
  <c r="C79" i="1"/>
  <c r="C76" i="1"/>
  <c r="C75" i="1"/>
  <c r="C74" i="1"/>
  <c r="C73" i="1"/>
  <c r="C70" i="1"/>
  <c r="C69" i="1"/>
  <c r="C68" i="1"/>
  <c r="C67" i="1"/>
  <c r="C64" i="1"/>
  <c r="C63" i="1"/>
  <c r="C62" i="1"/>
  <c r="C59" i="1"/>
  <c r="C58" i="1"/>
  <c r="C57" i="1"/>
  <c r="C54" i="1"/>
  <c r="C53" i="1"/>
  <c r="C52" i="1"/>
  <c r="C49" i="1"/>
  <c r="C48" i="1"/>
  <c r="C47" i="1"/>
  <c r="C44" i="1"/>
  <c r="C43" i="1"/>
  <c r="C42" i="1"/>
  <c r="C41" i="1"/>
  <c r="C38" i="1"/>
  <c r="C37" i="1"/>
  <c r="C35" i="1"/>
  <c r="C34" i="1"/>
  <c r="C31" i="1"/>
  <c r="C28" i="1"/>
  <c r="C27" i="1"/>
  <c r="C25" i="1"/>
  <c r="C24" i="1"/>
  <c r="C20" i="1"/>
  <c r="C17" i="1"/>
  <c r="C13" i="1"/>
  <c r="C12" i="1"/>
  <c r="C11" i="1"/>
  <c r="C10" i="1"/>
  <c r="G9" i="1"/>
  <c r="G8" i="1"/>
  <c r="G7" i="1"/>
  <c r="C7" i="1"/>
  <c r="C4" i="1"/>
</calcChain>
</file>

<file path=xl/sharedStrings.xml><?xml version="1.0" encoding="utf-8"?>
<sst xmlns="http://schemas.openxmlformats.org/spreadsheetml/2006/main" count="57832" uniqueCount="1917">
  <si>
    <t>Worksheet</t>
  </si>
  <si>
    <t>Description</t>
  </si>
  <si>
    <t>A - Financial Position</t>
  </si>
  <si>
    <t>2013 Financial and Statistical Data</t>
  </si>
  <si>
    <t>AA - Debt Limit</t>
  </si>
  <si>
    <t>Financial Information Returns:</t>
  </si>
  <si>
    <t>Statistical Information Returns:</t>
  </si>
  <si>
    <t>B - Change In Accumulated Surplus</t>
  </si>
  <si>
    <t>Tax Rate Bylaws:</t>
  </si>
  <si>
    <t>C - Financial Activities by Function</t>
  </si>
  <si>
    <t>Revenue/Expense</t>
  </si>
  <si>
    <t>D - Financial Activities by Type/Object</t>
  </si>
  <si>
    <t>E - Revenue And Expense Supplementary Detail</t>
  </si>
  <si>
    <t>Revenue</t>
  </si>
  <si>
    <t>Sales and User Charges</t>
  </si>
  <si>
    <t>Provincial Capital Transfers</t>
  </si>
  <si>
    <t>Expense</t>
  </si>
  <si>
    <t>Annual Amortization Expense</t>
  </si>
  <si>
    <t>Long Term Debt Interest Expense</t>
  </si>
  <si>
    <t>EA - Equalized Assessment</t>
  </si>
  <si>
    <t>Equalized Assessment</t>
  </si>
  <si>
    <t>F - Tangible Capital Assets Supplementary Detail</t>
  </si>
  <si>
    <t>Tangible Capital Assets (Purchased)</t>
  </si>
  <si>
    <t>Tangible Capital Assets (Donated or Contributed)</t>
  </si>
  <si>
    <t>Capital Fund Long Term Debt</t>
  </si>
  <si>
    <t>Long Term Debt (Principal Additions)</t>
  </si>
  <si>
    <t>Long Term Debt (Principal Reductions)</t>
  </si>
  <si>
    <t>G -  Change In Tangible Capital Assets</t>
  </si>
  <si>
    <t>Balance at Beginning of Year</t>
  </si>
  <si>
    <t>Balance at End of Year</t>
  </si>
  <si>
    <t>H -  Long Term Deb Support</t>
  </si>
  <si>
    <t>I -  Long Term Deb Sources</t>
  </si>
  <si>
    <t>J -  Future Long Term Debt Sources</t>
  </si>
  <si>
    <t>K - Property Taxes and Grants in Place</t>
  </si>
  <si>
    <t>Property Taxes</t>
  </si>
  <si>
    <t>Grants in Place of Property Taxes</t>
  </si>
  <si>
    <t>L - Grants in Place of Taxes</t>
  </si>
  <si>
    <t>M - Salaries and Benefits</t>
  </si>
  <si>
    <t>Added in 2023</t>
  </si>
  <si>
    <t>MR - Tax Rates</t>
  </si>
  <si>
    <t xml:space="preserve">Expressed in mills (one mill is equal to one dollar </t>
  </si>
  <si>
    <t>per $1,000 of assessed value)</t>
  </si>
  <si>
    <t>MR Schedule revised in 2022</t>
  </si>
  <si>
    <t>P - Grant and Deferred Revenue</t>
  </si>
  <si>
    <t>Added in 2020</t>
  </si>
  <si>
    <t>POPL - Population</t>
  </si>
  <si>
    <t>Q - Remeasurement Gains and Losses</t>
  </si>
  <si>
    <t>Added in 2022</t>
  </si>
  <si>
    <t>ST - General Statistics</t>
  </si>
  <si>
    <t>Municipal Statistics</t>
  </si>
  <si>
    <t>Schedule A</t>
  </si>
  <si>
    <t>Financial Position - TOTAL</t>
  </si>
  <si>
    <t>YEAR</t>
  </si>
  <si>
    <t>STATUS</t>
  </si>
  <si>
    <t>CODE</t>
  </si>
  <si>
    <t>MUNICIPALITY</t>
  </si>
  <si>
    <t>Cash and Temporary Investments</t>
  </si>
  <si>
    <t>Current</t>
  </si>
  <si>
    <t>Arrears</t>
  </si>
  <si>
    <t>Allowance</t>
  </si>
  <si>
    <t>Receivable From Other Governments</t>
  </si>
  <si>
    <t>Loans Receivable</t>
  </si>
  <si>
    <t>Trade and Other Receivables</t>
  </si>
  <si>
    <t>Debt Charges Recoverable</t>
  </si>
  <si>
    <t>Land</t>
  </si>
  <si>
    <t>Other</t>
  </si>
  <si>
    <t>Federal Government</t>
  </si>
  <si>
    <t>Provincial Government</t>
  </si>
  <si>
    <t>Local Governments</t>
  </si>
  <si>
    <t>Other Current Assets</t>
  </si>
  <si>
    <t>Other Long Term Assets</t>
  </si>
  <si>
    <t>Total Financial Assets</t>
  </si>
  <si>
    <t>Temporary Loans Payable</t>
  </si>
  <si>
    <t>Payable to Other Governments</t>
  </si>
  <si>
    <t>Accounts Payable &amp; Accrued Liabilities</t>
  </si>
  <si>
    <t>Deposit Liabilities</t>
  </si>
  <si>
    <t>Deferred Revenue</t>
  </si>
  <si>
    <t>Long Term Debt</t>
  </si>
  <si>
    <t>Other Current Liabilities</t>
  </si>
  <si>
    <t>Other Long Term Liabilities</t>
  </si>
  <si>
    <t>Total Liabilities</t>
  </si>
  <si>
    <t>Net Financial Assets (Net Debt)</t>
  </si>
  <si>
    <t>Tangible Capital Assets</t>
  </si>
  <si>
    <t>Inventory for Consumption</t>
  </si>
  <si>
    <t>Prepaid Expenses</t>
  </si>
  <si>
    <t>Other Added</t>
  </si>
  <si>
    <t>Total Non-Financial Assets</t>
  </si>
  <si>
    <t>Accumulated Surplus</t>
  </si>
  <si>
    <t>(* Includes AB &amp; SK)</t>
  </si>
  <si>
    <t>00020</t>
  </si>
  <si>
    <t>00040</t>
  </si>
  <si>
    <t>00050</t>
  </si>
  <si>
    <t>00060</t>
  </si>
  <si>
    <t>00070</t>
  </si>
  <si>
    <t>00080</t>
  </si>
  <si>
    <t>00090</t>
  </si>
  <si>
    <t>00095</t>
  </si>
  <si>
    <t>00140</t>
  </si>
  <si>
    <t>00150</t>
  </si>
  <si>
    <t>00180</t>
  </si>
  <si>
    <t>00190</t>
  </si>
  <si>
    <t>00200</t>
  </si>
  <si>
    <t>00210</t>
  </si>
  <si>
    <t>00230</t>
  </si>
  <si>
    <t>00240</t>
  </si>
  <si>
    <t>00260</t>
  </si>
  <si>
    <t>00280</t>
  </si>
  <si>
    <t>00290</t>
  </si>
  <si>
    <t>00300</t>
  </si>
  <si>
    <t>00310</t>
  </si>
  <si>
    <t>00340</t>
  </si>
  <si>
    <t>00350</t>
  </si>
  <si>
    <t>00360</t>
  </si>
  <si>
    <t>00370</t>
  </si>
  <si>
    <t>00390</t>
  </si>
  <si>
    <t>00395</t>
  </si>
  <si>
    <t>00400</t>
  </si>
  <si>
    <t>00410</t>
  </si>
  <si>
    <t>00420</t>
  </si>
  <si>
    <t>00430</t>
  </si>
  <si>
    <t>00440</t>
  </si>
  <si>
    <t>00450</t>
  </si>
  <si>
    <t>2013</t>
  </si>
  <si>
    <t>City</t>
  </si>
  <si>
    <t>0003</t>
  </si>
  <si>
    <t>AIRDRIE</t>
  </si>
  <si>
    <t>0043</t>
  </si>
  <si>
    <t>BROOKS</t>
  </si>
  <si>
    <t>0046</t>
  </si>
  <si>
    <t>CALGARY</t>
  </si>
  <si>
    <t>0048</t>
  </si>
  <si>
    <t>CAMROSE</t>
  </si>
  <si>
    <t>0525</t>
  </si>
  <si>
    <t>COLD LAKE</t>
  </si>
  <si>
    <t>0098</t>
  </si>
  <si>
    <t>EDMONTON</t>
  </si>
  <si>
    <t>0117</t>
  </si>
  <si>
    <t>FORT SASKATCHEWAN</t>
  </si>
  <si>
    <t>0132</t>
  </si>
  <si>
    <t>GRANDE PRAIRIE</t>
  </si>
  <si>
    <t>0194</t>
  </si>
  <si>
    <t>LACOMBE</t>
  </si>
  <si>
    <t>0200</t>
  </si>
  <si>
    <t>LEDUC</t>
  </si>
  <si>
    <t>0203</t>
  </si>
  <si>
    <t>LETHBRIDGE</t>
  </si>
  <si>
    <t>0206</t>
  </si>
  <si>
    <t>LLOYDMINSTER</t>
  </si>
  <si>
    <t>0217</t>
  </si>
  <si>
    <t>MEDICINE HAT</t>
  </si>
  <si>
    <t>0262</t>
  </si>
  <si>
    <t>RED DEER</t>
  </si>
  <si>
    <t>0291</t>
  </si>
  <si>
    <t>SPRUCE GROVE</t>
  </si>
  <si>
    <t>0292</t>
  </si>
  <si>
    <t>ST. ALBERT</t>
  </si>
  <si>
    <t>0347</t>
  </si>
  <si>
    <t>WETASKIWIN</t>
  </si>
  <si>
    <t>Specialized Municipality</t>
  </si>
  <si>
    <t>0361</t>
  </si>
  <si>
    <t>CROWSNEST PASS, MUNICIPALITY OF</t>
  </si>
  <si>
    <t>0418</t>
  </si>
  <si>
    <t>JASPER, MUNICIPALITY OF</t>
  </si>
  <si>
    <t>0505</t>
  </si>
  <si>
    <t>MACKENZIE COUNTY</t>
  </si>
  <si>
    <t>0302</t>
  </si>
  <si>
    <t>STRATHCONA COUNTY</t>
  </si>
  <si>
    <t>0508</t>
  </si>
  <si>
    <t>WOOD BUFFALO, REGIONAL MUNICIPALITY OF</t>
  </si>
  <si>
    <t>Municipal District</t>
  </si>
  <si>
    <t>0001</t>
  </si>
  <si>
    <t>ACADIA NO. 34, M.D. OF</t>
  </si>
  <si>
    <t>0012</t>
  </si>
  <si>
    <t>ATHABASCA COUNTY</t>
  </si>
  <si>
    <t>0015</t>
  </si>
  <si>
    <t>BARRHEAD NO. 11, COUNTY OF</t>
  </si>
  <si>
    <t>0020</t>
  </si>
  <si>
    <t>BEAVER COUNTY</t>
  </si>
  <si>
    <t>0506</t>
  </si>
  <si>
    <t>BIG LAKES COUNTY</t>
  </si>
  <si>
    <t>0382</t>
  </si>
  <si>
    <t>BIGHORN NO. 8, M.D. OF</t>
  </si>
  <si>
    <t>0502</t>
  </si>
  <si>
    <t>BIRCH HILLS COUNTY</t>
  </si>
  <si>
    <t>0036</t>
  </si>
  <si>
    <t>BONNYVILLE NO. 87, M.D. OF</t>
  </si>
  <si>
    <t>0383</t>
  </si>
  <si>
    <t>BRAZEAU COUNTY</t>
  </si>
  <si>
    <t>0049</t>
  </si>
  <si>
    <t>CAMROSE COUNTY</t>
  </si>
  <si>
    <t>0053</t>
  </si>
  <si>
    <t>CARDSTON COUNTY</t>
  </si>
  <si>
    <t>0504</t>
  </si>
  <si>
    <t>CLEAR HILLS COUNTY</t>
  </si>
  <si>
    <t>0377</t>
  </si>
  <si>
    <t>CLEARWATER COUNTY</t>
  </si>
  <si>
    <t>0376</t>
  </si>
  <si>
    <t>CYPRESS COUNTY</t>
  </si>
  <si>
    <t>0107</t>
  </si>
  <si>
    <t>FAIRVIEW NO. 136, M.D. OF</t>
  </si>
  <si>
    <t>0110</t>
  </si>
  <si>
    <t>FLAGSTAFF COUNTY</t>
  </si>
  <si>
    <t>0111</t>
  </si>
  <si>
    <t>FOOTHILLS COUNTY</t>
  </si>
  <si>
    <t>0118</t>
  </si>
  <si>
    <t>FORTY MILE NO. 8, COUNTY OF</t>
  </si>
  <si>
    <t>0133</t>
  </si>
  <si>
    <t>GRANDE PRAIRIE NO. 1, COUNTY OF</t>
  </si>
  <si>
    <t>0481</t>
  </si>
  <si>
    <t>GREENVIEW NO. 16, M.D. OF</t>
  </si>
  <si>
    <t>0191</t>
  </si>
  <si>
    <t>KNEEHILL COUNTY</t>
  </si>
  <si>
    <t>4353</t>
  </si>
  <si>
    <t>LAC LA BICHE COUNTY</t>
  </si>
  <si>
    <t>0193</t>
  </si>
  <si>
    <t>LAC STE. ANNE COUNTY</t>
  </si>
  <si>
    <t>0195</t>
  </si>
  <si>
    <t>LACOMBE COUNTY</t>
  </si>
  <si>
    <t>0198</t>
  </si>
  <si>
    <t>LAMONT COUNTY</t>
  </si>
  <si>
    <t>0201</t>
  </si>
  <si>
    <t>LEDUC COUNTY</t>
  </si>
  <si>
    <t>0507</t>
  </si>
  <si>
    <t>LESSER SLAVE RIVER NO. 124, M.D. OF</t>
  </si>
  <si>
    <t>0204</t>
  </si>
  <si>
    <t>LETHBRIDGE COUNTY</t>
  </si>
  <si>
    <t>0222</t>
  </si>
  <si>
    <t>MINBURN NO. 27, COUNTY OF</t>
  </si>
  <si>
    <t>0226</t>
  </si>
  <si>
    <t>MOUNTAIN VIEW COUNTY</t>
  </si>
  <si>
    <t>0235</t>
  </si>
  <si>
    <t>NEWELL, COUNTY OF</t>
  </si>
  <si>
    <t>0511</t>
  </si>
  <si>
    <t>NORTHERN LIGHTS, COUNTY OF</t>
  </si>
  <si>
    <t>0496</t>
  </si>
  <si>
    <t>NORTHERN SUNRISE COUNTY</t>
  </si>
  <si>
    <t>0512</t>
  </si>
  <si>
    <t>OPPORTUNITY NO. 17, M.D. OF</t>
  </si>
  <si>
    <t>0243</t>
  </si>
  <si>
    <t>PAINTEARTH NO. 18, COUNTY OF</t>
  </si>
  <si>
    <t>0245</t>
  </si>
  <si>
    <t>PARKLAND COUNTY</t>
  </si>
  <si>
    <t>0246</t>
  </si>
  <si>
    <t>PEACE NO. 135, M.D. OF</t>
  </si>
  <si>
    <t>0251</t>
  </si>
  <si>
    <t>PINCHER CREEK NO. 9, M.D. OF</t>
  </si>
  <si>
    <t>0255</t>
  </si>
  <si>
    <t>PONOKA COUNTY</t>
  </si>
  <si>
    <t>0258</t>
  </si>
  <si>
    <t>PROVOST NO. 52, M.D. OF</t>
  </si>
  <si>
    <t>0501</t>
  </si>
  <si>
    <t>RANCHLAND NO. 66, M.D. OF</t>
  </si>
  <si>
    <t>0263</t>
  </si>
  <si>
    <t>RED DEER COUNTY</t>
  </si>
  <si>
    <t>0269</t>
  </si>
  <si>
    <t>ROCKY VIEW COUNTY</t>
  </si>
  <si>
    <t>0503</t>
  </si>
  <si>
    <t>SADDLE HILLS COUNTY</t>
  </si>
  <si>
    <t>0286</t>
  </si>
  <si>
    <t>SMOKY LAKE COUNTY</t>
  </si>
  <si>
    <t>0287</t>
  </si>
  <si>
    <t>SMOKY RIVER NO. 130, M.D. OF</t>
  </si>
  <si>
    <t>0290</t>
  </si>
  <si>
    <t>SPIRIT RIVER NO. 133, M.D. OF</t>
  </si>
  <si>
    <t>0294</t>
  </si>
  <si>
    <t>ST. PAUL NO. 19, COUNTY OF</t>
  </si>
  <si>
    <t>0296</t>
  </si>
  <si>
    <t>STARLAND COUNTY</t>
  </si>
  <si>
    <t>0299</t>
  </si>
  <si>
    <t>STETTLER NO. 6, COUNTY OF</t>
  </si>
  <si>
    <t>0305</t>
  </si>
  <si>
    <t>STURGEON COUNTY</t>
  </si>
  <si>
    <t>0312</t>
  </si>
  <si>
    <t>TABER, M.D. OF</t>
  </si>
  <si>
    <t>0314</t>
  </si>
  <si>
    <t>THORHILD COUNTY</t>
  </si>
  <si>
    <t>0323</t>
  </si>
  <si>
    <t>TWO HILLS NO. 21, COUNTY OF</t>
  </si>
  <si>
    <t>0329</t>
  </si>
  <si>
    <t>VERMILION RIVER, COUNTY OF</t>
  </si>
  <si>
    <t>0334</t>
  </si>
  <si>
    <t>VULCAN COUNTY</t>
  </si>
  <si>
    <t>0336</t>
  </si>
  <si>
    <t>WAINWRIGHT NO. 61, M.D. OF</t>
  </si>
  <si>
    <t>0340</t>
  </si>
  <si>
    <t>WARNER NO. 5, COUNTY OF</t>
  </si>
  <si>
    <t>0346</t>
  </si>
  <si>
    <t>WESTLOCK COUNTY</t>
  </si>
  <si>
    <t>0348</t>
  </si>
  <si>
    <t>WETASKIWIN NO. 10, COUNTY OF</t>
  </si>
  <si>
    <t>0349</t>
  </si>
  <si>
    <t>WHEATLAND COUNTY</t>
  </si>
  <si>
    <t>0353</t>
  </si>
  <si>
    <t>WILLOW CREEK NO. 26, M.D. OF</t>
  </si>
  <si>
    <t>0480</t>
  </si>
  <si>
    <t>WOODLANDS COUNTY</t>
  </si>
  <si>
    <t>0482</t>
  </si>
  <si>
    <t>YELLOWHEAD COUNTY</t>
  </si>
  <si>
    <t>Town</t>
  </si>
  <si>
    <t>0011</t>
  </si>
  <si>
    <t>ATHABASCA</t>
  </si>
  <si>
    <t>0387</t>
  </si>
  <si>
    <t>BANFF</t>
  </si>
  <si>
    <t>0014</t>
  </si>
  <si>
    <t>BARRHEAD</t>
  </si>
  <si>
    <t>0016</t>
  </si>
  <si>
    <t>BASHAW</t>
  </si>
  <si>
    <t>0017</t>
  </si>
  <si>
    <t>BASSANO</t>
  </si>
  <si>
    <t>0019</t>
  </si>
  <si>
    <t>BEAUMONT</t>
  </si>
  <si>
    <t>0021</t>
  </si>
  <si>
    <t>BEAVERLODGE</t>
  </si>
  <si>
    <t>0024</t>
  </si>
  <si>
    <t>BENTLEY</t>
  </si>
  <si>
    <t>0031</t>
  </si>
  <si>
    <t>BLACKFALDS</t>
  </si>
  <si>
    <t>0034</t>
  </si>
  <si>
    <t>BON ACCORD</t>
  </si>
  <si>
    <t>0035</t>
  </si>
  <si>
    <t>BONNYVILLE</t>
  </si>
  <si>
    <t>0039</t>
  </si>
  <si>
    <t>BOW ISLAND</t>
  </si>
  <si>
    <t>0040</t>
  </si>
  <si>
    <t>BOWDEN</t>
  </si>
  <si>
    <t>0044</t>
  </si>
  <si>
    <t>BRUDERHEIM</t>
  </si>
  <si>
    <t>0030</t>
  </si>
  <si>
    <t>Black Diamond</t>
  </si>
  <si>
    <t>0047</t>
  </si>
  <si>
    <t>CALMAR</t>
  </si>
  <si>
    <t>0050</t>
  </si>
  <si>
    <t>CANMORE</t>
  </si>
  <si>
    <t>0052</t>
  </si>
  <si>
    <t>CARDSTON</t>
  </si>
  <si>
    <t>0056</t>
  </si>
  <si>
    <t>CARSTAIRS</t>
  </si>
  <si>
    <t>0058</t>
  </si>
  <si>
    <t>CASTOR</t>
  </si>
  <si>
    <t>0356</t>
  </si>
  <si>
    <t>CHESTERMERE</t>
  </si>
  <si>
    <t>0065</t>
  </si>
  <si>
    <t>CLARESHOLM</t>
  </si>
  <si>
    <t>0069</t>
  </si>
  <si>
    <t>COALDALE</t>
  </si>
  <si>
    <t>0360</t>
  </si>
  <si>
    <t>COALHURST</t>
  </si>
  <si>
    <t>0070</t>
  </si>
  <si>
    <t>COCHRANE</t>
  </si>
  <si>
    <t>0075</t>
  </si>
  <si>
    <t>CORONATION</t>
  </si>
  <si>
    <t>0079</t>
  </si>
  <si>
    <t>CROSSFIELD</t>
  </si>
  <si>
    <t>0082</t>
  </si>
  <si>
    <t>DAYSLAND</t>
  </si>
  <si>
    <t>0086</t>
  </si>
  <si>
    <t>DEVON</t>
  </si>
  <si>
    <t>0088</t>
  </si>
  <si>
    <t>DIDSBURY</t>
  </si>
  <si>
    <t>0091</t>
  </si>
  <si>
    <t>DRAYTON VALLEY</t>
  </si>
  <si>
    <t>0532</t>
  </si>
  <si>
    <t>DRUMHELLER</t>
  </si>
  <si>
    <t>0095</t>
  </si>
  <si>
    <t>ECKVILLE</t>
  </si>
  <si>
    <t>0100</t>
  </si>
  <si>
    <t>EDSON</t>
  </si>
  <si>
    <t>0101</t>
  </si>
  <si>
    <t>ELK POINT</t>
  </si>
  <si>
    <t>0106</t>
  </si>
  <si>
    <t>FAIRVIEW</t>
  </si>
  <si>
    <t>0108</t>
  </si>
  <si>
    <t>FALHER</t>
  </si>
  <si>
    <t>0115</t>
  </si>
  <si>
    <t>FORT MACLEOD</t>
  </si>
  <si>
    <t>0119</t>
  </si>
  <si>
    <t>FOX CREEK</t>
  </si>
  <si>
    <t>0124</t>
  </si>
  <si>
    <t>GIBBONS</t>
  </si>
  <si>
    <t>0137</t>
  </si>
  <si>
    <t>GRIMSHAW</t>
  </si>
  <si>
    <t>0131</t>
  </si>
  <si>
    <t>Grande Cache</t>
  </si>
  <si>
    <t>0135</t>
  </si>
  <si>
    <t>Granum</t>
  </si>
  <si>
    <t>0141</t>
  </si>
  <si>
    <t>HANNA</t>
  </si>
  <si>
    <t>0143</t>
  </si>
  <si>
    <t>HARDISTY</t>
  </si>
  <si>
    <t>0146</t>
  </si>
  <si>
    <t>HIGH LEVEL</t>
  </si>
  <si>
    <t>0147</t>
  </si>
  <si>
    <t>HIGH PRAIRIE</t>
  </si>
  <si>
    <t>0148</t>
  </si>
  <si>
    <t>HIGH RIVER</t>
  </si>
  <si>
    <t>0151</t>
  </si>
  <si>
    <t>HINTON</t>
  </si>
  <si>
    <t>0180</t>
  </si>
  <si>
    <t>INNISFAIL</t>
  </si>
  <si>
    <t>0183</t>
  </si>
  <si>
    <t>IRRICANA</t>
  </si>
  <si>
    <t>0188</t>
  </si>
  <si>
    <t>KILLAM</t>
  </si>
  <si>
    <t>0197</t>
  </si>
  <si>
    <t>LAMONT</t>
  </si>
  <si>
    <t>0202</t>
  </si>
  <si>
    <t>LEGAL</t>
  </si>
  <si>
    <t>0211</t>
  </si>
  <si>
    <t>MAGRATH</t>
  </si>
  <si>
    <t>0212</t>
  </si>
  <si>
    <t>MANNING</t>
  </si>
  <si>
    <t>0215</t>
  </si>
  <si>
    <t>MAYERTHORPE</t>
  </si>
  <si>
    <t>0216</t>
  </si>
  <si>
    <t>MCLENNAN</t>
  </si>
  <si>
    <t>0218</t>
  </si>
  <si>
    <t>MILK RIVER</t>
  </si>
  <si>
    <t>0219</t>
  </si>
  <si>
    <t>MILLET</t>
  </si>
  <si>
    <t>0224</t>
  </si>
  <si>
    <t>MORINVILLE</t>
  </si>
  <si>
    <t>0227</t>
  </si>
  <si>
    <t>MUNDARE</t>
  </si>
  <si>
    <t>0232</t>
  </si>
  <si>
    <t>NANTON</t>
  </si>
  <si>
    <t>0238</t>
  </si>
  <si>
    <t>OKOTOKS</t>
  </si>
  <si>
    <t>0239</t>
  </si>
  <si>
    <t>OLDS</t>
  </si>
  <si>
    <t>0240</t>
  </si>
  <si>
    <t>ONOWAY</t>
  </si>
  <si>
    <t>0241</t>
  </si>
  <si>
    <t>OYEN</t>
  </si>
  <si>
    <t>0247</t>
  </si>
  <si>
    <t>PEACE RIVER</t>
  </si>
  <si>
    <t>0248</t>
  </si>
  <si>
    <t>PENHOLD</t>
  </si>
  <si>
    <t>0249</t>
  </si>
  <si>
    <t>PICTURE BUTTE</t>
  </si>
  <si>
    <t>0250</t>
  </si>
  <si>
    <t>PINCHER CREEK</t>
  </si>
  <si>
    <t>0254</t>
  </si>
  <si>
    <t>PONOKA</t>
  </si>
  <si>
    <t>0257</t>
  </si>
  <si>
    <t>PROVOST</t>
  </si>
  <si>
    <t>0260</t>
  </si>
  <si>
    <t>RAINBOW LAKE</t>
  </si>
  <si>
    <t>0261</t>
  </si>
  <si>
    <t>RAYMOND</t>
  </si>
  <si>
    <t>0264</t>
  </si>
  <si>
    <t>REDCLIFF</t>
  </si>
  <si>
    <t>0265</t>
  </si>
  <si>
    <t>REDWATER</t>
  </si>
  <si>
    <t>0266</t>
  </si>
  <si>
    <t>RIMBEY</t>
  </si>
  <si>
    <t>0268</t>
  </si>
  <si>
    <t>ROCKY MOUNTAIN HOUSE</t>
  </si>
  <si>
    <t>0280</t>
  </si>
  <si>
    <t>SEDGEWICK</t>
  </si>
  <si>
    <t>0281</t>
  </si>
  <si>
    <t>SEXSMITH</t>
  </si>
  <si>
    <t>0284</t>
  </si>
  <si>
    <t>SLAVE LAKE</t>
  </si>
  <si>
    <t>0285</t>
  </si>
  <si>
    <t>SMOKY LAKE</t>
  </si>
  <si>
    <t>0289</t>
  </si>
  <si>
    <t>SPIRIT RIVER</t>
  </si>
  <si>
    <t>0293</t>
  </si>
  <si>
    <t>ST. PAUL</t>
  </si>
  <si>
    <t>0297</t>
  </si>
  <si>
    <t>STAVELY</t>
  </si>
  <si>
    <t>0298</t>
  </si>
  <si>
    <t>STETTLER</t>
  </si>
  <si>
    <t>0301</t>
  </si>
  <si>
    <t>STONY PLAIN</t>
  </si>
  <si>
    <t>0303</t>
  </si>
  <si>
    <t>STRATHMORE</t>
  </si>
  <si>
    <t>0307</t>
  </si>
  <si>
    <t>SUNDRE</t>
  </si>
  <si>
    <t>0309</t>
  </si>
  <si>
    <t>SWAN HILLS</t>
  </si>
  <si>
    <t>0310</t>
  </si>
  <si>
    <t>SYLVAN LAKE</t>
  </si>
  <si>
    <t>0311</t>
  </si>
  <si>
    <t>TABER</t>
  </si>
  <si>
    <t>0316</t>
  </si>
  <si>
    <t>THREE HILLS</t>
  </si>
  <si>
    <t>0318</t>
  </si>
  <si>
    <t>TOFIELD</t>
  </si>
  <si>
    <t>0320</t>
  </si>
  <si>
    <t>TROCHU</t>
  </si>
  <si>
    <t>0322</t>
  </si>
  <si>
    <t>TWO HILLS</t>
  </si>
  <si>
    <t>0321</t>
  </si>
  <si>
    <t>Turner Valley</t>
  </si>
  <si>
    <t>0325</t>
  </si>
  <si>
    <t>VALLEYVIEW</t>
  </si>
  <si>
    <t>0326</t>
  </si>
  <si>
    <t>VAUXHALL</t>
  </si>
  <si>
    <t>0327</t>
  </si>
  <si>
    <t>VEGREVILLE</t>
  </si>
  <si>
    <t>0328</t>
  </si>
  <si>
    <t>VERMILION</t>
  </si>
  <si>
    <t>0331</t>
  </si>
  <si>
    <t>VIKING</t>
  </si>
  <si>
    <t>0333</t>
  </si>
  <si>
    <t>VULCAN</t>
  </si>
  <si>
    <t>0335</t>
  </si>
  <si>
    <t>WAINWRIGHT</t>
  </si>
  <si>
    <t>0343</t>
  </si>
  <si>
    <t>WEMBLEY</t>
  </si>
  <si>
    <t>0345</t>
  </si>
  <si>
    <t>WESTLOCK</t>
  </si>
  <si>
    <t>0350</t>
  </si>
  <si>
    <t>WHITECOURT</t>
  </si>
  <si>
    <t>Village</t>
  </si>
  <si>
    <t>0002</t>
  </si>
  <si>
    <t>ACME</t>
  </si>
  <si>
    <t>0004</t>
  </si>
  <si>
    <t>ALBERTA BEACH</t>
  </si>
  <si>
    <t>0005</t>
  </si>
  <si>
    <t>ALIX</t>
  </si>
  <si>
    <t>0006</t>
  </si>
  <si>
    <t>ALLIANCE</t>
  </si>
  <si>
    <t>0007</t>
  </si>
  <si>
    <t>AMISK</t>
  </si>
  <si>
    <t>0008</t>
  </si>
  <si>
    <t>ANDREW</t>
  </si>
  <si>
    <t>0010</t>
  </si>
  <si>
    <t>ARROWWOOD</t>
  </si>
  <si>
    <t>0363</t>
  </si>
  <si>
    <t>BARNWELL</t>
  </si>
  <si>
    <t>0013</t>
  </si>
  <si>
    <t>BARONS</t>
  </si>
  <si>
    <t>0018</t>
  </si>
  <si>
    <t>BAWLF</t>
  </si>
  <si>
    <t>0022</t>
  </si>
  <si>
    <t>BEISEKER</t>
  </si>
  <si>
    <t>0025</t>
  </si>
  <si>
    <t>BERWYN</t>
  </si>
  <si>
    <t>0027</t>
  </si>
  <si>
    <t>BIG VALLEY</t>
  </si>
  <si>
    <t>0029</t>
  </si>
  <si>
    <t>BITTERN LAKE</t>
  </si>
  <si>
    <t>0041</t>
  </si>
  <si>
    <t>BOYLE</t>
  </si>
  <si>
    <t>0042</t>
  </si>
  <si>
    <t>BRETON</t>
  </si>
  <si>
    <t>0038</t>
  </si>
  <si>
    <t>Botha</t>
  </si>
  <si>
    <t>0051</t>
  </si>
  <si>
    <t>CARBON</t>
  </si>
  <si>
    <t>0054</t>
  </si>
  <si>
    <t>CARMANGAY</t>
  </si>
  <si>
    <t>0055</t>
  </si>
  <si>
    <t>CAROLINE</t>
  </si>
  <si>
    <t>0061</t>
  </si>
  <si>
    <t>CHAMPION</t>
  </si>
  <si>
    <t>0062</t>
  </si>
  <si>
    <t>CHAUVIN</t>
  </si>
  <si>
    <t>0064</t>
  </si>
  <si>
    <t>CHIPMAN</t>
  </si>
  <si>
    <t>0066</t>
  </si>
  <si>
    <t>CLIVE</t>
  </si>
  <si>
    <t>0068</t>
  </si>
  <si>
    <t>CLYDE</t>
  </si>
  <si>
    <t>0073</t>
  </si>
  <si>
    <t>CONSORT</t>
  </si>
  <si>
    <t>0076</t>
  </si>
  <si>
    <t>COUTTS</t>
  </si>
  <si>
    <t>0077</t>
  </si>
  <si>
    <t>COWLEY</t>
  </si>
  <si>
    <t>0078</t>
  </si>
  <si>
    <t>CREMONA</t>
  </si>
  <si>
    <t>0081</t>
  </si>
  <si>
    <t>CZAR</t>
  </si>
  <si>
    <t>0060</t>
  </si>
  <si>
    <t>Cereal</t>
  </si>
  <si>
    <t>0083</t>
  </si>
  <si>
    <t>DELBURNE</t>
  </si>
  <si>
    <t>0084</t>
  </si>
  <si>
    <t>DELIA</t>
  </si>
  <si>
    <t>0089</t>
  </si>
  <si>
    <t>DONALDA</t>
  </si>
  <si>
    <t>0090</t>
  </si>
  <si>
    <t>DONNELLY</t>
  </si>
  <si>
    <t>0093</t>
  </si>
  <si>
    <t>DUCHESS</t>
  </si>
  <si>
    <t>0087</t>
  </si>
  <si>
    <t>Dewberry</t>
  </si>
  <si>
    <t>0096</t>
  </si>
  <si>
    <t>EDBERG</t>
  </si>
  <si>
    <t>0097</t>
  </si>
  <si>
    <t>EDGERTON</t>
  </si>
  <si>
    <t>0102</t>
  </si>
  <si>
    <t>ELNORA</t>
  </si>
  <si>
    <t>0103</t>
  </si>
  <si>
    <t>EMPRESS</t>
  </si>
  <si>
    <t>0112</t>
  </si>
  <si>
    <t>FOREMOST</t>
  </si>
  <si>
    <t>0113</t>
  </si>
  <si>
    <t>FORESTBURG</t>
  </si>
  <si>
    <t>0109</t>
  </si>
  <si>
    <t>Ferintosh</t>
  </si>
  <si>
    <t>0125</t>
  </si>
  <si>
    <t>GIROUXVILLE</t>
  </si>
  <si>
    <t>0127</t>
  </si>
  <si>
    <t>GLENDON</t>
  </si>
  <si>
    <t>0128</t>
  </si>
  <si>
    <t>GLENWOOD</t>
  </si>
  <si>
    <t>0121</t>
  </si>
  <si>
    <t>Gadsby</t>
  </si>
  <si>
    <t>0122</t>
  </si>
  <si>
    <t>Galahad</t>
  </si>
  <si>
    <t>0140</t>
  </si>
  <si>
    <t>HALKIRK</t>
  </si>
  <si>
    <t>0144</t>
  </si>
  <si>
    <t>HAY LAKES</t>
  </si>
  <si>
    <t>0145</t>
  </si>
  <si>
    <t>HEISLER</t>
  </si>
  <si>
    <t>0149</t>
  </si>
  <si>
    <t>HILL SPRING</t>
  </si>
  <si>
    <t>0150</t>
  </si>
  <si>
    <t>HINES CREEK</t>
  </si>
  <si>
    <t>0152</t>
  </si>
  <si>
    <t>HOLDEN</t>
  </si>
  <si>
    <t>0153</t>
  </si>
  <si>
    <t>HUGHENDEN</t>
  </si>
  <si>
    <t>0154</t>
  </si>
  <si>
    <t>HUSSAR</t>
  </si>
  <si>
    <t>0155</t>
  </si>
  <si>
    <t>Hythe</t>
  </si>
  <si>
    <t>0181</t>
  </si>
  <si>
    <t>INNISFREE</t>
  </si>
  <si>
    <t>0182</t>
  </si>
  <si>
    <t>IRMA</t>
  </si>
  <si>
    <t>0190</t>
  </si>
  <si>
    <t>KITSCOTY</t>
  </si>
  <si>
    <t>0205</t>
  </si>
  <si>
    <t>LINDEN</t>
  </si>
  <si>
    <t>0207</t>
  </si>
  <si>
    <t>LOMOND</t>
  </si>
  <si>
    <t>0208</t>
  </si>
  <si>
    <t>LONGVIEW</t>
  </si>
  <si>
    <t>0209</t>
  </si>
  <si>
    <t>LOUGHEED</t>
  </si>
  <si>
    <t>0213</t>
  </si>
  <si>
    <t>MANNVILLE</t>
  </si>
  <si>
    <t>0214</t>
  </si>
  <si>
    <t>MARWAYNE</t>
  </si>
  <si>
    <t>0220</t>
  </si>
  <si>
    <t>MILO</t>
  </si>
  <si>
    <t>0225</t>
  </si>
  <si>
    <t>MORRIN</t>
  </si>
  <si>
    <t>0228</t>
  </si>
  <si>
    <t>MUNSON</t>
  </si>
  <si>
    <t>0229</t>
  </si>
  <si>
    <t>MYRNAM</t>
  </si>
  <si>
    <t>0221</t>
  </si>
  <si>
    <t>Minburn</t>
  </si>
  <si>
    <t>0231</t>
  </si>
  <si>
    <t>NAMPA</t>
  </si>
  <si>
    <t>0236</t>
  </si>
  <si>
    <t>NOBLEFORD</t>
  </si>
  <si>
    <t>0244</t>
  </si>
  <si>
    <t>PARADISE VALLEY</t>
  </si>
  <si>
    <t>0270</t>
  </si>
  <si>
    <t>ROCKYFORD</t>
  </si>
  <si>
    <t>0271</t>
  </si>
  <si>
    <t>ROSALIND</t>
  </si>
  <si>
    <t>0272</t>
  </si>
  <si>
    <t>ROSEMARY</t>
  </si>
  <si>
    <t>0275</t>
  </si>
  <si>
    <t>RYCROFT</t>
  </si>
  <si>
    <t>0276</t>
  </si>
  <si>
    <t>RYLEY</t>
  </si>
  <si>
    <t>0099</t>
  </si>
  <si>
    <t>SPRING LAKE</t>
  </si>
  <si>
    <t>0295</t>
  </si>
  <si>
    <t>STANDARD</t>
  </si>
  <si>
    <t>0300</t>
  </si>
  <si>
    <t>STIRLING</t>
  </si>
  <si>
    <t>0304</t>
  </si>
  <si>
    <t>Strome</t>
  </si>
  <si>
    <t>0315</t>
  </si>
  <si>
    <t>THORSBY</t>
  </si>
  <si>
    <t>0330</t>
  </si>
  <si>
    <t>VETERAN</t>
  </si>
  <si>
    <t>0332</t>
  </si>
  <si>
    <t>VILNA</t>
  </si>
  <si>
    <t>0338</t>
  </si>
  <si>
    <t>WARBURG</t>
  </si>
  <si>
    <t>0339</t>
  </si>
  <si>
    <t>WARNER</t>
  </si>
  <si>
    <t>0342</t>
  </si>
  <si>
    <t>WASKATENAU</t>
  </si>
  <si>
    <t>0364</t>
  </si>
  <si>
    <t>Wabamun</t>
  </si>
  <si>
    <t>0352</t>
  </si>
  <si>
    <t>Willingdon</t>
  </si>
  <si>
    <t>0355</t>
  </si>
  <si>
    <t>YOUNGSTOWN</t>
  </si>
  <si>
    <t>Summer Village</t>
  </si>
  <si>
    <t>0009</t>
  </si>
  <si>
    <t>ARGENTIA BEACH</t>
  </si>
  <si>
    <t>0026</t>
  </si>
  <si>
    <t>BETULA BEACH</t>
  </si>
  <si>
    <t>0384</t>
  </si>
  <si>
    <t>BIRCH COVE</t>
  </si>
  <si>
    <t>0028</t>
  </si>
  <si>
    <t>BIRCHCLIFF</t>
  </si>
  <si>
    <t>0367</t>
  </si>
  <si>
    <t>BONDISS</t>
  </si>
  <si>
    <t>0037</t>
  </si>
  <si>
    <t>BONNYVILLE BEACH</t>
  </si>
  <si>
    <t>0414</t>
  </si>
  <si>
    <t>BURNSTICK LAKE</t>
  </si>
  <si>
    <t>0057</t>
  </si>
  <si>
    <t>CASTLE ISLAND</t>
  </si>
  <si>
    <t>0080</t>
  </si>
  <si>
    <t>CRYSTAL SPRINGS</t>
  </si>
  <si>
    <t>0123</t>
  </si>
  <si>
    <t>GHOST LAKE</t>
  </si>
  <si>
    <t>0129</t>
  </si>
  <si>
    <t>GOLDEN DAYS</t>
  </si>
  <si>
    <t>0134</t>
  </si>
  <si>
    <t>GRANDVIEW</t>
  </si>
  <si>
    <t>0138</t>
  </si>
  <si>
    <t>GULL LAKE</t>
  </si>
  <si>
    <t>0358</t>
  </si>
  <si>
    <t>HALF MOON BAY</t>
  </si>
  <si>
    <t>0375</t>
  </si>
  <si>
    <t>HORSESHOE BAY</t>
  </si>
  <si>
    <t>0185</t>
  </si>
  <si>
    <t>ISLAND LAKE</t>
  </si>
  <si>
    <t>0368</t>
  </si>
  <si>
    <t>ISLAND LAKE SOUTH</t>
  </si>
  <si>
    <t>0186</t>
  </si>
  <si>
    <t>ITASKA BEACH</t>
  </si>
  <si>
    <t>0379</t>
  </si>
  <si>
    <t>JARVIS BAY</t>
  </si>
  <si>
    <t>0187</t>
  </si>
  <si>
    <t>KAPASIWIN</t>
  </si>
  <si>
    <t>0196</t>
  </si>
  <si>
    <t>LAKEVIEW</t>
  </si>
  <si>
    <t>0378</t>
  </si>
  <si>
    <t>LARKSPUR</t>
  </si>
  <si>
    <t>0210</t>
  </si>
  <si>
    <t>MA-ME-O BEACH</t>
  </si>
  <si>
    <t>0359</t>
  </si>
  <si>
    <t>MEWATHA BEACH</t>
  </si>
  <si>
    <t>0230</t>
  </si>
  <si>
    <t>NAKAMUN PARK</t>
  </si>
  <si>
    <t>0237</t>
  </si>
  <si>
    <t>NORGLENWOLD</t>
  </si>
  <si>
    <t>0385</t>
  </si>
  <si>
    <t>NORRIS BEACH</t>
  </si>
  <si>
    <t>0374</t>
  </si>
  <si>
    <t>PARKLAND BEACH</t>
  </si>
  <si>
    <t>0362</t>
  </si>
  <si>
    <t>PELICAN NARROWS</t>
  </si>
  <si>
    <t>0253</t>
  </si>
  <si>
    <t>POINT ALISON</t>
  </si>
  <si>
    <t>0256</t>
  </si>
  <si>
    <t>POPLAR BAY</t>
  </si>
  <si>
    <t>0267</t>
  </si>
  <si>
    <t>ROCHON SANDS</t>
  </si>
  <si>
    <t>0273</t>
  </si>
  <si>
    <t>ROSS HAVEN</t>
  </si>
  <si>
    <t>0277</t>
  </si>
  <si>
    <t>SANDY BEACH</t>
  </si>
  <si>
    <t>0279</t>
  </si>
  <si>
    <t>SEBA BEACH</t>
  </si>
  <si>
    <t>0282</t>
  </si>
  <si>
    <t>SILVER BEACH</t>
  </si>
  <si>
    <t>0283</t>
  </si>
  <si>
    <t>SILVER SANDS</t>
  </si>
  <si>
    <t>0369</t>
  </si>
  <si>
    <t>SOUTH BAPTISTE</t>
  </si>
  <si>
    <t>0288</t>
  </si>
  <si>
    <t>SOUTH VIEW</t>
  </si>
  <si>
    <t>0388</t>
  </si>
  <si>
    <t>SUNBREAKER COVE</t>
  </si>
  <si>
    <t>0306</t>
  </si>
  <si>
    <t>SUNDANCE BEACH</t>
  </si>
  <si>
    <t>0386</t>
  </si>
  <si>
    <t>SUNRISE BEACH</t>
  </si>
  <si>
    <t>0357</t>
  </si>
  <si>
    <t>SUNSET BEACH</t>
  </si>
  <si>
    <t>0308</t>
  </si>
  <si>
    <t>SUNSET POINT</t>
  </si>
  <si>
    <t>0324</t>
  </si>
  <si>
    <t>VAL QUENTIN</t>
  </si>
  <si>
    <t>0380</t>
  </si>
  <si>
    <t>WAIPAROUS</t>
  </si>
  <si>
    <t>0370</t>
  </si>
  <si>
    <t>WEST BAPTISTE</t>
  </si>
  <si>
    <t>0344</t>
  </si>
  <si>
    <t>WEST COVE</t>
  </si>
  <si>
    <t>0371</t>
  </si>
  <si>
    <t>WHISPERING HILLS</t>
  </si>
  <si>
    <t>0365</t>
  </si>
  <si>
    <t>WHITE SANDS</t>
  </si>
  <si>
    <t>0354</t>
  </si>
  <si>
    <t>YELLOWSTONE</t>
  </si>
  <si>
    <t>Improvement District</t>
  </si>
  <si>
    <t>0159</t>
  </si>
  <si>
    <t>I.D. NO. 04 (WATERTON)</t>
  </si>
  <si>
    <t>0164</t>
  </si>
  <si>
    <t>I.D. NO. 09 (BANFF)</t>
  </si>
  <si>
    <t>0167</t>
  </si>
  <si>
    <t>I.D. NO. 12 (JASPER NATIONAL PARK)</t>
  </si>
  <si>
    <t>0168</t>
  </si>
  <si>
    <t>I.D. NO. 13 (ELK ISLAND)</t>
  </si>
  <si>
    <t>0179</t>
  </si>
  <si>
    <t>I.D. NO. 24 (WOOD BUFFALO)</t>
  </si>
  <si>
    <t>0479</t>
  </si>
  <si>
    <t>I.D. NO. 25 (WILLMORE WILDERNESS)</t>
  </si>
  <si>
    <t>5411</t>
  </si>
  <si>
    <t>Improvement District No. 349</t>
  </si>
  <si>
    <t>0373</t>
  </si>
  <si>
    <t>KANANASKIS IMPROVEMENT DISTRICT</t>
  </si>
  <si>
    <t>Special Area</t>
  </si>
  <si>
    <t>0142</t>
  </si>
  <si>
    <t>SPECIAL AREAS BOARD</t>
  </si>
  <si>
    <t>347 out of 352</t>
  </si>
  <si>
    <t>Schedule AA</t>
  </si>
  <si>
    <t>Debt Limit - Debt Info</t>
  </si>
  <si>
    <t>Debt Limit</t>
  </si>
  <si>
    <t>Total Debt</t>
  </si>
  <si>
    <t>Debt Service Limit</t>
  </si>
  <si>
    <t>Total Debt Service Costs</t>
  </si>
  <si>
    <t>05700</t>
  </si>
  <si>
    <t>05710</t>
  </si>
  <si>
    <t>05720</t>
  </si>
  <si>
    <t>05730</t>
  </si>
  <si>
    <t>Schedule B</t>
  </si>
  <si>
    <t>Change In Accumulated Surplus - Unrestricted</t>
  </si>
  <si>
    <t>Accumulated Operating Surplus - Beginning of Year</t>
  </si>
  <si>
    <t>Net Revenue (Expense)</t>
  </si>
  <si>
    <t>Funds Designated For Future Use</t>
  </si>
  <si>
    <t>Restricted Funds - Used for Operations</t>
  </si>
  <si>
    <t>Restricted Funds - Used for TCA</t>
  </si>
  <si>
    <t>Current Year Funds Used for TCA</t>
  </si>
  <si>
    <t>Donated and Contributed TCA</t>
  </si>
  <si>
    <t>Disposals of TCA</t>
  </si>
  <si>
    <t>Long Term Debt - Issued</t>
  </si>
  <si>
    <t>Long Term Debt - Repaid</t>
  </si>
  <si>
    <t>Capital Debt - Used for TCA</t>
  </si>
  <si>
    <t>Other Adjustments</t>
  </si>
  <si>
    <t>Accumulated Operating Surplus - End of Year</t>
  </si>
  <si>
    <t>00500</t>
  </si>
  <si>
    <t>00505</t>
  </si>
  <si>
    <t>00511</t>
  </si>
  <si>
    <t>00512</t>
  </si>
  <si>
    <t>00513</t>
  </si>
  <si>
    <t>00514</t>
  </si>
  <si>
    <t>00516</t>
  </si>
  <si>
    <t>00517</t>
  </si>
  <si>
    <t>00518</t>
  </si>
  <si>
    <t>00519</t>
  </si>
  <si>
    <t>00521</t>
  </si>
  <si>
    <t>00522</t>
  </si>
  <si>
    <t>00524</t>
  </si>
  <si>
    <t>00525</t>
  </si>
  <si>
    <t>Change In Accumulated Surplus - Restricted</t>
  </si>
  <si>
    <t>Change In Accumulated Surplus - Equity in TCA</t>
  </si>
  <si>
    <t>Change In Accumulated Surplus - TOTAL</t>
  </si>
  <si>
    <t>Schedule C</t>
  </si>
  <si>
    <t>Financial Activities by Function REVENUE/EXPENSE - TOTAL</t>
  </si>
  <si>
    <t>Total General</t>
  </si>
  <si>
    <t>Council and Other Legislative</t>
  </si>
  <si>
    <t>General Administration</t>
  </si>
  <si>
    <t>Other General Government</t>
  </si>
  <si>
    <t>Police</t>
  </si>
  <si>
    <t>Fire</t>
  </si>
  <si>
    <t>Disaster and Emergency Measures</t>
  </si>
  <si>
    <t>Ambulance and First Aid</t>
  </si>
  <si>
    <t>Bylaws Enforcement</t>
  </si>
  <si>
    <t>Other Protective Services</t>
  </si>
  <si>
    <t>Common and Equipment Pool</t>
  </si>
  <si>
    <t>Roads, Streets, Walks, Lighting</t>
  </si>
  <si>
    <t>Airport</t>
  </si>
  <si>
    <t>Public Transit</t>
  </si>
  <si>
    <t>Storm Sewers and Drainage</t>
  </si>
  <si>
    <t>Other Transportation</t>
  </si>
  <si>
    <t>Water Supply and Distribution</t>
  </si>
  <si>
    <t>Wastewater Treatment and Disposal</t>
  </si>
  <si>
    <t>Waste Management</t>
  </si>
  <si>
    <t>Other Environmental Use and Protection</t>
  </si>
  <si>
    <t>Family and Community Support</t>
  </si>
  <si>
    <t>Day Care</t>
  </si>
  <si>
    <t>Cemeteries and Crematoriums</t>
  </si>
  <si>
    <t>Other Public Health and Welfare</t>
  </si>
  <si>
    <t>Land Use Planning, Zoning and Development</t>
  </si>
  <si>
    <t>Economic/Agricultural Development</t>
  </si>
  <si>
    <t>Subdivision Land and Development</t>
  </si>
  <si>
    <t>Public Housing Operations</t>
  </si>
  <si>
    <t>Land, Housing and Building Rentals</t>
  </si>
  <si>
    <t>Other Planning and Development</t>
  </si>
  <si>
    <t>Recreation Boards</t>
  </si>
  <si>
    <t>Parks and Recreation</t>
  </si>
  <si>
    <t>Culture: Libraries, Museums, Halls</t>
  </si>
  <si>
    <t>Convention Centres</t>
  </si>
  <si>
    <t>Other Recreation and Culture</t>
  </si>
  <si>
    <t>Gas</t>
  </si>
  <si>
    <t>Electric</t>
  </si>
  <si>
    <t>Total Revenue</t>
  </si>
  <si>
    <t>Total Expense</t>
  </si>
  <si>
    <t>Net Revenue/Expense</t>
  </si>
  <si>
    <t>00700</t>
  </si>
  <si>
    <t>00730</t>
  </si>
  <si>
    <t>00740</t>
  </si>
  <si>
    <t>00750</t>
  </si>
  <si>
    <t>00770</t>
  </si>
  <si>
    <t>00780</t>
  </si>
  <si>
    <t>00790</t>
  </si>
  <si>
    <t>00800</t>
  </si>
  <si>
    <t>00810</t>
  </si>
  <si>
    <t>00820</t>
  </si>
  <si>
    <t>00840</t>
  </si>
  <si>
    <t>00850</t>
  </si>
  <si>
    <t>00860</t>
  </si>
  <si>
    <t>00870</t>
  </si>
  <si>
    <t>00880</t>
  </si>
  <si>
    <t>00890</t>
  </si>
  <si>
    <t>00910</t>
  </si>
  <si>
    <t>00920</t>
  </si>
  <si>
    <t>00930</t>
  </si>
  <si>
    <t>00940</t>
  </si>
  <si>
    <t>00960</t>
  </si>
  <si>
    <t>00970</t>
  </si>
  <si>
    <t>00980</t>
  </si>
  <si>
    <t>00990</t>
  </si>
  <si>
    <t>01010</t>
  </si>
  <si>
    <t>01020</t>
  </si>
  <si>
    <t>01030</t>
  </si>
  <si>
    <t>01040</t>
  </si>
  <si>
    <t>01050</t>
  </si>
  <si>
    <t>01060</t>
  </si>
  <si>
    <t>01080</t>
  </si>
  <si>
    <t>01090</t>
  </si>
  <si>
    <t>01100</t>
  </si>
  <si>
    <t>01110</t>
  </si>
  <si>
    <t>01120</t>
  </si>
  <si>
    <t>01126</t>
  </si>
  <si>
    <t>01127</t>
  </si>
  <si>
    <t>01130</t>
  </si>
  <si>
    <t>01140</t>
  </si>
  <si>
    <t>01170</t>
  </si>
  <si>
    <t>01180</t>
  </si>
  <si>
    <t>01190</t>
  </si>
  <si>
    <t>01210</t>
  </si>
  <si>
    <t>01220</t>
  </si>
  <si>
    <t>01230</t>
  </si>
  <si>
    <t>01240</t>
  </si>
  <si>
    <t>01250</t>
  </si>
  <si>
    <t>01260</t>
  </si>
  <si>
    <t>01280</t>
  </si>
  <si>
    <t>01290</t>
  </si>
  <si>
    <t>01300</t>
  </si>
  <si>
    <t>01310</t>
  </si>
  <si>
    <t>01320</t>
  </si>
  <si>
    <t>01330</t>
  </si>
  <si>
    <t>01350</t>
  </si>
  <si>
    <t>01360</t>
  </si>
  <si>
    <t>01370</t>
  </si>
  <si>
    <t>01380</t>
  </si>
  <si>
    <t>01400</t>
  </si>
  <si>
    <t>01410</t>
  </si>
  <si>
    <t>01420</t>
  </si>
  <si>
    <t>01430</t>
  </si>
  <si>
    <t>01450</t>
  </si>
  <si>
    <t>01460</t>
  </si>
  <si>
    <t>01470</t>
  </si>
  <si>
    <t>01480</t>
  </si>
  <si>
    <t>01490</t>
  </si>
  <si>
    <t>01500</t>
  </si>
  <si>
    <t>01520</t>
  </si>
  <si>
    <t>01530</t>
  </si>
  <si>
    <t>01540</t>
  </si>
  <si>
    <t>01550</t>
  </si>
  <si>
    <t>01560</t>
  </si>
  <si>
    <t>01566</t>
  </si>
  <si>
    <t>01567</t>
  </si>
  <si>
    <t>01570</t>
  </si>
  <si>
    <t>01580</t>
  </si>
  <si>
    <t>01590</t>
  </si>
  <si>
    <t>Schedule D</t>
  </si>
  <si>
    <t>Financial Activities by Type/Object - TOTAL</t>
  </si>
  <si>
    <t>Property (Net Municipal)</t>
  </si>
  <si>
    <t>Business</t>
  </si>
  <si>
    <t>Business Revitalization Zone</t>
  </si>
  <si>
    <t>Special</t>
  </si>
  <si>
    <t>Well Drilling</t>
  </si>
  <si>
    <t>Local Improvement</t>
  </si>
  <si>
    <t>Sales To Other Governments</t>
  </si>
  <si>
    <t>Penalties and Costs on Taxes</t>
  </si>
  <si>
    <t>Licenses and Permits</t>
  </si>
  <si>
    <t>Fines</t>
  </si>
  <si>
    <t>Franchise and Concession Contracts</t>
  </si>
  <si>
    <t>Returns on Investments (incl. Portfolio Investments)</t>
  </si>
  <si>
    <t>Rentals</t>
  </si>
  <si>
    <t>Insurance Proceeds</t>
  </si>
  <si>
    <t>Net Gain on Sale of Tangible Capital Assets</t>
  </si>
  <si>
    <t>Contributed and Donated Assets</t>
  </si>
  <si>
    <t>Federal Government Unconditional Transfers</t>
  </si>
  <si>
    <t>Federal Government Conditional Transfers</t>
  </si>
  <si>
    <t>Provincial Government Unconditional Transfers</t>
  </si>
  <si>
    <t>Provincial Government Conditional Transfers</t>
  </si>
  <si>
    <t>Local Government Transfers</t>
  </si>
  <si>
    <t>Transfers From Local Boards and Agencies</t>
  </si>
  <si>
    <t>Developer Agreements</t>
  </si>
  <si>
    <t>Other Revenues</t>
  </si>
  <si>
    <t>Salaries, Wages, Benefits and Contracts of Employment</t>
  </si>
  <si>
    <t>Contracted and General Services</t>
  </si>
  <si>
    <t>Purchases from Other Govenments</t>
  </si>
  <si>
    <t>Materials, Goods, Supplies and Utilities</t>
  </si>
  <si>
    <t>Provision For Allowances</t>
  </si>
  <si>
    <t>Transfers to Other Governments</t>
  </si>
  <si>
    <t>Transfers to Local Boards and Agencies</t>
  </si>
  <si>
    <t>Transfers to Individuals and Organizations</t>
  </si>
  <si>
    <t>Bank Charges and Short Term Interest</t>
  </si>
  <si>
    <t>Interest on Operating Long Term Debt</t>
  </si>
  <si>
    <t>Interest on Capital Long Term Debt</t>
  </si>
  <si>
    <t>Amortization of Tangible Capital Assets</t>
  </si>
  <si>
    <t>Net Loss on Sale of Tangible Capital Assets</t>
  </si>
  <si>
    <t>Write down of Tangible Capital Assets</t>
  </si>
  <si>
    <t>Other Expenditures</t>
  </si>
  <si>
    <t>Total Expenses</t>
  </si>
  <si>
    <t>01720</t>
  </si>
  <si>
    <t>01730</t>
  </si>
  <si>
    <t>01740</t>
  </si>
  <si>
    <t>01750</t>
  </si>
  <si>
    <t>01760</t>
  </si>
  <si>
    <t>01770</t>
  </si>
  <si>
    <t>01790</t>
  </si>
  <si>
    <t>01800</t>
  </si>
  <si>
    <t>01810</t>
  </si>
  <si>
    <t>01820</t>
  </si>
  <si>
    <t>01830</t>
  </si>
  <si>
    <t>01840</t>
  </si>
  <si>
    <t>01850</t>
  </si>
  <si>
    <t>01860</t>
  </si>
  <si>
    <t>01870</t>
  </si>
  <si>
    <t>01880</t>
  </si>
  <si>
    <t>01885</t>
  </si>
  <si>
    <t>01890</t>
  </si>
  <si>
    <t>01900</t>
  </si>
  <si>
    <t>01910</t>
  </si>
  <si>
    <t>01920</t>
  </si>
  <si>
    <t>01930</t>
  </si>
  <si>
    <t>01940</t>
  </si>
  <si>
    <t>01960</t>
  </si>
  <si>
    <t>01970</t>
  </si>
  <si>
    <t>01980</t>
  </si>
  <si>
    <t>02000</t>
  </si>
  <si>
    <t>02010</t>
  </si>
  <si>
    <t>02020</t>
  </si>
  <si>
    <t>02030</t>
  </si>
  <si>
    <t>02040</t>
  </si>
  <si>
    <t>02050</t>
  </si>
  <si>
    <t>02060</t>
  </si>
  <si>
    <t>02070</t>
  </si>
  <si>
    <t>02080</t>
  </si>
  <si>
    <t>02090</t>
  </si>
  <si>
    <t>02100</t>
  </si>
  <si>
    <t>02110</t>
  </si>
  <si>
    <t>02125</t>
  </si>
  <si>
    <t>02127</t>
  </si>
  <si>
    <t>02130</t>
  </si>
  <si>
    <t>02140</t>
  </si>
  <si>
    <t>02150</t>
  </si>
  <si>
    <t>Schedule E</t>
  </si>
  <si>
    <t>Revenue And Expense Supplementary Detail - Sales and User Charges</t>
  </si>
  <si>
    <t>Common and  Equipment Pool</t>
  </si>
  <si>
    <t>Cemeteries amd Crematoriums</t>
  </si>
  <si>
    <t>Total</t>
  </si>
  <si>
    <t>02210</t>
  </si>
  <si>
    <t>02220</t>
  </si>
  <si>
    <t>02230</t>
  </si>
  <si>
    <t>02250</t>
  </si>
  <si>
    <t>02260</t>
  </si>
  <si>
    <t>02270</t>
  </si>
  <si>
    <t>02280</t>
  </si>
  <si>
    <t>02290</t>
  </si>
  <si>
    <t>02300</t>
  </si>
  <si>
    <t>02320</t>
  </si>
  <si>
    <t>02330</t>
  </si>
  <si>
    <t>02340</t>
  </si>
  <si>
    <t>02350</t>
  </si>
  <si>
    <t>02360</t>
  </si>
  <si>
    <t>02370</t>
  </si>
  <si>
    <t>02390</t>
  </si>
  <si>
    <t>02400</t>
  </si>
  <si>
    <t>02410</t>
  </si>
  <si>
    <t>02420</t>
  </si>
  <si>
    <t>02440</t>
  </si>
  <si>
    <t>02450</t>
  </si>
  <si>
    <t>02460</t>
  </si>
  <si>
    <t>02470</t>
  </si>
  <si>
    <t>02490</t>
  </si>
  <si>
    <t>02500</t>
  </si>
  <si>
    <t>02510</t>
  </si>
  <si>
    <t>02520</t>
  </si>
  <si>
    <t>02530</t>
  </si>
  <si>
    <t>02540</t>
  </si>
  <si>
    <t>02560</t>
  </si>
  <si>
    <t>02570</t>
  </si>
  <si>
    <t>02580</t>
  </si>
  <si>
    <t>02590</t>
  </si>
  <si>
    <t>02600</t>
  </si>
  <si>
    <t>02606</t>
  </si>
  <si>
    <t>02607</t>
  </si>
  <si>
    <t>02610</t>
  </si>
  <si>
    <t>02620</t>
  </si>
  <si>
    <t>Revenue And Expense Supplementary Detail - Provincial Capital Transfers</t>
  </si>
  <si>
    <t>Revenue And Expense Supplementary Detail - Annual Amortization Expense</t>
  </si>
  <si>
    <t>Revenue And Expense Supplementary Detail - Long Term Debt Interest Expense</t>
  </si>
  <si>
    <t>Schedule EA</t>
  </si>
  <si>
    <t>Equalized Assessment - Equalized Assessment</t>
  </si>
  <si>
    <t>GRAND TOTAL</t>
  </si>
  <si>
    <t>Linear Subtotal</t>
  </si>
  <si>
    <t>Mach &amp; Equip Subtotal</t>
  </si>
  <si>
    <t>Non Residential Subtotal</t>
  </si>
  <si>
    <t>Residential Subtotal</t>
  </si>
  <si>
    <t>Farmland</t>
  </si>
  <si>
    <t>Non Residential Railway</t>
  </si>
  <si>
    <t>NR  Res. Co-generating M&amp;E</t>
  </si>
  <si>
    <t>08260</t>
  </si>
  <si>
    <t>08265</t>
  </si>
  <si>
    <t>08270</t>
  </si>
  <si>
    <t>08275</t>
  </si>
  <si>
    <t>08280</t>
  </si>
  <si>
    <t>08285</t>
  </si>
  <si>
    <t>08290</t>
  </si>
  <si>
    <t>08295</t>
  </si>
  <si>
    <t>Hamlet</t>
  </si>
  <si>
    <t>0233</t>
  </si>
  <si>
    <t>New Norway</t>
  </si>
  <si>
    <t>0317</t>
  </si>
  <si>
    <t>Tilley</t>
  </si>
  <si>
    <t>Schedule F</t>
  </si>
  <si>
    <t>Tangible Capital Assets Supplementary Detail - Tangible Capital Assets (Purchased)</t>
  </si>
  <si>
    <t>02710</t>
  </si>
  <si>
    <t>02720</t>
  </si>
  <si>
    <t>02730</t>
  </si>
  <si>
    <t>02750</t>
  </si>
  <si>
    <t>02760</t>
  </si>
  <si>
    <t>02770</t>
  </si>
  <si>
    <t>02780</t>
  </si>
  <si>
    <t>02790</t>
  </si>
  <si>
    <t>02800</t>
  </si>
  <si>
    <t>02820</t>
  </si>
  <si>
    <t>02830</t>
  </si>
  <si>
    <t>02840</t>
  </si>
  <si>
    <t>02850</t>
  </si>
  <si>
    <t>02860</t>
  </si>
  <si>
    <t>02870</t>
  </si>
  <si>
    <t>02890</t>
  </si>
  <si>
    <t>02900</t>
  </si>
  <si>
    <t>02910</t>
  </si>
  <si>
    <t>02920</t>
  </si>
  <si>
    <t>02940</t>
  </si>
  <si>
    <t>02950</t>
  </si>
  <si>
    <t>02960</t>
  </si>
  <si>
    <t>02970</t>
  </si>
  <si>
    <t>02990</t>
  </si>
  <si>
    <t>03000</t>
  </si>
  <si>
    <t>03010</t>
  </si>
  <si>
    <t>03020</t>
  </si>
  <si>
    <t>03030</t>
  </si>
  <si>
    <t>03040</t>
  </si>
  <si>
    <t>03060</t>
  </si>
  <si>
    <t>03070</t>
  </si>
  <si>
    <t>03080</t>
  </si>
  <si>
    <t>03090</t>
  </si>
  <si>
    <t>03100</t>
  </si>
  <si>
    <t>03106</t>
  </si>
  <si>
    <t>03107</t>
  </si>
  <si>
    <t>03110</t>
  </si>
  <si>
    <t>03120</t>
  </si>
  <si>
    <t>Tangible Capital Assets Supplementary Detail - Tangible Capital Assets (Donated or Contributed)</t>
  </si>
  <si>
    <t>Tangible Capital Assets Supplementary Detail - Long Term Debt (Principal Additions)</t>
  </si>
  <si>
    <t>Tangible Capital Assets Supplementary Detail - Long Term Debt (Principal Reductions)</t>
  </si>
  <si>
    <t>Schedule G</t>
  </si>
  <si>
    <t>Change In Tangible Capital Assets - Balance at Beginning of Year</t>
  </si>
  <si>
    <t>Roadway Systems</t>
  </si>
  <si>
    <t>Light Rail Transit Systems</t>
  </si>
  <si>
    <t>Water Systems</t>
  </si>
  <si>
    <t>Wastewater Systems</t>
  </si>
  <si>
    <t>Storm Systems</t>
  </si>
  <si>
    <t>Fibre Optics</t>
  </si>
  <si>
    <t>Electricity Systems</t>
  </si>
  <si>
    <t>Gas Distribution Systems</t>
  </si>
  <si>
    <t>Total Engineered Structures</t>
  </si>
  <si>
    <t>Construction in Progress</t>
  </si>
  <si>
    <t>Buildings</t>
  </si>
  <si>
    <t>Machinery and Equipment</t>
  </si>
  <si>
    <t>Land Improvements</t>
  </si>
  <si>
    <t>Vehicles</t>
  </si>
  <si>
    <t>Total Capital Property Cost</t>
  </si>
  <si>
    <t>Engineered Structures</t>
  </si>
  <si>
    <t>Total Accumulated Amortization</t>
  </si>
  <si>
    <t>Net Book Value of Capital Property</t>
  </si>
  <si>
    <t>Capital Long Term Debt (Net)</t>
  </si>
  <si>
    <t>Equity in Tangible Capital Assets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</si>
  <si>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</si>
  <si>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</si>
  <si>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</si>
  <si>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</si>
  <si>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</si>
  <si>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</si>
  <si>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</si>
  <si>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</si>
  <si>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03210</t>
  </si>
  <si>
    <t>03219</t>
  </si>
  <si>
    <t>03220</t>
  </si>
  <si>
    <t>03230</t>
  </si>
  <si>
    <t>03240</t>
  </si>
  <si>
    <t>03245</t>
  </si>
  <si>
    <t>03250</t>
  </si>
  <si>
    <t>03260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</si>
  <si>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</si>
  <si>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</si>
  <si>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</si>
  <si>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</si>
  <si>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</si>
  <si>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</si>
  <si>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</si>
  <si>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</si>
  <si>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03280</t>
  </si>
  <si>
    <t>03290</t>
  </si>
  <si>
    <t>03300</t>
  </si>
  <si>
    <t>03310</t>
  </si>
  <si>
    <t>03315</t>
  </si>
  <si>
    <t>03320</t>
  </si>
  <si>
    <t>03330</t>
  </si>
  <si>
    <t>03340</t>
  </si>
  <si>
    <t>03350</t>
  </si>
  <si>
    <t>03400</t>
  </si>
  <si>
    <t>Change In Tangible Capital Assets - Additions</t>
  </si>
  <si>
    <t>Change In Tangible Capital Assets - Reductions</t>
  </si>
  <si>
    <t>Change In Tangible Capital Assets - Balance at End of Year</t>
  </si>
  <si>
    <t>Schedule H</t>
  </si>
  <si>
    <t>Long Term Debt Support - Operating</t>
  </si>
  <si>
    <t>Supported by General Tax Levies</t>
  </si>
  <si>
    <t>Supported by Special Levies</t>
  </si>
  <si>
    <t>Supported by Utility Rates</t>
  </si>
  <si>
    <t>Total Long Term Debt Principal Balance</t>
  </si>
  <si>
    <t>03410</t>
  </si>
  <si>
    <t>03420</t>
  </si>
  <si>
    <t>03430</t>
  </si>
  <si>
    <t>03440</t>
  </si>
  <si>
    <t>03450</t>
  </si>
  <si>
    <t>Long Term Debt Support - Capital</t>
  </si>
  <si>
    <t>Long Term Debt Support - TOTAL</t>
  </si>
  <si>
    <t>Schedule I</t>
  </si>
  <si>
    <t>Long Term Debt Sources - Operating</t>
  </si>
  <si>
    <t>Alberta Capital Finance Authority</t>
  </si>
  <si>
    <t>Canada Mortgage and Housing Corporation</t>
  </si>
  <si>
    <t>Mortgage Borrowing</t>
  </si>
  <si>
    <t>03500</t>
  </si>
  <si>
    <t>03520</t>
  </si>
  <si>
    <t>03600</t>
  </si>
  <si>
    <t>03610</t>
  </si>
  <si>
    <t>03620</t>
  </si>
  <si>
    <t>Long Term Debt Sources - Capital</t>
  </si>
  <si>
    <t>Long Term Debt Sources - TOTAL</t>
  </si>
  <si>
    <t>Schedule J</t>
  </si>
  <si>
    <t>Future Long Term Debt Repayments - Operating</t>
  </si>
  <si>
    <t>Current + 1</t>
  </si>
  <si>
    <t>Current + 2</t>
  </si>
  <si>
    <t>Current + 3</t>
  </si>
  <si>
    <t>Current + 4</t>
  </si>
  <si>
    <t>Current + 5</t>
  </si>
  <si>
    <t>Thereafter</t>
  </si>
  <si>
    <t>Total Principal</t>
  </si>
  <si>
    <t>Total Interest</t>
  </si>
  <si>
    <t>03710</t>
  </si>
  <si>
    <t>03720</t>
  </si>
  <si>
    <t>03730</t>
  </si>
  <si>
    <t>03740</t>
  </si>
  <si>
    <t>03750</t>
  </si>
  <si>
    <t>03760</t>
  </si>
  <si>
    <t>03770</t>
  </si>
  <si>
    <t>03790</t>
  </si>
  <si>
    <t>03800</t>
  </si>
  <si>
    <t>03810</t>
  </si>
  <si>
    <t>03820</t>
  </si>
  <si>
    <t>03830</t>
  </si>
  <si>
    <t>03840</t>
  </si>
  <si>
    <t>03850</t>
  </si>
  <si>
    <t>Future Long Term Debt Repayments - Capital</t>
  </si>
  <si>
    <t>Future Long Term Debt Repayments - TOTAL</t>
  </si>
  <si>
    <t>Schedule K</t>
  </si>
  <si>
    <t>Property Taxes and Grants in Place - Property Taxes</t>
  </si>
  <si>
    <t>Residential Land and Improvements</t>
  </si>
  <si>
    <t>Land and Improvements (Excluding M &amp; E)</t>
  </si>
  <si>
    <t>Linear Property</t>
  </si>
  <si>
    <t>Railway</t>
  </si>
  <si>
    <t>Farm Land</t>
  </si>
  <si>
    <t>Adjustments to Property Taxes</t>
  </si>
  <si>
    <t>Total Property Taxes and Grants in Place</t>
  </si>
  <si>
    <t>Residential/Farm Land</t>
  </si>
  <si>
    <t>Non-Residential</t>
  </si>
  <si>
    <t>Seniors Lodges</t>
  </si>
  <si>
    <t>Adjustments to Requisition Transfers</t>
  </si>
  <si>
    <t>Total Requisition Transfers</t>
  </si>
  <si>
    <t>Net Municipal Property Taxes and Grants in Place</t>
  </si>
  <si>
    <t>03910</t>
  </si>
  <si>
    <t>03935</t>
  </si>
  <si>
    <t>03950</t>
  </si>
  <si>
    <t>03960</t>
  </si>
  <si>
    <t>03970</t>
  </si>
  <si>
    <t>03980</t>
  </si>
  <si>
    <t>03990</t>
  </si>
  <si>
    <t>04000</t>
  </si>
  <si>
    <t>04031</t>
  </si>
  <si>
    <t>04035</t>
  </si>
  <si>
    <t>04090</t>
  </si>
  <si>
    <t>04100</t>
  </si>
  <si>
    <t>04110</t>
  </si>
  <si>
    <t>04120</t>
  </si>
  <si>
    <t>04130</t>
  </si>
  <si>
    <t>Property Taxes and Grants in Place - Grants in Place of Property Taxes</t>
  </si>
  <si>
    <t>Property Taxes and Grants in Place - TOTAL</t>
  </si>
  <si>
    <t>Schedule L</t>
  </si>
  <si>
    <t>Grants in Place of Taxes - Property Taxes</t>
  </si>
  <si>
    <t>Local Government</t>
  </si>
  <si>
    <t>04200</t>
  </si>
  <si>
    <t>04210</t>
  </si>
  <si>
    <t>04220</t>
  </si>
  <si>
    <t>04230</t>
  </si>
  <si>
    <t>04240</t>
  </si>
  <si>
    <t>Grants in Place of Taxes - Business Taxes</t>
  </si>
  <si>
    <t>Grants in Place of Taxes - Other Taxes</t>
  </si>
  <si>
    <t>Grants in Place of Taxes - TOTAL</t>
  </si>
  <si>
    <t>Schedule MR</t>
  </si>
  <si>
    <t>Tax Rate Data - MILL RATE</t>
  </si>
  <si>
    <t>General Municipal Tax Rates</t>
  </si>
  <si>
    <t>Residential</t>
  </si>
  <si>
    <t>Non-Residential (including linear)</t>
  </si>
  <si>
    <t>Non-Residential (small business)</t>
  </si>
  <si>
    <t>Other (including annexed, vacant, total minimum tax, etc.)</t>
  </si>
  <si>
    <t xml:space="preserve">Requisitions (MGA s. 326(1)) </t>
  </si>
  <si>
    <t>Education (ASSF)</t>
  </si>
  <si>
    <t>Residential and Farmland</t>
  </si>
  <si>
    <t>Education (Separate)</t>
  </si>
  <si>
    <t>Other Education (annexed etc)</t>
  </si>
  <si>
    <t>Seniors</t>
  </si>
  <si>
    <t>Lodge Accommodation</t>
  </si>
  <si>
    <t>Designated Industrial Properties (DIP)</t>
  </si>
  <si>
    <t>Non-Collection Allowance</t>
  </si>
  <si>
    <t>10000</t>
  </si>
  <si>
    <t>10030</t>
  </si>
  <si>
    <t>10032</t>
  </si>
  <si>
    <t>10034</t>
  </si>
  <si>
    <t>10036</t>
  </si>
  <si>
    <t>10038</t>
  </si>
  <si>
    <t>10040</t>
  </si>
  <si>
    <t>10001</t>
  </si>
  <si>
    <t>10002</t>
  </si>
  <si>
    <t>10050</t>
  </si>
  <si>
    <t>10052</t>
  </si>
  <si>
    <t>10003</t>
  </si>
  <si>
    <t>10054</t>
  </si>
  <si>
    <t>10056</t>
  </si>
  <si>
    <t>10057</t>
  </si>
  <si>
    <t>10058</t>
  </si>
  <si>
    <t>10060</t>
  </si>
  <si>
    <t>10062</t>
  </si>
  <si>
    <t>10064</t>
  </si>
  <si>
    <t>346 out of 352</t>
  </si>
  <si>
    <t>Schedule POPL</t>
  </si>
  <si>
    <t>Population of Alberta - Population of Alberta</t>
  </si>
  <si>
    <t>Population</t>
  </si>
  <si>
    <t>POPL</t>
  </si>
  <si>
    <t xml:space="preserve">AIRDRIE </t>
  </si>
  <si>
    <t xml:space="preserve">BROOKS </t>
  </si>
  <si>
    <t xml:space="preserve">CALGARY </t>
  </si>
  <si>
    <t xml:space="preserve">CAMROSE </t>
  </si>
  <si>
    <t xml:space="preserve">COLD LAKE </t>
  </si>
  <si>
    <t xml:space="preserve">EDMONTON </t>
  </si>
  <si>
    <t xml:space="preserve">FORT SASKATCHEWAN </t>
  </si>
  <si>
    <t xml:space="preserve">GRANDE PRAIRIE </t>
  </si>
  <si>
    <t xml:space="preserve">LACOMBE </t>
  </si>
  <si>
    <t xml:space="preserve">LEDUC </t>
  </si>
  <si>
    <t xml:space="preserve">LETHBRIDGE </t>
  </si>
  <si>
    <t>LLOYDMINSTER *</t>
  </si>
  <si>
    <t xml:space="preserve">MEDICINE HAT </t>
  </si>
  <si>
    <t xml:space="preserve">RED DEER </t>
  </si>
  <si>
    <t xml:space="preserve">SPRUCE GROVE </t>
  </si>
  <si>
    <t xml:space="preserve">ST. ALBERT </t>
  </si>
  <si>
    <t xml:space="preserve">WETASKIWIN </t>
  </si>
  <si>
    <t xml:space="preserve">CROWSNEST PASS, MUNICIPALITY OF </t>
  </si>
  <si>
    <t xml:space="preserve">JASPER, MUNICIPALITY OF </t>
  </si>
  <si>
    <t xml:space="preserve">MACKENZIE COUNTY </t>
  </si>
  <si>
    <t xml:space="preserve">STRATHCONA COUNTY </t>
  </si>
  <si>
    <t xml:space="preserve">WOOD BUFFALO, REGIONAL MUNICIPALITY OF </t>
  </si>
  <si>
    <t xml:space="preserve">ACADIA NO. 34, M.D. OF </t>
  </si>
  <si>
    <t xml:space="preserve">ATHABASCA COUNTY </t>
  </si>
  <si>
    <t xml:space="preserve">BARRHEAD NO. 11, COUNTY OF </t>
  </si>
  <si>
    <t xml:space="preserve">BEAVER COUNTY </t>
  </si>
  <si>
    <t xml:space="preserve">BIG LAKES COUNTY </t>
  </si>
  <si>
    <t xml:space="preserve">BIGHORN NO. 8, M.D. OF </t>
  </si>
  <si>
    <t xml:space="preserve">BIRCH HILLS COUNTY </t>
  </si>
  <si>
    <t xml:space="preserve">BONNYVILLE NO. 87, M.D. OF </t>
  </si>
  <si>
    <t xml:space="preserve">BRAZEAU COUNTY </t>
  </si>
  <si>
    <t xml:space="preserve">CAMROSE COUNTY </t>
  </si>
  <si>
    <t xml:space="preserve">CARDSTON COUNTY </t>
  </si>
  <si>
    <t xml:space="preserve">CLEAR HILLS COUNTY </t>
  </si>
  <si>
    <t xml:space="preserve">CLEARWATER COUNTY </t>
  </si>
  <si>
    <t xml:space="preserve">CYPRESS COUNTY </t>
  </si>
  <si>
    <t xml:space="preserve">FAIRVIEW NO. 136, M.D. OF </t>
  </si>
  <si>
    <t xml:space="preserve">FLAGSTAFF COUNTY </t>
  </si>
  <si>
    <t xml:space="preserve">FOOTHILLS COUNTY </t>
  </si>
  <si>
    <t xml:space="preserve">FORTY MILE NO. 8, COUNTY OF </t>
  </si>
  <si>
    <t xml:space="preserve">GRANDE PRAIRIE NO. 1, COUNTY OF </t>
  </si>
  <si>
    <t xml:space="preserve">GREENVIEW NO. 16, M.D. OF </t>
  </si>
  <si>
    <t xml:space="preserve">KNEEHILL COUNTY </t>
  </si>
  <si>
    <t xml:space="preserve">LAC LA BICHE COUNTY </t>
  </si>
  <si>
    <t xml:space="preserve">LAC STE. ANNE COUNTY </t>
  </si>
  <si>
    <t xml:space="preserve">LACOMBE COUNTY </t>
  </si>
  <si>
    <t xml:space="preserve">LAMONT COUNTY </t>
  </si>
  <si>
    <t xml:space="preserve">LEDUC COUNTY </t>
  </si>
  <si>
    <t xml:space="preserve">LESSER SLAVE RIVER NO. 124, M.D. OF </t>
  </si>
  <si>
    <t xml:space="preserve">LETHBRIDGE COUNTY </t>
  </si>
  <si>
    <t xml:space="preserve">MINBURN NO. 27, COUNTY OF </t>
  </si>
  <si>
    <t xml:space="preserve">MOUNTAIN VIEW COUNTY </t>
  </si>
  <si>
    <t xml:space="preserve">NEWELL, COUNTY OF </t>
  </si>
  <si>
    <t xml:space="preserve">NORTHERN LIGHTS, COUNTY OF </t>
  </si>
  <si>
    <t xml:space="preserve">NORTHERN SUNRISE COUNTY </t>
  </si>
  <si>
    <t xml:space="preserve">OPPORTUNITY NO. 17, M.D. OF </t>
  </si>
  <si>
    <t xml:space="preserve">PAINTEARTH NO. 18, COUNTY OF </t>
  </si>
  <si>
    <t xml:space="preserve">PARKLAND COUNTY </t>
  </si>
  <si>
    <t xml:space="preserve">PEACE NO. 135, M.D. OF </t>
  </si>
  <si>
    <t xml:space="preserve">PINCHER CREEK NO. 9, M.D. OF </t>
  </si>
  <si>
    <t xml:space="preserve">PONOKA COUNTY </t>
  </si>
  <si>
    <t xml:space="preserve">PROVOST NO. 52, M.D. OF </t>
  </si>
  <si>
    <t xml:space="preserve">RANCHLAND NO. 66, M.D. OF </t>
  </si>
  <si>
    <t xml:space="preserve">RED DEER COUNTY </t>
  </si>
  <si>
    <t xml:space="preserve">ROCKY VIEW COUNTY </t>
  </si>
  <si>
    <t xml:space="preserve">SADDLE HILLS COUNTY </t>
  </si>
  <si>
    <t xml:space="preserve">SMOKY LAKE COUNTY </t>
  </si>
  <si>
    <t xml:space="preserve">SMOKY RIVER NO. 130, M.D. OF </t>
  </si>
  <si>
    <t xml:space="preserve">SPIRIT RIVER NO. 133, M.D. OF </t>
  </si>
  <si>
    <t xml:space="preserve">ST. PAUL NO. 19, COUNTY OF </t>
  </si>
  <si>
    <t xml:space="preserve">STARLAND COUNTY </t>
  </si>
  <si>
    <t xml:space="preserve">STETTLER NO. 6, COUNTY OF </t>
  </si>
  <si>
    <t xml:space="preserve">STURGEON COUNTY </t>
  </si>
  <si>
    <t xml:space="preserve">TABER, M.D. OF </t>
  </si>
  <si>
    <t xml:space="preserve">THORHILD COUNTY </t>
  </si>
  <si>
    <t xml:space="preserve">TWO HILLS NO. 21, COUNTY OF </t>
  </si>
  <si>
    <t xml:space="preserve">VERMILION RIVER, COUNTY OF </t>
  </si>
  <si>
    <t xml:space="preserve">VULCAN COUNTY </t>
  </si>
  <si>
    <t xml:space="preserve">WAINWRIGHT NO. 61, M.D. OF </t>
  </si>
  <si>
    <t xml:space="preserve">WARNER NO. 5, COUNTY OF </t>
  </si>
  <si>
    <t xml:space="preserve">WESTLOCK COUNTY </t>
  </si>
  <si>
    <t xml:space="preserve">WETASKIWIN NO. 10, COUNTY OF </t>
  </si>
  <si>
    <t xml:space="preserve">WHEATLAND COUNTY </t>
  </si>
  <si>
    <t xml:space="preserve">WILLOW CREEK NO. 26, M.D. OF </t>
  </si>
  <si>
    <t xml:space="preserve">WOODLANDS COUNTY </t>
  </si>
  <si>
    <t xml:space="preserve">YELLOWHEAD COUNTY </t>
  </si>
  <si>
    <t xml:space="preserve">ATHABASCA </t>
  </si>
  <si>
    <t xml:space="preserve">BANFF </t>
  </si>
  <si>
    <t xml:space="preserve">BARRHEAD </t>
  </si>
  <si>
    <t xml:space="preserve">BASHAW </t>
  </si>
  <si>
    <t xml:space="preserve">BASSANO </t>
  </si>
  <si>
    <t xml:space="preserve">BEAUMONT </t>
  </si>
  <si>
    <t xml:space="preserve">BEAVERLODGE </t>
  </si>
  <si>
    <t xml:space="preserve">BENTLEY </t>
  </si>
  <si>
    <t xml:space="preserve">BLACKFALDS </t>
  </si>
  <si>
    <t xml:space="preserve">BON ACCORD </t>
  </si>
  <si>
    <t xml:space="preserve">BONNYVILLE </t>
  </si>
  <si>
    <t xml:space="preserve">BOW ISLAND </t>
  </si>
  <si>
    <t xml:space="preserve">BOWDEN </t>
  </si>
  <si>
    <t xml:space="preserve">BRUDERHEIM </t>
  </si>
  <si>
    <t xml:space="preserve">Black Diamond </t>
  </si>
  <si>
    <t xml:space="preserve">CALMAR </t>
  </si>
  <si>
    <t xml:space="preserve">CANMORE </t>
  </si>
  <si>
    <t xml:space="preserve">CARDSTON </t>
  </si>
  <si>
    <t xml:space="preserve">CARSTAIRS </t>
  </si>
  <si>
    <t xml:space="preserve">CASTOR </t>
  </si>
  <si>
    <t xml:space="preserve">CHESTERMERE </t>
  </si>
  <si>
    <t xml:space="preserve">CLARESHOLM </t>
  </si>
  <si>
    <t xml:space="preserve">COALDALE </t>
  </si>
  <si>
    <t xml:space="preserve">COALHURST </t>
  </si>
  <si>
    <t xml:space="preserve">COCHRANE </t>
  </si>
  <si>
    <t xml:space="preserve">CORONATION </t>
  </si>
  <si>
    <t xml:space="preserve">CROSSFIELD </t>
  </si>
  <si>
    <t xml:space="preserve">DAYSLAND </t>
  </si>
  <si>
    <t xml:space="preserve">DEVON </t>
  </si>
  <si>
    <t xml:space="preserve">DIDSBURY </t>
  </si>
  <si>
    <t xml:space="preserve">DRAYTON VALLEY </t>
  </si>
  <si>
    <t xml:space="preserve">DRUMHELLER </t>
  </si>
  <si>
    <t xml:space="preserve">ECKVILLE </t>
  </si>
  <si>
    <t xml:space="preserve">EDSON </t>
  </si>
  <si>
    <t xml:space="preserve">ELK POINT </t>
  </si>
  <si>
    <t xml:space="preserve">FAIRVIEW </t>
  </si>
  <si>
    <t xml:space="preserve">FALHER </t>
  </si>
  <si>
    <t xml:space="preserve">FORT MACLEOD </t>
  </si>
  <si>
    <t xml:space="preserve">FOX CREEK </t>
  </si>
  <si>
    <t xml:space="preserve">GIBBONS </t>
  </si>
  <si>
    <t xml:space="preserve">GRIMSHAW </t>
  </si>
  <si>
    <t xml:space="preserve">Grande Cache </t>
  </si>
  <si>
    <t xml:space="preserve">Granum </t>
  </si>
  <si>
    <t xml:space="preserve">HANNA </t>
  </si>
  <si>
    <t xml:space="preserve">HARDISTY </t>
  </si>
  <si>
    <t xml:space="preserve">HIGH LEVEL </t>
  </si>
  <si>
    <t xml:space="preserve">HIGH PRAIRIE </t>
  </si>
  <si>
    <t xml:space="preserve">HIGH RIVER </t>
  </si>
  <si>
    <t xml:space="preserve">HINTON </t>
  </si>
  <si>
    <t xml:space="preserve">INNISFAIL </t>
  </si>
  <si>
    <t xml:space="preserve">IRRICANA </t>
  </si>
  <si>
    <t xml:space="preserve">KILLAM </t>
  </si>
  <si>
    <t xml:space="preserve">LAMONT </t>
  </si>
  <si>
    <t xml:space="preserve">LEGAL </t>
  </si>
  <si>
    <t xml:space="preserve">MAGRATH </t>
  </si>
  <si>
    <t xml:space="preserve">MANNING </t>
  </si>
  <si>
    <t xml:space="preserve">MAYERTHORPE </t>
  </si>
  <si>
    <t xml:space="preserve">MCLENNAN </t>
  </si>
  <si>
    <t xml:space="preserve">MILK RIVER </t>
  </si>
  <si>
    <t xml:space="preserve">MILLET </t>
  </si>
  <si>
    <t xml:space="preserve">MORINVILLE </t>
  </si>
  <si>
    <t xml:space="preserve">MUNDARE </t>
  </si>
  <si>
    <t xml:space="preserve">NANTON </t>
  </si>
  <si>
    <t xml:space="preserve">OKOTOKS </t>
  </si>
  <si>
    <t xml:space="preserve">OLDS </t>
  </si>
  <si>
    <t xml:space="preserve">ONOWAY </t>
  </si>
  <si>
    <t xml:space="preserve">OYEN </t>
  </si>
  <si>
    <t xml:space="preserve">PEACE RIVER </t>
  </si>
  <si>
    <t xml:space="preserve">PENHOLD </t>
  </si>
  <si>
    <t xml:space="preserve">PICTURE BUTTE </t>
  </si>
  <si>
    <t xml:space="preserve">PINCHER CREEK </t>
  </si>
  <si>
    <t xml:space="preserve">PONOKA </t>
  </si>
  <si>
    <t xml:space="preserve">PROVOST </t>
  </si>
  <si>
    <t xml:space="preserve">RAINBOW LAKE </t>
  </si>
  <si>
    <t xml:space="preserve">RAYMOND </t>
  </si>
  <si>
    <t xml:space="preserve">REDCLIFF </t>
  </si>
  <si>
    <t xml:space="preserve">REDWATER </t>
  </si>
  <si>
    <t xml:space="preserve">RIMBEY </t>
  </si>
  <si>
    <t xml:space="preserve">ROCKY MOUNTAIN HOUSE </t>
  </si>
  <si>
    <t xml:space="preserve">SEDGEWICK </t>
  </si>
  <si>
    <t xml:space="preserve">SEXSMITH </t>
  </si>
  <si>
    <t xml:space="preserve">SLAVE LAKE </t>
  </si>
  <si>
    <t xml:space="preserve">SMOKY LAKE </t>
  </si>
  <si>
    <t xml:space="preserve">SPIRIT RIVER </t>
  </si>
  <si>
    <t xml:space="preserve">ST. PAUL </t>
  </si>
  <si>
    <t xml:space="preserve">STAVELY </t>
  </si>
  <si>
    <t xml:space="preserve">STETTLER </t>
  </si>
  <si>
    <t xml:space="preserve">STONY PLAIN </t>
  </si>
  <si>
    <t xml:space="preserve">STRATHMORE </t>
  </si>
  <si>
    <t xml:space="preserve">SUNDRE </t>
  </si>
  <si>
    <t xml:space="preserve">SWAN HILLS </t>
  </si>
  <si>
    <t xml:space="preserve">SYLVAN LAKE </t>
  </si>
  <si>
    <t xml:space="preserve">TABER </t>
  </si>
  <si>
    <t xml:space="preserve">THREE HILLS </t>
  </si>
  <si>
    <t xml:space="preserve">TOFIELD </t>
  </si>
  <si>
    <t xml:space="preserve">TROCHU </t>
  </si>
  <si>
    <t xml:space="preserve">TWO HILLS </t>
  </si>
  <si>
    <t xml:space="preserve">Turner Valley </t>
  </si>
  <si>
    <t xml:space="preserve">VALLEYVIEW </t>
  </si>
  <si>
    <t xml:space="preserve">VAUXHALL </t>
  </si>
  <si>
    <t xml:space="preserve">VEGREVILLE </t>
  </si>
  <si>
    <t xml:space="preserve">VERMILION </t>
  </si>
  <si>
    <t xml:space="preserve">VIKING </t>
  </si>
  <si>
    <t xml:space="preserve">VULCAN </t>
  </si>
  <si>
    <t xml:space="preserve">WAINWRIGHT </t>
  </si>
  <si>
    <t xml:space="preserve">WEMBLEY </t>
  </si>
  <si>
    <t xml:space="preserve">WESTLOCK </t>
  </si>
  <si>
    <t xml:space="preserve">WHITECOURT </t>
  </si>
  <si>
    <t xml:space="preserve">ACME </t>
  </si>
  <si>
    <t xml:space="preserve">ALBERTA BEACH </t>
  </si>
  <si>
    <t xml:space="preserve">ALIX </t>
  </si>
  <si>
    <t xml:space="preserve">ALLIANCE </t>
  </si>
  <si>
    <t xml:space="preserve">AMISK </t>
  </si>
  <si>
    <t xml:space="preserve">ANDREW </t>
  </si>
  <si>
    <t xml:space="preserve">ARROWWOOD </t>
  </si>
  <si>
    <t xml:space="preserve">BARNWELL </t>
  </si>
  <si>
    <t xml:space="preserve">BARONS </t>
  </si>
  <si>
    <t xml:space="preserve">BAWLF </t>
  </si>
  <si>
    <t xml:space="preserve">BEISEKER </t>
  </si>
  <si>
    <t xml:space="preserve">BERWYN </t>
  </si>
  <si>
    <t xml:space="preserve">BIG VALLEY </t>
  </si>
  <si>
    <t xml:space="preserve">BITTERN LAKE </t>
  </si>
  <si>
    <t xml:space="preserve">BOYLE </t>
  </si>
  <si>
    <t xml:space="preserve">BRETON </t>
  </si>
  <si>
    <t xml:space="preserve">Botha </t>
  </si>
  <si>
    <t xml:space="preserve">CARBON </t>
  </si>
  <si>
    <t xml:space="preserve">CARMANGAY </t>
  </si>
  <si>
    <t xml:space="preserve">CAROLINE </t>
  </si>
  <si>
    <t xml:space="preserve">CHAMPION </t>
  </si>
  <si>
    <t xml:space="preserve">CHAUVIN </t>
  </si>
  <si>
    <t xml:space="preserve">CHIPMAN </t>
  </si>
  <si>
    <t xml:space="preserve">CLIVE </t>
  </si>
  <si>
    <t xml:space="preserve">CLYDE </t>
  </si>
  <si>
    <t xml:space="preserve">CONSORT </t>
  </si>
  <si>
    <t xml:space="preserve">COUTTS </t>
  </si>
  <si>
    <t xml:space="preserve">COWLEY </t>
  </si>
  <si>
    <t xml:space="preserve">CREMONA </t>
  </si>
  <si>
    <t xml:space="preserve">CZAR </t>
  </si>
  <si>
    <t xml:space="preserve">Cereal </t>
  </si>
  <si>
    <t xml:space="preserve">DELBURNE </t>
  </si>
  <si>
    <t xml:space="preserve">DELIA </t>
  </si>
  <si>
    <t xml:space="preserve">DONALDA </t>
  </si>
  <si>
    <t xml:space="preserve">DONNELLY </t>
  </si>
  <si>
    <t xml:space="preserve">DUCHESS </t>
  </si>
  <si>
    <t xml:space="preserve">Dewberry </t>
  </si>
  <si>
    <t xml:space="preserve">EDBERG </t>
  </si>
  <si>
    <t xml:space="preserve">EDGERTON </t>
  </si>
  <si>
    <t xml:space="preserve">ELNORA </t>
  </si>
  <si>
    <t xml:space="preserve">EMPRESS </t>
  </si>
  <si>
    <t xml:space="preserve">FOREMOST </t>
  </si>
  <si>
    <t xml:space="preserve">FORESTBURG </t>
  </si>
  <si>
    <t xml:space="preserve">Ferintosh </t>
  </si>
  <si>
    <t xml:space="preserve">GIROUXVILLE </t>
  </si>
  <si>
    <t xml:space="preserve">GLENDON </t>
  </si>
  <si>
    <t xml:space="preserve">GLENWOOD </t>
  </si>
  <si>
    <t xml:space="preserve">Gadsby </t>
  </si>
  <si>
    <t xml:space="preserve">Galahad </t>
  </si>
  <si>
    <t xml:space="preserve">HALKIRK </t>
  </si>
  <si>
    <t xml:space="preserve">HAY LAKES </t>
  </si>
  <si>
    <t xml:space="preserve">HEISLER </t>
  </si>
  <si>
    <t xml:space="preserve">HILL SPRING </t>
  </si>
  <si>
    <t xml:space="preserve">HINES CREEK </t>
  </si>
  <si>
    <t xml:space="preserve">HOLDEN </t>
  </si>
  <si>
    <t xml:space="preserve">HUGHENDEN </t>
  </si>
  <si>
    <t xml:space="preserve">HUSSAR </t>
  </si>
  <si>
    <t xml:space="preserve">Hythe </t>
  </si>
  <si>
    <t xml:space="preserve">INNISFREE </t>
  </si>
  <si>
    <t xml:space="preserve">IRMA </t>
  </si>
  <si>
    <t xml:space="preserve">KITSCOTY </t>
  </si>
  <si>
    <t xml:space="preserve">LINDEN </t>
  </si>
  <si>
    <t xml:space="preserve">LOMOND </t>
  </si>
  <si>
    <t xml:space="preserve">LONGVIEW </t>
  </si>
  <si>
    <t xml:space="preserve">LOUGHEED </t>
  </si>
  <si>
    <t xml:space="preserve">MANNVILLE </t>
  </si>
  <si>
    <t xml:space="preserve">MARWAYNE </t>
  </si>
  <si>
    <t xml:space="preserve">MILO </t>
  </si>
  <si>
    <t xml:space="preserve">MORRIN </t>
  </si>
  <si>
    <t xml:space="preserve">MUNSON </t>
  </si>
  <si>
    <t xml:space="preserve">MYRNAM </t>
  </si>
  <si>
    <t xml:space="preserve">Minburn </t>
  </si>
  <si>
    <t xml:space="preserve">NAMPA </t>
  </si>
  <si>
    <t xml:space="preserve">NOBLEFORD </t>
  </si>
  <si>
    <t xml:space="preserve">PARADISE VALLEY </t>
  </si>
  <si>
    <t xml:space="preserve">ROCKYFORD </t>
  </si>
  <si>
    <t xml:space="preserve">ROSALIND </t>
  </si>
  <si>
    <t xml:space="preserve">ROSEMARY </t>
  </si>
  <si>
    <t xml:space="preserve">RYCROFT </t>
  </si>
  <si>
    <t xml:space="preserve">RYLEY </t>
  </si>
  <si>
    <t xml:space="preserve">SPRING LAKE </t>
  </si>
  <si>
    <t xml:space="preserve">STANDARD </t>
  </si>
  <si>
    <t xml:space="preserve">STIRLING </t>
  </si>
  <si>
    <t xml:space="preserve">Strome </t>
  </si>
  <si>
    <t xml:space="preserve">THORSBY </t>
  </si>
  <si>
    <t xml:space="preserve">VETERAN </t>
  </si>
  <si>
    <t xml:space="preserve">VILNA </t>
  </si>
  <si>
    <t xml:space="preserve">WARBURG </t>
  </si>
  <si>
    <t xml:space="preserve">WARNER </t>
  </si>
  <si>
    <t xml:space="preserve">WASKATENAU </t>
  </si>
  <si>
    <t xml:space="preserve">Wabamun </t>
  </si>
  <si>
    <t xml:space="preserve">Willingdon </t>
  </si>
  <si>
    <t xml:space="preserve">YOUNGSTOWN </t>
  </si>
  <si>
    <t xml:space="preserve">ARGENTIA BEACH </t>
  </si>
  <si>
    <t xml:space="preserve">BETULA BEACH </t>
  </si>
  <si>
    <t xml:space="preserve">BIRCH COVE </t>
  </si>
  <si>
    <t xml:space="preserve">BIRCHCLIFF </t>
  </si>
  <si>
    <t xml:space="preserve">BONDISS </t>
  </si>
  <si>
    <t xml:space="preserve">BONNYVILLE BEACH </t>
  </si>
  <si>
    <t xml:space="preserve">BURNSTICK LAKE </t>
  </si>
  <si>
    <t xml:space="preserve">CASTLE ISLAND </t>
  </si>
  <si>
    <t xml:space="preserve">CRYSTAL SPRINGS </t>
  </si>
  <si>
    <t xml:space="preserve">GHOST LAKE </t>
  </si>
  <si>
    <t xml:space="preserve">GOLDEN DAYS </t>
  </si>
  <si>
    <t xml:space="preserve">GRANDVIEW </t>
  </si>
  <si>
    <t xml:space="preserve">GULL LAKE </t>
  </si>
  <si>
    <t xml:space="preserve">HALF MOON BAY </t>
  </si>
  <si>
    <t xml:space="preserve">HORSESHOE BAY </t>
  </si>
  <si>
    <t xml:space="preserve">ISLAND LAKE </t>
  </si>
  <si>
    <t xml:space="preserve">ISLAND LAKE SOUTH </t>
  </si>
  <si>
    <t xml:space="preserve">ITASKA BEACH </t>
  </si>
  <si>
    <t xml:space="preserve">JARVIS BAY </t>
  </si>
  <si>
    <t xml:space="preserve">KAPASIWIN </t>
  </si>
  <si>
    <t xml:space="preserve">LAKEVIEW </t>
  </si>
  <si>
    <t xml:space="preserve">LARKSPUR </t>
  </si>
  <si>
    <t xml:space="preserve">MA-ME-O BEACH </t>
  </si>
  <si>
    <t xml:space="preserve">MEWATHA BEACH </t>
  </si>
  <si>
    <t xml:space="preserve">NAKAMUN PARK </t>
  </si>
  <si>
    <t xml:space="preserve">NORGLENWOLD </t>
  </si>
  <si>
    <t xml:space="preserve">NORRIS BEACH </t>
  </si>
  <si>
    <t xml:space="preserve">PARKLAND BEACH </t>
  </si>
  <si>
    <t xml:space="preserve">PELICAN NARROWS </t>
  </si>
  <si>
    <t xml:space="preserve">POINT ALISON </t>
  </si>
  <si>
    <t xml:space="preserve">POPLAR BAY </t>
  </si>
  <si>
    <t xml:space="preserve">ROCHON SANDS </t>
  </si>
  <si>
    <t xml:space="preserve">ROSS HAVEN </t>
  </si>
  <si>
    <t xml:space="preserve">SANDY BEACH </t>
  </si>
  <si>
    <t xml:space="preserve">SEBA BEACH </t>
  </si>
  <si>
    <t xml:space="preserve">SILVER BEACH </t>
  </si>
  <si>
    <t xml:space="preserve">SILVER SANDS </t>
  </si>
  <si>
    <t xml:space="preserve">SOUTH BAPTISTE </t>
  </si>
  <si>
    <t xml:space="preserve">SOUTH VIEW </t>
  </si>
  <si>
    <t xml:space="preserve">SUNBREAKER COVE </t>
  </si>
  <si>
    <t xml:space="preserve">SUNDANCE BEACH </t>
  </si>
  <si>
    <t xml:space="preserve">SUNRISE BEACH </t>
  </si>
  <si>
    <t xml:space="preserve">SUNSET BEACH </t>
  </si>
  <si>
    <t xml:space="preserve">SUNSET POINT </t>
  </si>
  <si>
    <t xml:space="preserve">VAL QUENTIN </t>
  </si>
  <si>
    <t xml:space="preserve">WAIPAROUS </t>
  </si>
  <si>
    <t xml:space="preserve">WEST BAPTISTE </t>
  </si>
  <si>
    <t xml:space="preserve">WEST COVE </t>
  </si>
  <si>
    <t xml:space="preserve">WHISPERING HILLS </t>
  </si>
  <si>
    <t xml:space="preserve">WHITE SANDS </t>
  </si>
  <si>
    <t xml:space="preserve">YELLOWSTONE </t>
  </si>
  <si>
    <t xml:space="preserve">I.D. NO. 04 (WATERTON) </t>
  </si>
  <si>
    <t xml:space="preserve">I.D. NO. 09 (BANFF) </t>
  </si>
  <si>
    <t xml:space="preserve">I.D. NO. 12 (JASPER NATIONAL PARK) </t>
  </si>
  <si>
    <t xml:space="preserve">I.D. NO. 13 (ELK ISLAND) </t>
  </si>
  <si>
    <t xml:space="preserve">I.D. NO. 24 (WOOD BUFFALO) </t>
  </si>
  <si>
    <t xml:space="preserve">I.D. NO. 25 (WILLMORE WILDERNESS) </t>
  </si>
  <si>
    <t xml:space="preserve">Improvement District No. 349 </t>
  </si>
  <si>
    <t xml:space="preserve">KANANASKIS IMPROVEMENT DISTRICT </t>
  </si>
  <si>
    <t xml:space="preserve">SPECIAL AREAS BOARD </t>
  </si>
  <si>
    <t>Metis Settlement</t>
  </si>
  <si>
    <t>0406</t>
  </si>
  <si>
    <t xml:space="preserve">BUFFALO LAKE METIS SETTLEMENT </t>
  </si>
  <si>
    <t>0407</t>
  </si>
  <si>
    <t xml:space="preserve">EAST PRAIRIE METIS SETTLEMENT </t>
  </si>
  <si>
    <t>0408</t>
  </si>
  <si>
    <t xml:space="preserve">ELIZABETH METIS SETTLEMENT </t>
  </si>
  <si>
    <t>0409</t>
  </si>
  <si>
    <t xml:space="preserve">FISHING LAKE METIS SETTLEMENT </t>
  </si>
  <si>
    <t>0410</t>
  </si>
  <si>
    <t xml:space="preserve">GIFT LAKE METIS SETTLEMENT </t>
  </si>
  <si>
    <t>0411</t>
  </si>
  <si>
    <t xml:space="preserve">KIKINO METIS SETTLEMENT </t>
  </si>
  <si>
    <t>0412</t>
  </si>
  <si>
    <t xml:space="preserve">PADDLE PRAIRIE METIS SETTLEMENT </t>
  </si>
  <si>
    <t>0413</t>
  </si>
  <si>
    <t xml:space="preserve">PEAVINE METIS SETTLEMENT </t>
  </si>
  <si>
    <t>First Nation</t>
  </si>
  <si>
    <t>0466</t>
  </si>
  <si>
    <t xml:space="preserve">ALEXANDER FIRST NATION </t>
  </si>
  <si>
    <t>0467</t>
  </si>
  <si>
    <t xml:space="preserve">ALEXIS NAKOTA SIOUX NATION </t>
  </si>
  <si>
    <t>0428</t>
  </si>
  <si>
    <t xml:space="preserve">ATHABASCA CHIPEWYAN FIRST NATION </t>
  </si>
  <si>
    <t>0421</t>
  </si>
  <si>
    <t xml:space="preserve">BEAVER FIRST NATION </t>
  </si>
  <si>
    <t>0468</t>
  </si>
  <si>
    <t xml:space="preserve">BEAVER LAKE CREE  NATION </t>
  </si>
  <si>
    <t>0469</t>
  </si>
  <si>
    <t xml:space="preserve">BIGSTONE CREE NATION </t>
  </si>
  <si>
    <t>0420</t>
  </si>
  <si>
    <t xml:space="preserve">BLOOD TRIBE </t>
  </si>
  <si>
    <t>0437</t>
  </si>
  <si>
    <t xml:space="preserve">CHIPEWYAN PRAIRIE FIRST NATION </t>
  </si>
  <si>
    <t>0423</t>
  </si>
  <si>
    <t xml:space="preserve">COLD LAKE FIRST NATIONS </t>
  </si>
  <si>
    <t>0472</t>
  </si>
  <si>
    <t xml:space="preserve">DENE THA' FIRST NATION </t>
  </si>
  <si>
    <t>0424</t>
  </si>
  <si>
    <t xml:space="preserve">DRIFTPILE CREE NATION </t>
  </si>
  <si>
    <t>0425</t>
  </si>
  <si>
    <t xml:space="preserve">DUNCAN'S FIRST NATION </t>
  </si>
  <si>
    <t>0426</t>
  </si>
  <si>
    <t xml:space="preserve">ENOCH CREE NATION #440 </t>
  </si>
  <si>
    <t>0427</t>
  </si>
  <si>
    <t xml:space="preserve">ERMINESKIN TRIBE </t>
  </si>
  <si>
    <t>0429</t>
  </si>
  <si>
    <t xml:space="preserve">FORT MCKAY FIRST NATION </t>
  </si>
  <si>
    <t>0430</t>
  </si>
  <si>
    <t xml:space="preserve">FORT MCMURRAY #468 FIRST NATION </t>
  </si>
  <si>
    <t>0431</t>
  </si>
  <si>
    <t xml:space="preserve">FROG LAKE FIRST NATION </t>
  </si>
  <si>
    <t>3438</t>
  </si>
  <si>
    <t xml:space="preserve">First Nation - General list (population. </t>
  </si>
  <si>
    <t>0435</t>
  </si>
  <si>
    <t xml:space="preserve">HEART LAKE FIRST NATION </t>
  </si>
  <si>
    <t>0436</t>
  </si>
  <si>
    <t xml:space="preserve">HORSE LAKE FIRST NATION </t>
  </si>
  <si>
    <t>0433</t>
  </si>
  <si>
    <t xml:space="preserve">KAPAWE'NO FIRST NATION </t>
  </si>
  <si>
    <t>0438</t>
  </si>
  <si>
    <t xml:space="preserve">KEHEWIN CREE NATION </t>
  </si>
  <si>
    <t>0439</t>
  </si>
  <si>
    <t xml:space="preserve">LITTLE RED RIVER CREE NATION </t>
  </si>
  <si>
    <t>0473</t>
  </si>
  <si>
    <t xml:space="preserve">LOON RIVER CREE </t>
  </si>
  <si>
    <t>0440</t>
  </si>
  <si>
    <t xml:space="preserve">LOUIS BULL TRIBE </t>
  </si>
  <si>
    <t>0474</t>
  </si>
  <si>
    <t xml:space="preserve">LUBICON LAKE BAND </t>
  </si>
  <si>
    <t>0478</t>
  </si>
  <si>
    <t xml:space="preserve">MIKISEW CREE FIRST NATION </t>
  </si>
  <si>
    <t>0441</t>
  </si>
  <si>
    <t xml:space="preserve">MONTANA FIRST NATION </t>
  </si>
  <si>
    <t>0442</t>
  </si>
  <si>
    <t xml:space="preserve">O'CHIESE FIRST NATION </t>
  </si>
  <si>
    <t>0444</t>
  </si>
  <si>
    <t xml:space="preserve">PAUL FIRST NATION </t>
  </si>
  <si>
    <t>5385</t>
  </si>
  <si>
    <t xml:space="preserve">PEERLESS TROUT FIRST NATION </t>
  </si>
  <si>
    <t>0445</t>
  </si>
  <si>
    <t xml:space="preserve">PIIKANI NATION </t>
  </si>
  <si>
    <t>0446</t>
  </si>
  <si>
    <t xml:space="preserve">SADDLE LAKE CREE NATION </t>
  </si>
  <si>
    <t>0447</t>
  </si>
  <si>
    <t xml:space="preserve">SAMSON CREE NATION </t>
  </si>
  <si>
    <t>0449</t>
  </si>
  <si>
    <t xml:space="preserve">SAWRIDGE FIRST NATION </t>
  </si>
  <si>
    <t>0419</t>
  </si>
  <si>
    <t xml:space="preserve">SIKSIKA NATION </t>
  </si>
  <si>
    <t>1070</t>
  </si>
  <si>
    <t xml:space="preserve">SMITH'S LANDING FIRST NATION </t>
  </si>
  <si>
    <t>0451</t>
  </si>
  <si>
    <t xml:space="preserve">STONEY (BEARSPAW) FIRST NATION </t>
  </si>
  <si>
    <t>0476</t>
  </si>
  <si>
    <t xml:space="preserve">STONEY (CHINIKI) FIRST NATION </t>
  </si>
  <si>
    <t>0477</t>
  </si>
  <si>
    <t xml:space="preserve">STONEY (GOODSTONEY) FIRST NATION </t>
  </si>
  <si>
    <t>0452</t>
  </si>
  <si>
    <t xml:space="preserve">STURGEON LAKE CREE NATION </t>
  </si>
  <si>
    <t>0453</t>
  </si>
  <si>
    <t xml:space="preserve">SUCKER CREEK FIRST NATION </t>
  </si>
  <si>
    <t>0454</t>
  </si>
  <si>
    <t xml:space="preserve">SUNCHILD FIRST NATION </t>
  </si>
  <si>
    <t>0455</t>
  </si>
  <si>
    <t xml:space="preserve">SWAN RIVER FIRST NATION </t>
  </si>
  <si>
    <t>0456</t>
  </si>
  <si>
    <t xml:space="preserve">TALLCREE TRIBAL GOVERNMENT </t>
  </si>
  <si>
    <t>0448</t>
  </si>
  <si>
    <t xml:space="preserve">TSUUT'INA NATION </t>
  </si>
  <si>
    <t>0457</t>
  </si>
  <si>
    <t xml:space="preserve">WHITEFISH LAKE FIRST NATION </t>
  </si>
  <si>
    <t>0475</t>
  </si>
  <si>
    <t xml:space="preserve">WOODLAND CREE FIRST NATION </t>
  </si>
  <si>
    <t>0462</t>
  </si>
  <si>
    <t xml:space="preserve">TOWNSITE OF REDWOOD MEADOWS ADMIN SOC </t>
  </si>
  <si>
    <t>Schedule ST</t>
  </si>
  <si>
    <t>General Statistics - General Statistics</t>
  </si>
  <si>
    <t>Total Full-Time Municipal Positions</t>
  </si>
  <si>
    <t>Total Area of Municipality (Hectares)</t>
  </si>
  <si>
    <t>Number of Hamlets (Specialized Municipalities and Municipal Districts Only)</t>
  </si>
  <si>
    <t>Length of all Open Roads Maintained (km)</t>
  </si>
  <si>
    <t>Municipality Owned Systems</t>
  </si>
  <si>
    <t>Service Providers</t>
  </si>
  <si>
    <t>Co-ops</t>
  </si>
  <si>
    <t>Regional Systems</t>
  </si>
  <si>
    <t>Municipality Owned System</t>
  </si>
  <si>
    <t>Length of Storm Drainage Mains (km)</t>
  </si>
  <si>
    <t>Number of Residences (Summer Villages Only)</t>
  </si>
  <si>
    <t>Number of Dwelling Units</t>
  </si>
  <si>
    <t>Total Assessment Services Cost</t>
  </si>
  <si>
    <t>Number of residential or farm land complaints filed</t>
  </si>
  <si>
    <t>Number of residential or farm land complaints withdrawn</t>
  </si>
  <si>
    <t>Number of residential or farm complaints heard by the LARB</t>
  </si>
  <si>
    <t>Number of assessment adjustments made by the LARB</t>
  </si>
  <si>
    <t>Number of assessment adjustments (Section 477) made by the assessor</t>
  </si>
  <si>
    <t>Number of complaints filed about a tax notice - other than a property tax notice</t>
  </si>
  <si>
    <t>Assessment Complaints LARB - Total</t>
  </si>
  <si>
    <t>Number of non-residential complaints filed</t>
  </si>
  <si>
    <t>Number of non-residential complaints withdrawn</t>
  </si>
  <si>
    <t>Number of non-residential complaints heard by the CARB</t>
  </si>
  <si>
    <t>Number of assessment adjustmetns made by the CARB</t>
  </si>
  <si>
    <t>Number of CARB residential (4 or more dwelling units) complaints filed</t>
  </si>
  <si>
    <t>Number of CARB residential (4 or more dwelling units) complaints withdrawn</t>
  </si>
  <si>
    <t>Number of residential (4 or more dwelling units) complaints heard by the CARB</t>
  </si>
  <si>
    <t>Number of Complaints heard by CARB</t>
  </si>
  <si>
    <t>Total Number of Asst. Complaints Heard by Assessment Review Boards</t>
  </si>
  <si>
    <t>Number of development permits applications received</t>
  </si>
  <si>
    <t>Number of subdivision applications received</t>
  </si>
  <si>
    <t>Number of amendments to the land use bylaw</t>
  </si>
  <si>
    <t>Number of Subdivision and Development Appeal Board appeals heard</t>
  </si>
  <si>
    <t>05500</t>
  </si>
  <si>
    <t>05510</t>
  </si>
  <si>
    <t>05515</t>
  </si>
  <si>
    <t>05520</t>
  </si>
  <si>
    <t>05555</t>
  </si>
  <si>
    <t>05556</t>
  </si>
  <si>
    <t>05557</t>
  </si>
  <si>
    <t>05558</t>
  </si>
  <si>
    <t>05559</t>
  </si>
  <si>
    <t>05560</t>
  </si>
  <si>
    <t>05565</t>
  </si>
  <si>
    <t>05566</t>
  </si>
  <si>
    <t>05567</t>
  </si>
  <si>
    <t>05568</t>
  </si>
  <si>
    <t>05569</t>
  </si>
  <si>
    <t>05570</t>
  </si>
  <si>
    <t>05580</t>
  </si>
  <si>
    <t>05590</t>
  </si>
  <si>
    <t>05595</t>
  </si>
  <si>
    <t>05596</t>
  </si>
  <si>
    <t>05602</t>
  </si>
  <si>
    <t>05604</t>
  </si>
  <si>
    <t>05606</t>
  </si>
  <si>
    <t>05608</t>
  </si>
  <si>
    <t>05609</t>
  </si>
  <si>
    <t>05612</t>
  </si>
  <si>
    <t>05620</t>
  </si>
  <si>
    <t>05622</t>
  </si>
  <si>
    <t>05624</t>
  </si>
  <si>
    <t>05626</t>
  </si>
  <si>
    <t>05628</t>
  </si>
  <si>
    <t>05632</t>
  </si>
  <si>
    <t>05634</t>
  </si>
  <si>
    <t>05636</t>
  </si>
  <si>
    <t>05638</t>
  </si>
  <si>
    <t>05640</t>
  </si>
  <si>
    <t>05650</t>
  </si>
  <si>
    <t>05660</t>
  </si>
  <si>
    <t>05670</t>
  </si>
  <si>
    <t>05680</t>
  </si>
  <si>
    <t>05690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</si>
</sst>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rgb="FF000000"/>
      <name val="Arial"/>
      <family val="2"/>
    </font>
    <font>
      <b/>
      <i/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3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  <xf numFmtId="0" fontId="4" fillId="0" borderId="0" xfId="2"/>
    <xf numFmtId="0" fontId="0" fillId="0" borderId="0" xfId="0" applyAlignment="1">
      <alignment horizontal="left"/>
    </xf>
    <xf numFmtId="0" fontId="0" fillId="2" borderId="2" xfId="0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5" fillId="0" borderId="0" xfId="0" applyFont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left" indent="1"/>
    </xf>
    <xf numFmtId="3" fontId="0" fillId="0" borderId="0" xfId="0" applyNumberFormat="1" applyAlignment="1">
      <alignment horizontal="right" indent="1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9" xfId="0" applyFont="1" applyFill="1" applyBorder="1" applyAlignment="1">
      <alignment horizontal="center" vertical="center" wrapText="1"/>
    </xf>
    <xf numFmtId="3" fontId="10" fillId="0" borderId="0" xfId="0" applyNumberFormat="1" applyFont="1"/>
    <xf numFmtId="164" fontId="10" fillId="0" borderId="0" xfId="0" applyNumberFormat="1" applyFont="1"/>
    <xf numFmtId="2" fontId="10" fillId="0" borderId="0" xfId="0" applyNumberFormat="1" applyFont="1"/>
  </cellXfs>
  <cellStyles count="3">
    <cellStyle name="Hyperlink" xfId="2" builtinId="8"/>
    <cellStyle name="Normal" xfId="0" builtinId="0"/>
    <cellStyle name="Normal 2" xfId="1" xr:uid="{273409B9-89F5-4201-98A1-51AB74E60E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44797-F6BF-40FB-BB14-F6CEDA6136D8}">
  <sheetPr codeName="Sheet1">
    <pageSetUpPr fitToPage="1"/>
  </sheetPr>
  <dimension ref="A1:H93"/>
  <sheetViews>
    <sheetView tabSelected="1" topLeftCell="A66" workbookViewId="0"/>
  </sheetViews>
  <sheetFormatPr defaultRowHeight="15" x14ac:dyDescent="0.25"/>
  <cols>
    <col min="1" max="1" width="2.85546875" customWidth="1"/>
    <col min="2" max="2" width="3" customWidth="1"/>
    <col min="3" max="3" width="33.5703125" customWidth="1"/>
    <col min="4" max="4" width="45.28515625" bestFit="1" customWidth="1"/>
    <col min="5" max="5" width="2.28515625" customWidth="1"/>
    <col min="6" max="6" width="31.42578125" customWidth="1"/>
    <col min="7" max="7" width="16.42578125" customWidth="1"/>
    <col min="8" max="8" width="2.28515625" customWidth="1"/>
  </cols>
  <sheetData>
    <row r="1" spans="1:8" ht="15.75" thickBot="1" x14ac:dyDescent="0.3">
      <c r="A1" s="1"/>
      <c r="B1" s="1"/>
      <c r="C1" s="1" t="s">
        <v>0</v>
      </c>
      <c r="D1" s="1" t="s">
        <v>1</v>
      </c>
    </row>
    <row r="2" spans="1:8" x14ac:dyDescent="0.25">
      <c r="A2" s="2"/>
      <c r="B2" s="2"/>
      <c r="C2" s="2"/>
      <c r="D2" s="2"/>
    </row>
    <row r="3" spans="1:8" x14ac:dyDescent="0.25">
      <c r="A3" s="3" t="s">
        <v>2</v>
      </c>
      <c r="B3" s="3"/>
      <c r="E3" s="4"/>
    </row>
    <row r="4" spans="1:8" ht="15.75" thickBot="1" x14ac:dyDescent="0.3">
      <c r="A4" s="5"/>
      <c r="B4" s="5"/>
      <c r="C4" s="4" t="str">
        <f>HYPERLINK("#'A(1)-Total'!A1","A(1)-Total")</f>
        <v>A(1)-Total</v>
      </c>
    </row>
    <row r="5" spans="1:8" ht="15.75" thickBot="1" x14ac:dyDescent="0.3">
      <c r="A5" s="5"/>
      <c r="B5" s="5"/>
      <c r="E5" s="6"/>
      <c r="F5" s="7" t="s">
        <v>3</v>
      </c>
      <c r="G5" s="8"/>
      <c r="H5" s="9"/>
    </row>
    <row r="6" spans="1:8" x14ac:dyDescent="0.25">
      <c r="A6" s="10" t="s">
        <v>4</v>
      </c>
      <c r="E6" s="11"/>
      <c r="H6" s="12"/>
    </row>
    <row r="7" spans="1:8" x14ac:dyDescent="0.25">
      <c r="C7" s="4" t="str">
        <f>HYPERLINK("#'AA(1)-Debt'!A1","AA(1)-Debt")</f>
        <v>AA(1)-Debt</v>
      </c>
      <c r="E7" s="11"/>
      <c r="F7" s="13" t="s">
        <v>5</v>
      </c>
      <c r="G7" s="14" t="str">
        <f>IFERROR(INDEX('A(1)-Total'!A:D,COUNTA('A(1)-Total'!D:D),4),"")</f>
        <v>347 out of 352</v>
      </c>
      <c r="H7" s="12"/>
    </row>
    <row r="8" spans="1:8" x14ac:dyDescent="0.25">
      <c r="E8" s="11"/>
      <c r="F8" s="13" t="s">
        <v>6</v>
      </c>
      <c r="G8" s="14" t="str">
        <f>IFERROR(COUNTIF('ST(1)-Stat'!E:E,"&gt;0") &amp; " out of " &amp; RIGHT(G7,3),"")</f>
        <v>346 out of 352</v>
      </c>
      <c r="H8" s="12"/>
    </row>
    <row r="9" spans="1:8" x14ac:dyDescent="0.25">
      <c r="A9" s="3" t="s">
        <v>7</v>
      </c>
      <c r="B9" s="3"/>
      <c r="E9" s="11"/>
      <c r="F9" s="13" t="s">
        <v>8</v>
      </c>
      <c r="G9" s="14" t="str">
        <f>IFERROR(INDEX('MR(3)-Mill Rate'!A:D,COUNTA('MR(3)-Mill Rate'!D:D),4),"")</f>
        <v>346 out of 352</v>
      </c>
      <c r="H9" s="12"/>
    </row>
    <row r="10" spans="1:8" ht="15.75" thickBot="1" x14ac:dyDescent="0.3">
      <c r="C10" s="4" t="str">
        <f>HYPERLINK("#'B(1)-Unrestricted'!A1","B(1)-Unrestricted")</f>
        <v>B(1)-Unrestricted</v>
      </c>
      <c r="E10" s="15"/>
      <c r="F10" s="16"/>
      <c r="G10" s="16"/>
      <c r="H10" s="17"/>
    </row>
    <row r="11" spans="1:8" x14ac:dyDescent="0.25">
      <c r="C11" s="4" t="str">
        <f>HYPERLINK("#'B(2)-Restricted'!A1","B(2)-Restricted")</f>
        <v>B(2)-Restricted</v>
      </c>
    </row>
    <row r="12" spans="1:8" x14ac:dyDescent="0.25">
      <c r="C12" s="4" t="str">
        <f>HYPERLINK("#'B(3)-Equity'!A1","B(3)-Equity")</f>
        <v>B(3)-Equity</v>
      </c>
    </row>
    <row r="13" spans="1:8" x14ac:dyDescent="0.25">
      <c r="C13" s="4" t="str">
        <f>HYPERLINK("#'B(4)-Total'!A1","B(4)-Total")</f>
        <v>B(4)-Total</v>
      </c>
    </row>
    <row r="15" spans="1:8" x14ac:dyDescent="0.25">
      <c r="A15" s="10" t="s">
        <v>9</v>
      </c>
      <c r="B15" s="10"/>
    </row>
    <row r="16" spans="1:8" x14ac:dyDescent="0.25">
      <c r="A16" s="10"/>
      <c r="B16" s="18" t="s">
        <v>10</v>
      </c>
    </row>
    <row r="17" spans="1:4" x14ac:dyDescent="0.25">
      <c r="C17" s="4" t="str">
        <f>HYPERLINK("#'C(1)-Revenue'!A1","C(1)-Revenue")</f>
        <v>C(1)-Revenue</v>
      </c>
    </row>
    <row r="19" spans="1:4" x14ac:dyDescent="0.25">
      <c r="A19" s="10" t="s">
        <v>11</v>
      </c>
      <c r="B19" s="10"/>
    </row>
    <row r="20" spans="1:4" x14ac:dyDescent="0.25">
      <c r="C20" s="4" t="str">
        <f>HYPERLINK("#'D(1)-Total'!A1","D(1)-Total")</f>
        <v>D(1)-Total</v>
      </c>
    </row>
    <row r="22" spans="1:4" x14ac:dyDescent="0.25">
      <c r="A22" s="10" t="s">
        <v>12</v>
      </c>
      <c r="B22" s="10"/>
    </row>
    <row r="23" spans="1:4" x14ac:dyDescent="0.25">
      <c r="A23" s="10"/>
      <c r="B23" s="18" t="s">
        <v>13</v>
      </c>
    </row>
    <row r="24" spans="1:4" x14ac:dyDescent="0.25">
      <c r="C24" s="4" t="str">
        <f>HYPERLINK("#'E(1)-Sales'!A1","E(1)-Sales")</f>
        <v>E(1)-Sales</v>
      </c>
      <c r="D24" t="s">
        <v>14</v>
      </c>
    </row>
    <row r="25" spans="1:4" x14ac:dyDescent="0.25">
      <c r="C25" s="4" t="str">
        <f>HYPERLINK("#'E(2)-Transfers'!A1","E(2)-Transfers")</f>
        <v>E(2)-Transfers</v>
      </c>
      <c r="D25" t="s">
        <v>15</v>
      </c>
    </row>
    <row r="26" spans="1:4" x14ac:dyDescent="0.25">
      <c r="B26" s="18" t="s">
        <v>16</v>
      </c>
    </row>
    <row r="27" spans="1:4" x14ac:dyDescent="0.25">
      <c r="C27" s="4" t="str">
        <f>HYPERLINK("#'E(3)-Amortization'!A1","E(3)-Amortization")</f>
        <v>E(3)-Amortization</v>
      </c>
      <c r="D27" t="s">
        <v>17</v>
      </c>
    </row>
    <row r="28" spans="1:4" x14ac:dyDescent="0.25">
      <c r="C28" s="4" t="str">
        <f>HYPERLINK("#'E(4)-Capital Long Term Interest'!A1","E(4)-Capital Long Term Interest")</f>
        <v>E(4)-Capital Long Term Interest</v>
      </c>
      <c r="D28" t="s">
        <v>18</v>
      </c>
    </row>
    <row r="30" spans="1:4" x14ac:dyDescent="0.25">
      <c r="A30" s="10" t="s">
        <v>19</v>
      </c>
    </row>
    <row r="31" spans="1:4" x14ac:dyDescent="0.25">
      <c r="C31" s="4" t="str">
        <f>HYPERLINK("#'EA(1)-Assessment'!A1","EA(1)-Assessment")</f>
        <v>EA(1)-Assessment</v>
      </c>
      <c r="D31" t="s">
        <v>20</v>
      </c>
    </row>
    <row r="33" spans="1:4" x14ac:dyDescent="0.25">
      <c r="A33" s="10" t="s">
        <v>21</v>
      </c>
    </row>
    <row r="34" spans="1:4" x14ac:dyDescent="0.25">
      <c r="C34" s="4" t="str">
        <f>HYPERLINK("#'F(1)-Purchased'!A1","F(1)-Purchased")</f>
        <v>F(1)-Purchased</v>
      </c>
      <c r="D34" s="19" t="s">
        <v>22</v>
      </c>
    </row>
    <row r="35" spans="1:4" x14ac:dyDescent="0.25">
      <c r="C35" s="4" t="str">
        <f>HYPERLINK("#'F(2)-Donated'!A1","F(2)-Donated")</f>
        <v>F(2)-Donated</v>
      </c>
      <c r="D35" t="s">
        <v>23</v>
      </c>
    </row>
    <row r="36" spans="1:4" x14ac:dyDescent="0.25">
      <c r="B36" s="18" t="s">
        <v>24</v>
      </c>
    </row>
    <row r="37" spans="1:4" x14ac:dyDescent="0.25">
      <c r="C37" s="4" t="str">
        <f>HYPERLINK("#'F(3)-Additions'!A1","F(3)-Additions")</f>
        <v>F(3)-Additions</v>
      </c>
      <c r="D37" t="s">
        <v>25</v>
      </c>
    </row>
    <row r="38" spans="1:4" x14ac:dyDescent="0.25">
      <c r="C38" s="4" t="str">
        <f>HYPERLINK("#'F(4)-Reductions'!A1","F(4)-Reductions")</f>
        <v>F(4)-Reductions</v>
      </c>
      <c r="D38" t="s">
        <v>26</v>
      </c>
    </row>
    <row r="40" spans="1:4" x14ac:dyDescent="0.25">
      <c r="A40" s="10" t="s">
        <v>27</v>
      </c>
    </row>
    <row r="41" spans="1:4" x14ac:dyDescent="0.25">
      <c r="C41" s="4" t="str">
        <f>HYPERLINK("#'G(1)-StartBalance'!A1","G(1)-StartBalance")</f>
        <v>G(1)-StartBalance</v>
      </c>
      <c r="D41" t="s">
        <v>28</v>
      </c>
    </row>
    <row r="42" spans="1:4" x14ac:dyDescent="0.25">
      <c r="C42" s="4" t="str">
        <f>HYPERLINK("#'G(2)-Additions'!A1","G(2)-Additions")</f>
        <v>G(2)-Additions</v>
      </c>
    </row>
    <row r="43" spans="1:4" x14ac:dyDescent="0.25">
      <c r="C43" s="4" t="str">
        <f>HYPERLINK("#'G(3)-Reductions'!A1","G(3)-Reductions")</f>
        <v>G(3)-Reductions</v>
      </c>
    </row>
    <row r="44" spans="1:4" x14ac:dyDescent="0.25">
      <c r="C44" s="4" t="str">
        <f>HYPERLINK("#'G(4)-EndBalance'!A1","G(4)-EndBalance")</f>
        <v>G(4)-EndBalance</v>
      </c>
      <c r="D44" t="s">
        <v>29</v>
      </c>
    </row>
    <row r="46" spans="1:4" x14ac:dyDescent="0.25">
      <c r="A46" s="10" t="s">
        <v>30</v>
      </c>
    </row>
    <row r="47" spans="1:4" x14ac:dyDescent="0.25">
      <c r="C47" s="4" t="str">
        <f>HYPERLINK("#'H(1)-Operating'!A1","H(1)-Operating")</f>
        <v>H(1)-Operating</v>
      </c>
    </row>
    <row r="48" spans="1:4" x14ac:dyDescent="0.25">
      <c r="C48" s="4" t="str">
        <f>HYPERLINK("#'H(2)-Capital'!A1","H(2)-Capital")</f>
        <v>H(2)-Capital</v>
      </c>
    </row>
    <row r="49" spans="1:4" x14ac:dyDescent="0.25">
      <c r="C49" s="4" t="str">
        <f>HYPERLINK("#'H(3)-Total'!A1","H(3)-Total")</f>
        <v>H(3)-Total</v>
      </c>
    </row>
    <row r="51" spans="1:4" x14ac:dyDescent="0.25">
      <c r="A51" s="10" t="s">
        <v>31</v>
      </c>
    </row>
    <row r="52" spans="1:4" x14ac:dyDescent="0.25">
      <c r="C52" s="4" t="str">
        <f>HYPERLINK("#'I(1)-Operating'!A1","I(1)-Operating")</f>
        <v>I(1)-Operating</v>
      </c>
    </row>
    <row r="53" spans="1:4" x14ac:dyDescent="0.25">
      <c r="C53" s="4" t="str">
        <f>HYPERLINK("#'I(2)-Capital'!A1","I(2)-Capital")</f>
        <v>I(2)-Capital</v>
      </c>
    </row>
    <row r="54" spans="1:4" x14ac:dyDescent="0.25">
      <c r="C54" s="4" t="str">
        <f>HYPERLINK("#'I(3)-Total'!A1","I(3)-Total")</f>
        <v>I(3)-Total</v>
      </c>
    </row>
    <row r="56" spans="1:4" x14ac:dyDescent="0.25">
      <c r="A56" s="10" t="s">
        <v>32</v>
      </c>
    </row>
    <row r="57" spans="1:4" x14ac:dyDescent="0.25">
      <c r="C57" s="4" t="str">
        <f>HYPERLINK("#'J(1)-Operating'!A1","J(1)-Operating")</f>
        <v>J(1)-Operating</v>
      </c>
    </row>
    <row r="58" spans="1:4" x14ac:dyDescent="0.25">
      <c r="C58" s="4" t="str">
        <f>HYPERLINK("#'J(2)-Capital'!A1","J(2)-Capital")</f>
        <v>J(2)-Capital</v>
      </c>
    </row>
    <row r="59" spans="1:4" x14ac:dyDescent="0.25">
      <c r="C59" s="4" t="str">
        <f>HYPERLINK("#'J(3)-Total'!A1","J(3)-Total")</f>
        <v>J(3)-Total</v>
      </c>
    </row>
    <row r="61" spans="1:4" x14ac:dyDescent="0.25">
      <c r="A61" s="10" t="s">
        <v>33</v>
      </c>
    </row>
    <row r="62" spans="1:4" x14ac:dyDescent="0.25">
      <c r="C62" s="4" t="str">
        <f>HYPERLINK("#'K(1)-Taxes'!A1","K(1)-Taxes")</f>
        <v>K(1)-Taxes</v>
      </c>
      <c r="D62" t="s">
        <v>34</v>
      </c>
    </row>
    <row r="63" spans="1:4" x14ac:dyDescent="0.25">
      <c r="C63" s="4" t="str">
        <f>HYPERLINK("#'K(2)-Grants'!A1","K(2)-Grants")</f>
        <v>K(2)-Grants</v>
      </c>
      <c r="D63" t="s">
        <v>35</v>
      </c>
    </row>
    <row r="64" spans="1:4" x14ac:dyDescent="0.25">
      <c r="C64" s="4" t="str">
        <f>HYPERLINK("#'K(3)-Total'!A1","K(3)-Total")</f>
        <v>K(3)-Total</v>
      </c>
    </row>
    <row r="66" spans="1:4" x14ac:dyDescent="0.25">
      <c r="A66" s="10" t="s">
        <v>36</v>
      </c>
    </row>
    <row r="67" spans="1:4" x14ac:dyDescent="0.25">
      <c r="C67" s="4" t="str">
        <f>HYPERLINK("#'L(1)-Property'!A1","L(1)-Property")</f>
        <v>L(1)-Property</v>
      </c>
    </row>
    <row r="68" spans="1:4" x14ac:dyDescent="0.25">
      <c r="C68" s="4" t="str">
        <f>HYPERLINK("#'L(2)-Business'!A1","L(2)-Business")</f>
        <v>L(2)-Business</v>
      </c>
    </row>
    <row r="69" spans="1:4" x14ac:dyDescent="0.25">
      <c r="C69" s="4" t="str">
        <f>HYPERLINK("#'L(3)-Other'!A1","L(3)-Other")</f>
        <v>L(3)-Other</v>
      </c>
    </row>
    <row r="70" spans="1:4" x14ac:dyDescent="0.25">
      <c r="C70" s="4" t="str">
        <f>HYPERLINK("#'L(4)-Total'!A1","L(4)-Total")</f>
        <v>L(4)-Total</v>
      </c>
    </row>
    <row r="71" spans="1:4" x14ac:dyDescent="0.25">
      <c r="C71" s="4"/>
    </row>
    <row r="72" spans="1:4" hidden="1" x14ac:dyDescent="0.25">
      <c r="A72" s="10" t="s">
        <v>37</v>
      </c>
      <c r="D72" t="s">
        <v>38</v>
      </c>
    </row>
    <row r="73" spans="1:4" hidden="1" x14ac:dyDescent="0.25">
      <c r="C73" s="4" t="str">
        <f>HYPERLINK("#'M(1)-Salaries'!A1","M(1)-Salaries")</f>
        <v>M(1)-Salaries</v>
      </c>
    </row>
    <row r="74" spans="1:4" hidden="1" x14ac:dyDescent="0.25">
      <c r="C74" s="4" t="str">
        <f>HYPERLINK("#'M(2)-Benefits and Allowances'!A1","M(2)-Benefits and Allowances")</f>
        <v>M(2)-Benefits and Allowances</v>
      </c>
    </row>
    <row r="75" spans="1:4" hidden="1" x14ac:dyDescent="0.25">
      <c r="C75" s="4" t="str">
        <f>HYPERLINK("#'M(3)-Severance'!A1","M(3)-Severance")</f>
        <v>M(3)-Severance</v>
      </c>
    </row>
    <row r="76" spans="1:4" hidden="1" x14ac:dyDescent="0.25">
      <c r="C76" s="4" t="str">
        <f>HYPERLINK("#'M(4)-Total'!A1","MR(4)-Total")</f>
        <v>MR(4)-Total</v>
      </c>
    </row>
    <row r="77" spans="1:4" hidden="1" x14ac:dyDescent="0.25">
      <c r="C77" s="4"/>
    </row>
    <row r="78" spans="1:4" x14ac:dyDescent="0.25">
      <c r="A78" s="10" t="s">
        <v>39</v>
      </c>
      <c r="D78" t="s">
        <v>40</v>
      </c>
    </row>
    <row r="79" spans="1:4" x14ac:dyDescent="0.25">
      <c r="C79" s="4" t="str">
        <f>HYPERLINK("#'MR(1)-Tax Levy'!A1","MR(1)-Tax Levy")</f>
        <v>MR(1)-Tax Levy</v>
      </c>
      <c r="D79" t="s">
        <v>41</v>
      </c>
    </row>
    <row r="80" spans="1:4" x14ac:dyDescent="0.25">
      <c r="C80" s="4" t="str">
        <f>HYPERLINK("#'MR(2)-Assessment'!A1","MR(2)-Assessment")</f>
        <v>MR(2)-Assessment</v>
      </c>
      <c r="D80" t="s">
        <v>42</v>
      </c>
    </row>
    <row r="81" spans="1:4" x14ac:dyDescent="0.25">
      <c r="C81" s="4" t="str">
        <f>HYPERLINK("#'MR(3)-Mill Rate'!A1","MR(3)-Mill Rate")</f>
        <v>MR(3)-Mill Rate</v>
      </c>
    </row>
    <row r="82" spans="1:4" x14ac:dyDescent="0.25">
      <c r="C82" s="4"/>
    </row>
    <row r="83" spans="1:4" hidden="1" x14ac:dyDescent="0.25">
      <c r="A83" s="3" t="s">
        <v>43</v>
      </c>
      <c r="D83" t="s">
        <v>44</v>
      </c>
    </row>
    <row r="84" spans="1:4" hidden="1" x14ac:dyDescent="0.25">
      <c r="C84" s="4" t="str">
        <f>HYPERLINK("#'P(1)-Total'!A1","P(1)-Total")</f>
        <v>P(1)-Total</v>
      </c>
    </row>
    <row r="85" spans="1:4" hidden="1" x14ac:dyDescent="0.25">
      <c r="C85" s="4"/>
    </row>
    <row r="86" spans="1:4" x14ac:dyDescent="0.25">
      <c r="A86" s="10" t="s">
        <v>45</v>
      </c>
    </row>
    <row r="87" spans="1:4" x14ac:dyDescent="0.25">
      <c r="C87" s="4" t="str">
        <f>HYPERLINK("#'POPL(1)-Population'!A1","POPL(1)-Population")</f>
        <v>POPL(1)-Population</v>
      </c>
    </row>
    <row r="88" spans="1:4" x14ac:dyDescent="0.25">
      <c r="C88" s="4"/>
    </row>
    <row r="89" spans="1:4" x14ac:dyDescent="0.25">
      <c r="A89" s="3" t="s">
        <v>46</v>
      </c>
      <c r="D89" t="s">
        <v>47</v>
      </c>
    </row>
    <row r="90" spans="1:4" hidden="1" x14ac:dyDescent="0.25">
      <c r="C90" s="4" t="str">
        <f>HYPERLINK("#'Q(1)-Total'!A1","Q(1)-Total")</f>
        <v>Q(1)-Total</v>
      </c>
    </row>
    <row r="91" spans="1:4" hidden="1" x14ac:dyDescent="0.25"/>
    <row r="92" spans="1:4" x14ac:dyDescent="0.25">
      <c r="A92" s="10" t="s">
        <v>48</v>
      </c>
    </row>
    <row r="93" spans="1:4" x14ac:dyDescent="0.25">
      <c r="C93" s="4" t="str">
        <f>HYPERLINK("#'ST(1)-Stat'!A1","ST(1)-Stat")</f>
        <v>ST(1)-Stat</v>
      </c>
      <c r="D93" t="s">
        <v>49</v>
      </c>
    </row>
  </sheetData>
  <dataConsolidate/>
  <pageMargins left="0.7" right="0.7" top="0.75" bottom="0.75" header="0.3" footer="0.3"/>
  <pageSetup scale="60" orientation="portrait" r:id="rId1"/>
  <headerFooter>
    <oddFooter>&amp;L_x000D_&amp;1#&amp;"Calibri"&amp;11&amp;K000000 Classification: Protected 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0F9DF-95E5-4D4D-86CC-913E5226AB72}">
  <dimension ref="A1:AK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7" width="15.7109375" customWidth="1"/>
  </cols>
  <sheetData>
    <row r="1" spans="1:37" ht="24" customHeight="1" x14ac:dyDescent="0.3">
      <c r="A1" s="4" t="str">
        <f>HYPERLINK("#'Index'!A1", "&lt;&lt; Index")</f>
        <v>&lt;&lt; Index</v>
      </c>
      <c r="B1" s="20" t="s">
        <v>50</v>
      </c>
      <c r="D1" s="20" t="s">
        <v>51</v>
      </c>
    </row>
    <row r="2" spans="1:3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56</v>
      </c>
      <c r="F2" s="21" t="s">
        <v>57</v>
      </c>
      <c r="G2" s="21" t="s">
        <v>58</v>
      </c>
      <c r="H2" s="21" t="s">
        <v>59</v>
      </c>
      <c r="I2" s="21" t="s">
        <v>60</v>
      </c>
      <c r="J2" s="21" t="s">
        <v>61</v>
      </c>
      <c r="K2" s="21" t="s">
        <v>62</v>
      </c>
      <c r="L2" s="21" t="s">
        <v>63</v>
      </c>
      <c r="M2" s="21" t="s">
        <v>64</v>
      </c>
      <c r="N2" s="21" t="s">
        <v>65</v>
      </c>
      <c r="O2" s="21" t="s">
        <v>66</v>
      </c>
      <c r="P2" s="21" t="s">
        <v>67</v>
      </c>
      <c r="Q2" s="21" t="s">
        <v>68</v>
      </c>
      <c r="R2" s="21" t="s">
        <v>65</v>
      </c>
      <c r="S2" s="21" t="s">
        <v>69</v>
      </c>
      <c r="T2" s="21" t="s">
        <v>70</v>
      </c>
      <c r="U2" s="21" t="s">
        <v>71</v>
      </c>
      <c r="V2" s="21" t="s">
        <v>72</v>
      </c>
      <c r="W2" s="21" t="s">
        <v>73</v>
      </c>
      <c r="X2" s="21" t="s">
        <v>74</v>
      </c>
      <c r="Y2" s="21" t="s">
        <v>75</v>
      </c>
      <c r="Z2" s="21" t="s">
        <v>76</v>
      </c>
      <c r="AA2" s="21" t="s">
        <v>77</v>
      </c>
      <c r="AB2" s="21" t="s">
        <v>78</v>
      </c>
      <c r="AC2" s="21" t="s">
        <v>79</v>
      </c>
      <c r="AD2" s="21" t="s">
        <v>80</v>
      </c>
      <c r="AE2" s="21" t="s">
        <v>81</v>
      </c>
      <c r="AF2" s="21" t="s">
        <v>82</v>
      </c>
      <c r="AG2" s="21" t="s">
        <v>83</v>
      </c>
      <c r="AH2" s="21" t="s">
        <v>84</v>
      </c>
      <c r="AI2" s="21" t="s">
        <v>85</v>
      </c>
      <c r="AJ2" s="21" t="s">
        <v>86</v>
      </c>
      <c r="AK2" s="21" t="s">
        <v>87</v>
      </c>
    </row>
    <row r="3" spans="1:37" x14ac:dyDescent="0.25">
      <c r="A3" s="21"/>
      <c r="B3" s="21"/>
      <c r="C3" s="21"/>
      <c r="D3" s="21" t="s">
        <v>88</v>
      </c>
      <c r="E3" s="21" t="s">
        <v>89</v>
      </c>
      <c r="F3" s="21" t="s">
        <v>90</v>
      </c>
      <c r="G3" s="21" t="s">
        <v>91</v>
      </c>
      <c r="H3" s="21" t="s">
        <v>92</v>
      </c>
      <c r="I3" s="21" t="s">
        <v>93</v>
      </c>
      <c r="J3" s="21" t="s">
        <v>94</v>
      </c>
      <c r="K3" s="21" t="s">
        <v>95</v>
      </c>
      <c r="L3" s="21" t="s">
        <v>96</v>
      </c>
      <c r="M3" s="21" t="s">
        <v>97</v>
      </c>
      <c r="N3" s="21" t="s">
        <v>98</v>
      </c>
      <c r="O3" s="21" t="s">
        <v>99</v>
      </c>
      <c r="P3" s="21" t="s">
        <v>100</v>
      </c>
      <c r="Q3" s="21" t="s">
        <v>101</v>
      </c>
      <c r="R3" s="21" t="s">
        <v>102</v>
      </c>
      <c r="S3" s="21" t="s">
        <v>103</v>
      </c>
      <c r="T3" s="21" t="s">
        <v>104</v>
      </c>
      <c r="U3" s="21" t="s">
        <v>105</v>
      </c>
      <c r="V3" s="21" t="s">
        <v>106</v>
      </c>
      <c r="W3" s="21" t="s">
        <v>107</v>
      </c>
      <c r="X3" s="21" t="s">
        <v>108</v>
      </c>
      <c r="Y3" s="21" t="s">
        <v>109</v>
      </c>
      <c r="Z3" s="21" t="s">
        <v>110</v>
      </c>
      <c r="AA3" s="21" t="s">
        <v>111</v>
      </c>
      <c r="AB3" s="21" t="s">
        <v>112</v>
      </c>
      <c r="AC3" s="21" t="s">
        <v>113</v>
      </c>
      <c r="AD3" s="21" t="s">
        <v>114</v>
      </c>
      <c r="AE3" s="21" t="s">
        <v>115</v>
      </c>
      <c r="AF3" s="21" t="s">
        <v>116</v>
      </c>
      <c r="AG3" s="21" t="s">
        <v>117</v>
      </c>
      <c r="AH3" s="21" t="s">
        <v>118</v>
      </c>
      <c r="AI3" s="21" t="s">
        <v>119</v>
      </c>
      <c r="AJ3" s="21" t="s">
        <v>120</v>
      </c>
      <c r="AK3" s="21" t="s">
        <v>121</v>
      </c>
    </row>
    <row r="4" spans="1:3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17128146</v>
      </c>
      <c r="F4" s="22">
        <v>0</v>
      </c>
      <c r="G4" s="22">
        <v>2160604</v>
      </c>
      <c r="H4" s="22">
        <v>0</v>
      </c>
      <c r="I4" s="22">
        <v>5482664</v>
      </c>
      <c r="J4" s="22">
        <v>102262</v>
      </c>
      <c r="K4" s="22">
        <v>6839630</v>
      </c>
      <c r="L4" s="22">
        <v>0</v>
      </c>
      <c r="M4" s="22">
        <v>0</v>
      </c>
      <c r="N4" s="22">
        <v>0</v>
      </c>
      <c r="O4" s="22">
        <v>11891804</v>
      </c>
      <c r="P4" s="22">
        <v>13286538</v>
      </c>
      <c r="Q4" s="22">
        <v>0</v>
      </c>
      <c r="R4" s="22">
        <v>54619874</v>
      </c>
      <c r="S4" s="22">
        <v>2089</v>
      </c>
      <c r="T4" s="22">
        <v>17797820</v>
      </c>
      <c r="U4" s="22">
        <v>129311431</v>
      </c>
      <c r="V4" s="22">
        <v>0</v>
      </c>
      <c r="W4" s="22">
        <v>335343</v>
      </c>
      <c r="X4" s="22">
        <v>12325345</v>
      </c>
      <c r="Y4" s="22">
        <v>2044315</v>
      </c>
      <c r="Z4" s="22">
        <v>19658870</v>
      </c>
      <c r="AA4" s="22">
        <v>51162865</v>
      </c>
      <c r="AB4" s="22">
        <v>3814897</v>
      </c>
      <c r="AC4" s="22">
        <v>12506841</v>
      </c>
      <c r="AD4" s="22">
        <v>101848476</v>
      </c>
      <c r="AE4" s="22">
        <v>27462955</v>
      </c>
      <c r="AF4" s="22">
        <v>548964951</v>
      </c>
      <c r="AG4" s="22">
        <v>0</v>
      </c>
      <c r="AH4" s="22">
        <v>628500</v>
      </c>
      <c r="AI4" s="22">
        <v>0</v>
      </c>
      <c r="AJ4" s="22">
        <v>549593451</v>
      </c>
      <c r="AK4" s="22">
        <v>577056406</v>
      </c>
    </row>
    <row r="5" spans="1:3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14804925</v>
      </c>
      <c r="F5" s="22">
        <v>430519</v>
      </c>
      <c r="G5" s="22">
        <v>149272</v>
      </c>
      <c r="H5" s="22">
        <v>0</v>
      </c>
      <c r="I5" s="22">
        <v>815930</v>
      </c>
      <c r="J5" s="22">
        <v>0</v>
      </c>
      <c r="K5" s="22">
        <v>8287330</v>
      </c>
      <c r="L5" s="22">
        <v>0</v>
      </c>
      <c r="M5" s="22">
        <v>3189693</v>
      </c>
      <c r="N5" s="22">
        <v>0</v>
      </c>
      <c r="O5" s="22">
        <v>0</v>
      </c>
      <c r="P5" s="22">
        <v>0</v>
      </c>
      <c r="Q5" s="22">
        <v>0</v>
      </c>
      <c r="R5" s="22">
        <v>4983263</v>
      </c>
      <c r="S5" s="22">
        <v>0</v>
      </c>
      <c r="T5" s="22">
        <v>0</v>
      </c>
      <c r="U5" s="22">
        <v>32660932</v>
      </c>
      <c r="V5" s="22">
        <v>0</v>
      </c>
      <c r="W5" s="22">
        <v>0</v>
      </c>
      <c r="X5" s="22">
        <v>4188501</v>
      </c>
      <c r="Y5" s="22">
        <v>338412</v>
      </c>
      <c r="Z5" s="22">
        <v>1686117</v>
      </c>
      <c r="AA5" s="22">
        <v>10186210</v>
      </c>
      <c r="AB5" s="22">
        <v>0</v>
      </c>
      <c r="AC5" s="22">
        <v>0</v>
      </c>
      <c r="AD5" s="22">
        <v>16399240</v>
      </c>
      <c r="AE5" s="22">
        <v>16261692</v>
      </c>
      <c r="AF5" s="22">
        <v>120444949</v>
      </c>
      <c r="AG5" s="22">
        <v>222681</v>
      </c>
      <c r="AH5" s="22">
        <v>354217</v>
      </c>
      <c r="AI5" s="22">
        <v>0</v>
      </c>
      <c r="AJ5" s="22">
        <v>121021847</v>
      </c>
      <c r="AK5" s="22">
        <v>137283539</v>
      </c>
    </row>
    <row r="6" spans="1:3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2231302000</v>
      </c>
      <c r="F6" s="22">
        <v>29550000</v>
      </c>
      <c r="G6" s="22">
        <v>7075000</v>
      </c>
      <c r="H6" s="22">
        <v>-450000</v>
      </c>
      <c r="I6" s="22">
        <v>93827000</v>
      </c>
      <c r="J6" s="22">
        <v>0</v>
      </c>
      <c r="K6" s="22">
        <v>178942000</v>
      </c>
      <c r="L6" s="22">
        <v>0</v>
      </c>
      <c r="M6" s="22">
        <v>254680000</v>
      </c>
      <c r="N6" s="22">
        <v>0</v>
      </c>
      <c r="O6" s="22">
        <v>138128000</v>
      </c>
      <c r="P6" s="22">
        <v>212638000</v>
      </c>
      <c r="Q6" s="22">
        <v>6481000</v>
      </c>
      <c r="R6" s="22">
        <v>3251139000</v>
      </c>
      <c r="S6" s="22">
        <v>1044000</v>
      </c>
      <c r="T6" s="22">
        <v>84816000</v>
      </c>
      <c r="U6" s="22">
        <v>6489172000</v>
      </c>
      <c r="V6" s="22">
        <v>29215000</v>
      </c>
      <c r="W6" s="22">
        <v>42563000</v>
      </c>
      <c r="X6" s="22">
        <v>665211000</v>
      </c>
      <c r="Y6" s="22">
        <v>37241000</v>
      </c>
      <c r="Z6" s="22">
        <v>74287000</v>
      </c>
      <c r="AA6" s="22">
        <v>3661382000</v>
      </c>
      <c r="AB6" s="22">
        <v>0</v>
      </c>
      <c r="AC6" s="22">
        <v>1393292000</v>
      </c>
      <c r="AD6" s="22">
        <v>5903191000</v>
      </c>
      <c r="AE6" s="22">
        <v>585981000</v>
      </c>
      <c r="AF6" s="22">
        <v>13616786000</v>
      </c>
      <c r="AG6" s="22">
        <v>50836000</v>
      </c>
      <c r="AH6" s="22">
        <v>21776000</v>
      </c>
      <c r="AI6" s="22">
        <v>232000</v>
      </c>
      <c r="AJ6" s="22">
        <v>13689630000</v>
      </c>
      <c r="AK6" s="22">
        <v>14275611000</v>
      </c>
    </row>
    <row r="7" spans="1:3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58304831</v>
      </c>
      <c r="F7" s="22">
        <v>3526323</v>
      </c>
      <c r="G7" s="22">
        <v>0</v>
      </c>
      <c r="H7" s="22">
        <v>-113478</v>
      </c>
      <c r="I7" s="22">
        <v>728784</v>
      </c>
      <c r="J7" s="22">
        <v>0</v>
      </c>
      <c r="K7" s="22">
        <v>2398754</v>
      </c>
      <c r="L7" s="22">
        <v>0</v>
      </c>
      <c r="M7" s="22">
        <v>7996263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72841477</v>
      </c>
      <c r="V7" s="22">
        <v>0</v>
      </c>
      <c r="W7" s="22">
        <v>0</v>
      </c>
      <c r="X7" s="22">
        <v>6017348</v>
      </c>
      <c r="Y7" s="22">
        <v>1412003</v>
      </c>
      <c r="Z7" s="22">
        <v>20326835</v>
      </c>
      <c r="AA7" s="22">
        <v>24751764</v>
      </c>
      <c r="AB7" s="22">
        <v>735651</v>
      </c>
      <c r="AC7" s="22">
        <v>1787647</v>
      </c>
      <c r="AD7" s="22">
        <v>55031248</v>
      </c>
      <c r="AE7" s="22">
        <v>17810229</v>
      </c>
      <c r="AF7" s="22">
        <v>210391476</v>
      </c>
      <c r="AG7" s="22">
        <v>1563213</v>
      </c>
      <c r="AH7" s="22">
        <v>86175</v>
      </c>
      <c r="AI7" s="22">
        <v>0</v>
      </c>
      <c r="AJ7" s="22">
        <v>212040864</v>
      </c>
      <c r="AK7" s="22">
        <v>229851093</v>
      </c>
    </row>
    <row r="8" spans="1:3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10344440</v>
      </c>
      <c r="F8" s="22">
        <v>3733356</v>
      </c>
      <c r="G8" s="22">
        <v>0</v>
      </c>
      <c r="H8" s="22">
        <v>-2488074</v>
      </c>
      <c r="I8" s="22">
        <v>3873919</v>
      </c>
      <c r="J8" s="22">
        <v>0</v>
      </c>
      <c r="K8" s="22">
        <v>1535469</v>
      </c>
      <c r="L8" s="22">
        <v>0</v>
      </c>
      <c r="M8" s="22">
        <v>1356100</v>
      </c>
      <c r="N8" s="22">
        <v>0</v>
      </c>
      <c r="O8" s="22">
        <v>0</v>
      </c>
      <c r="P8" s="22">
        <v>0</v>
      </c>
      <c r="Q8" s="22">
        <v>0</v>
      </c>
      <c r="R8" s="22">
        <v>20059744</v>
      </c>
      <c r="S8" s="22">
        <v>0</v>
      </c>
      <c r="T8" s="22">
        <v>0</v>
      </c>
      <c r="U8" s="22">
        <v>38414954</v>
      </c>
      <c r="V8" s="22">
        <v>0</v>
      </c>
      <c r="W8" s="22">
        <v>639100</v>
      </c>
      <c r="X8" s="22">
        <v>6884267</v>
      </c>
      <c r="Y8" s="22">
        <v>1844950</v>
      </c>
      <c r="Z8" s="22">
        <v>2259976</v>
      </c>
      <c r="AA8" s="22">
        <v>27803511</v>
      </c>
      <c r="AB8" s="22">
        <v>0</v>
      </c>
      <c r="AC8" s="22">
        <v>3970</v>
      </c>
      <c r="AD8" s="22">
        <v>39435774</v>
      </c>
      <c r="AE8" s="22">
        <v>-1020820</v>
      </c>
      <c r="AF8" s="22">
        <v>219257158</v>
      </c>
      <c r="AG8" s="22">
        <v>203801</v>
      </c>
      <c r="AH8" s="22">
        <v>59652</v>
      </c>
      <c r="AI8" s="22">
        <v>0</v>
      </c>
      <c r="AJ8" s="22">
        <v>219520611</v>
      </c>
      <c r="AK8" s="22">
        <v>218499791</v>
      </c>
    </row>
    <row r="9" spans="1:3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204809000</v>
      </c>
      <c r="F9" s="22">
        <v>23395000</v>
      </c>
      <c r="G9" s="22">
        <v>29417000</v>
      </c>
      <c r="H9" s="22">
        <v>-3243000</v>
      </c>
      <c r="I9" s="22">
        <v>123819000</v>
      </c>
      <c r="J9" s="22">
        <v>488000</v>
      </c>
      <c r="K9" s="22">
        <v>229894000</v>
      </c>
      <c r="L9" s="22">
        <v>53336000</v>
      </c>
      <c r="M9" s="22">
        <v>230546000</v>
      </c>
      <c r="N9" s="22">
        <v>0</v>
      </c>
      <c r="O9" s="22">
        <v>309231000</v>
      </c>
      <c r="P9" s="22">
        <v>151341000</v>
      </c>
      <c r="Q9" s="22">
        <v>2560000</v>
      </c>
      <c r="R9" s="22">
        <v>3148011000</v>
      </c>
      <c r="S9" s="22">
        <v>5252000</v>
      </c>
      <c r="T9" s="22">
        <v>0</v>
      </c>
      <c r="U9" s="22">
        <v>4508856000</v>
      </c>
      <c r="V9" s="22">
        <v>0</v>
      </c>
      <c r="W9" s="22">
        <v>0</v>
      </c>
      <c r="X9" s="22">
        <v>770995000</v>
      </c>
      <c r="Y9" s="22">
        <v>41607000</v>
      </c>
      <c r="Z9" s="22">
        <v>103448000</v>
      </c>
      <c r="AA9" s="22">
        <v>2426187000</v>
      </c>
      <c r="AB9" s="22">
        <v>4131000</v>
      </c>
      <c r="AC9" s="22">
        <v>60908000</v>
      </c>
      <c r="AD9" s="22">
        <v>3407276000</v>
      </c>
      <c r="AE9" s="22">
        <v>1101580000</v>
      </c>
      <c r="AF9" s="22">
        <v>11003503000</v>
      </c>
      <c r="AG9" s="22">
        <v>36501000</v>
      </c>
      <c r="AH9" s="22">
        <v>10460000</v>
      </c>
      <c r="AI9" s="22">
        <v>7349000</v>
      </c>
      <c r="AJ9" s="22">
        <v>11057813000</v>
      </c>
      <c r="AK9" s="22">
        <v>12159393000</v>
      </c>
    </row>
    <row r="10" spans="1:3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40981059</v>
      </c>
      <c r="F10" s="22">
        <v>377149</v>
      </c>
      <c r="G10" s="22">
        <v>220921</v>
      </c>
      <c r="H10" s="22">
        <v>-7655</v>
      </c>
      <c r="I10" s="22">
        <v>387366</v>
      </c>
      <c r="J10" s="22">
        <v>0</v>
      </c>
      <c r="K10" s="22">
        <v>5896656</v>
      </c>
      <c r="L10" s="22">
        <v>0</v>
      </c>
      <c r="M10" s="22">
        <v>0</v>
      </c>
      <c r="N10" s="22">
        <v>41928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47897424</v>
      </c>
      <c r="V10" s="22">
        <v>0</v>
      </c>
      <c r="W10" s="22">
        <v>0</v>
      </c>
      <c r="X10" s="22">
        <v>8357239</v>
      </c>
      <c r="Y10" s="22">
        <v>1592977</v>
      </c>
      <c r="Z10" s="22">
        <v>2745259</v>
      </c>
      <c r="AA10" s="22">
        <v>38283867</v>
      </c>
      <c r="AB10" s="22">
        <v>0</v>
      </c>
      <c r="AC10" s="22">
        <v>210289</v>
      </c>
      <c r="AD10" s="22">
        <v>51189631</v>
      </c>
      <c r="AE10" s="22">
        <v>-3292207</v>
      </c>
      <c r="AF10" s="22">
        <v>358347082</v>
      </c>
      <c r="AG10" s="22">
        <v>245204</v>
      </c>
      <c r="AH10" s="22">
        <v>263735</v>
      </c>
      <c r="AI10" s="22">
        <v>0</v>
      </c>
      <c r="AJ10" s="22">
        <v>358856021</v>
      </c>
      <c r="AK10" s="22">
        <v>355563814</v>
      </c>
    </row>
    <row r="11" spans="1:3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115777425</v>
      </c>
      <c r="F11" s="22">
        <v>2760749</v>
      </c>
      <c r="G11" s="22">
        <v>1286484</v>
      </c>
      <c r="H11" s="22">
        <v>-208428</v>
      </c>
      <c r="I11" s="22">
        <v>351107</v>
      </c>
      <c r="J11" s="22">
        <v>0</v>
      </c>
      <c r="K11" s="22">
        <v>9946575</v>
      </c>
      <c r="L11" s="22">
        <v>3165281</v>
      </c>
      <c r="M11" s="22">
        <v>752300</v>
      </c>
      <c r="N11" s="22">
        <v>0</v>
      </c>
      <c r="O11" s="22">
        <v>0</v>
      </c>
      <c r="P11" s="22">
        <v>0</v>
      </c>
      <c r="Q11" s="22">
        <v>0</v>
      </c>
      <c r="R11" s="22">
        <v>56322506</v>
      </c>
      <c r="S11" s="22">
        <v>0</v>
      </c>
      <c r="T11" s="22">
        <v>0</v>
      </c>
      <c r="U11" s="22">
        <v>190153999</v>
      </c>
      <c r="V11" s="22">
        <v>0</v>
      </c>
      <c r="W11" s="22">
        <v>0</v>
      </c>
      <c r="X11" s="22">
        <v>15046882</v>
      </c>
      <c r="Y11" s="22">
        <v>0</v>
      </c>
      <c r="Z11" s="22">
        <v>24931019</v>
      </c>
      <c r="AA11" s="22">
        <v>135896089</v>
      </c>
      <c r="AB11" s="22">
        <v>0</v>
      </c>
      <c r="AC11" s="22">
        <v>0</v>
      </c>
      <c r="AD11" s="22">
        <v>175873990</v>
      </c>
      <c r="AE11" s="22">
        <v>14280009</v>
      </c>
      <c r="AF11" s="22">
        <v>532085114</v>
      </c>
      <c r="AG11" s="22">
        <v>743161</v>
      </c>
      <c r="AH11" s="22">
        <v>220703</v>
      </c>
      <c r="AI11" s="22">
        <v>0</v>
      </c>
      <c r="AJ11" s="22">
        <v>533048978</v>
      </c>
      <c r="AK11" s="22">
        <v>547328987</v>
      </c>
    </row>
    <row r="12" spans="1:3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23766848</v>
      </c>
      <c r="F12" s="22">
        <v>399955</v>
      </c>
      <c r="G12" s="22">
        <v>0</v>
      </c>
      <c r="H12" s="22">
        <v>0</v>
      </c>
      <c r="I12" s="22">
        <v>0</v>
      </c>
      <c r="J12" s="22">
        <v>0</v>
      </c>
      <c r="K12" s="22">
        <v>2779479</v>
      </c>
      <c r="L12" s="22">
        <v>0</v>
      </c>
      <c r="M12" s="22">
        <v>2493558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29439840</v>
      </c>
      <c r="V12" s="22">
        <v>0</v>
      </c>
      <c r="W12" s="22">
        <v>0</v>
      </c>
      <c r="X12" s="22">
        <v>3610126</v>
      </c>
      <c r="Y12" s="22">
        <v>1684459</v>
      </c>
      <c r="Z12" s="22">
        <v>11173923</v>
      </c>
      <c r="AA12" s="22">
        <v>9012010</v>
      </c>
      <c r="AB12" s="22">
        <v>0</v>
      </c>
      <c r="AC12" s="22">
        <v>0</v>
      </c>
      <c r="AD12" s="22">
        <v>25480518</v>
      </c>
      <c r="AE12" s="22">
        <v>3959322</v>
      </c>
      <c r="AF12" s="22">
        <v>118475675</v>
      </c>
      <c r="AG12" s="22">
        <v>348733</v>
      </c>
      <c r="AH12" s="22">
        <v>301597</v>
      </c>
      <c r="AI12" s="22">
        <v>0</v>
      </c>
      <c r="AJ12" s="22">
        <v>119126005</v>
      </c>
      <c r="AK12" s="22">
        <v>123085327</v>
      </c>
    </row>
    <row r="13" spans="1:3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35480805</v>
      </c>
      <c r="F13" s="22">
        <v>801122</v>
      </c>
      <c r="G13" s="22">
        <v>222565</v>
      </c>
      <c r="H13" s="22">
        <v>0</v>
      </c>
      <c r="I13" s="22">
        <v>743188</v>
      </c>
      <c r="J13" s="22">
        <v>0</v>
      </c>
      <c r="K13" s="22">
        <v>4731142</v>
      </c>
      <c r="L13" s="22">
        <v>0</v>
      </c>
      <c r="M13" s="22">
        <v>0</v>
      </c>
      <c r="N13" s="22">
        <v>0</v>
      </c>
      <c r="O13" s="22">
        <v>1213021</v>
      </c>
      <c r="P13" s="22">
        <v>27253626</v>
      </c>
      <c r="Q13" s="22">
        <v>0</v>
      </c>
      <c r="R13" s="22">
        <v>1718493</v>
      </c>
      <c r="S13" s="22">
        <v>0</v>
      </c>
      <c r="T13" s="22">
        <v>0</v>
      </c>
      <c r="U13" s="22">
        <v>72163962</v>
      </c>
      <c r="V13" s="22">
        <v>0</v>
      </c>
      <c r="W13" s="22">
        <v>0</v>
      </c>
      <c r="X13" s="22">
        <v>8390970</v>
      </c>
      <c r="Y13" s="22">
        <v>2263309</v>
      </c>
      <c r="Z13" s="22">
        <v>13537361</v>
      </c>
      <c r="AA13" s="22">
        <v>49942095</v>
      </c>
      <c r="AB13" s="22">
        <v>0</v>
      </c>
      <c r="AC13" s="22">
        <v>0</v>
      </c>
      <c r="AD13" s="22">
        <v>74133735</v>
      </c>
      <c r="AE13" s="22">
        <v>-1969773</v>
      </c>
      <c r="AF13" s="22">
        <v>560918245</v>
      </c>
      <c r="AG13" s="22">
        <v>472856</v>
      </c>
      <c r="AH13" s="22">
        <v>135266</v>
      </c>
      <c r="AI13" s="22">
        <v>0</v>
      </c>
      <c r="AJ13" s="22">
        <v>561526367</v>
      </c>
      <c r="AK13" s="22">
        <v>559556594</v>
      </c>
    </row>
    <row r="14" spans="1:3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29726000</v>
      </c>
      <c r="F14" s="22">
        <v>1685000</v>
      </c>
      <c r="G14" s="22">
        <v>1346000</v>
      </c>
      <c r="H14" s="22">
        <v>-397000</v>
      </c>
      <c r="I14" s="22">
        <v>11102000</v>
      </c>
      <c r="J14" s="22">
        <v>3550000</v>
      </c>
      <c r="K14" s="22">
        <v>32762000</v>
      </c>
      <c r="L14" s="22">
        <v>0</v>
      </c>
      <c r="M14" s="22">
        <v>879000</v>
      </c>
      <c r="N14" s="22">
        <v>0</v>
      </c>
      <c r="O14" s="22">
        <v>5049000</v>
      </c>
      <c r="P14" s="22">
        <v>62633000</v>
      </c>
      <c r="Q14" s="22">
        <v>3405000</v>
      </c>
      <c r="R14" s="22">
        <v>119044000</v>
      </c>
      <c r="S14" s="22">
        <v>219000</v>
      </c>
      <c r="T14" s="22">
        <v>0</v>
      </c>
      <c r="U14" s="22">
        <v>271003000</v>
      </c>
      <c r="V14" s="22">
        <v>0</v>
      </c>
      <c r="W14" s="22">
        <v>1942000</v>
      </c>
      <c r="X14" s="22">
        <v>53884000</v>
      </c>
      <c r="Y14" s="22">
        <v>11912000</v>
      </c>
      <c r="Z14" s="22">
        <v>98818000</v>
      </c>
      <c r="AA14" s="22">
        <v>76521000</v>
      </c>
      <c r="AB14" s="22">
        <v>12000</v>
      </c>
      <c r="AC14" s="22">
        <v>0</v>
      </c>
      <c r="AD14" s="22">
        <v>243089000</v>
      </c>
      <c r="AE14" s="22">
        <v>27914000</v>
      </c>
      <c r="AF14" s="22">
        <v>1173232000</v>
      </c>
      <c r="AG14" s="22">
        <v>10063000</v>
      </c>
      <c r="AH14" s="22">
        <v>1359000</v>
      </c>
      <c r="AI14" s="22">
        <v>25602000</v>
      </c>
      <c r="AJ14" s="22">
        <v>1210256000</v>
      </c>
      <c r="AK14" s="22">
        <v>1238170000</v>
      </c>
    </row>
    <row r="15" spans="1:3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11530852</v>
      </c>
      <c r="F15" s="22">
        <v>594843</v>
      </c>
      <c r="G15" s="22">
        <v>279346</v>
      </c>
      <c r="H15" s="22">
        <v>0</v>
      </c>
      <c r="I15" s="22">
        <v>525422</v>
      </c>
      <c r="J15" s="22">
        <v>0</v>
      </c>
      <c r="K15" s="22">
        <v>4975626</v>
      </c>
      <c r="L15" s="22">
        <v>0</v>
      </c>
      <c r="M15" s="22">
        <v>20546456</v>
      </c>
      <c r="N15" s="22">
        <v>83346</v>
      </c>
      <c r="O15" s="22">
        <v>0</v>
      </c>
      <c r="P15" s="22">
        <v>0</v>
      </c>
      <c r="Q15" s="22">
        <v>0</v>
      </c>
      <c r="R15" s="22">
        <v>37217</v>
      </c>
      <c r="S15" s="22">
        <v>0</v>
      </c>
      <c r="T15" s="22">
        <v>0</v>
      </c>
      <c r="U15" s="22">
        <v>38573108</v>
      </c>
      <c r="V15" s="22">
        <v>0</v>
      </c>
      <c r="W15" s="22">
        <v>263684</v>
      </c>
      <c r="X15" s="22">
        <v>10003539</v>
      </c>
      <c r="Y15" s="22">
        <v>1203906</v>
      </c>
      <c r="Z15" s="22">
        <v>2520335</v>
      </c>
      <c r="AA15" s="22">
        <v>27014843</v>
      </c>
      <c r="AB15" s="22">
        <v>1407483</v>
      </c>
      <c r="AC15" s="22">
        <v>656457</v>
      </c>
      <c r="AD15" s="22">
        <v>43070247</v>
      </c>
      <c r="AE15" s="22">
        <v>-4497139</v>
      </c>
      <c r="AF15" s="22">
        <v>412655537</v>
      </c>
      <c r="AG15" s="22">
        <v>651041</v>
      </c>
      <c r="AH15" s="22">
        <v>423490</v>
      </c>
      <c r="AI15" s="22">
        <v>0</v>
      </c>
      <c r="AJ15" s="22">
        <v>413730068</v>
      </c>
      <c r="AK15" s="22">
        <v>409232929</v>
      </c>
    </row>
    <row r="16" spans="1:3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547592000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60386000</v>
      </c>
      <c r="L16" s="22">
        <v>0</v>
      </c>
      <c r="M16" s="22">
        <v>2951000</v>
      </c>
      <c r="N16" s="22">
        <v>106000</v>
      </c>
      <c r="O16" s="22">
        <v>0</v>
      </c>
      <c r="P16" s="22">
        <v>0</v>
      </c>
      <c r="Q16" s="22">
        <v>0</v>
      </c>
      <c r="R16" s="22">
        <v>19719000</v>
      </c>
      <c r="S16" s="22">
        <v>1520000</v>
      </c>
      <c r="T16" s="22">
        <v>0</v>
      </c>
      <c r="U16" s="22">
        <v>632274000</v>
      </c>
      <c r="V16" s="22">
        <v>0</v>
      </c>
      <c r="W16" s="22">
        <v>0</v>
      </c>
      <c r="X16" s="22">
        <v>58109000</v>
      </c>
      <c r="Y16" s="22">
        <v>0</v>
      </c>
      <c r="Z16" s="22">
        <v>55990000</v>
      </c>
      <c r="AA16" s="22">
        <v>211129000</v>
      </c>
      <c r="AB16" s="22">
        <v>183428000</v>
      </c>
      <c r="AC16" s="22">
        <v>0</v>
      </c>
      <c r="AD16" s="22">
        <v>508656000</v>
      </c>
      <c r="AE16" s="22">
        <v>123618000</v>
      </c>
      <c r="AF16" s="22">
        <v>1085295000</v>
      </c>
      <c r="AG16" s="22">
        <v>27499000</v>
      </c>
      <c r="AH16" s="22">
        <v>2225000</v>
      </c>
      <c r="AI16" s="22">
        <v>71750000</v>
      </c>
      <c r="AJ16" s="22">
        <v>1186769000</v>
      </c>
      <c r="AK16" s="22">
        <v>1310387000</v>
      </c>
    </row>
    <row r="17" spans="1:3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114073104</v>
      </c>
      <c r="F17" s="22">
        <v>2008689</v>
      </c>
      <c r="G17" s="22">
        <v>1148795</v>
      </c>
      <c r="H17" s="22">
        <v>0</v>
      </c>
      <c r="I17" s="22">
        <v>6526506</v>
      </c>
      <c r="J17" s="22">
        <v>1143193</v>
      </c>
      <c r="K17" s="22">
        <v>32943133</v>
      </c>
      <c r="L17" s="22">
        <v>0</v>
      </c>
      <c r="M17" s="22">
        <v>2512969</v>
      </c>
      <c r="N17" s="22">
        <v>0</v>
      </c>
      <c r="O17" s="22">
        <v>6981179</v>
      </c>
      <c r="P17" s="22">
        <v>73563928</v>
      </c>
      <c r="Q17" s="22">
        <v>880437</v>
      </c>
      <c r="R17" s="22">
        <v>57428530</v>
      </c>
      <c r="S17" s="22">
        <v>0</v>
      </c>
      <c r="T17" s="22">
        <v>0</v>
      </c>
      <c r="U17" s="22">
        <v>299210463</v>
      </c>
      <c r="V17" s="22">
        <v>0</v>
      </c>
      <c r="W17" s="22">
        <v>0</v>
      </c>
      <c r="X17" s="22">
        <v>39108046</v>
      </c>
      <c r="Y17" s="22">
        <v>3724591</v>
      </c>
      <c r="Z17" s="22">
        <v>65390667</v>
      </c>
      <c r="AA17" s="22">
        <v>208500672</v>
      </c>
      <c r="AB17" s="22">
        <v>10080480</v>
      </c>
      <c r="AC17" s="22">
        <v>6773978</v>
      </c>
      <c r="AD17" s="22">
        <v>333578434</v>
      </c>
      <c r="AE17" s="22">
        <v>-34367971</v>
      </c>
      <c r="AF17" s="22">
        <v>1702736568</v>
      </c>
      <c r="AG17" s="22">
        <v>8222127</v>
      </c>
      <c r="AH17" s="22">
        <v>2607092</v>
      </c>
      <c r="AI17" s="22">
        <v>29459607</v>
      </c>
      <c r="AJ17" s="22">
        <v>1743025394</v>
      </c>
      <c r="AK17" s="22">
        <v>1708657423</v>
      </c>
    </row>
    <row r="18" spans="1:3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37491750</v>
      </c>
      <c r="F18" s="22">
        <v>1826840</v>
      </c>
      <c r="G18" s="22">
        <v>1071490</v>
      </c>
      <c r="H18" s="22">
        <v>-5680</v>
      </c>
      <c r="I18" s="22">
        <v>0</v>
      </c>
      <c r="J18" s="22">
        <v>0</v>
      </c>
      <c r="K18" s="22">
        <v>14725760</v>
      </c>
      <c r="L18" s="22">
        <v>0</v>
      </c>
      <c r="M18" s="22">
        <v>4600240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59710400</v>
      </c>
      <c r="V18" s="22">
        <v>0</v>
      </c>
      <c r="W18" s="22">
        <v>0</v>
      </c>
      <c r="X18" s="22">
        <v>9359920</v>
      </c>
      <c r="Y18" s="22">
        <v>434890</v>
      </c>
      <c r="Z18" s="22">
        <v>14646470</v>
      </c>
      <c r="AA18" s="22">
        <v>17270560</v>
      </c>
      <c r="AB18" s="22">
        <v>0</v>
      </c>
      <c r="AC18" s="22">
        <v>200000</v>
      </c>
      <c r="AD18" s="22">
        <v>41911840</v>
      </c>
      <c r="AE18" s="22">
        <v>17798560</v>
      </c>
      <c r="AF18" s="22">
        <v>366737400</v>
      </c>
      <c r="AG18" s="22">
        <v>509370</v>
      </c>
      <c r="AH18" s="22">
        <v>313030</v>
      </c>
      <c r="AI18" s="22">
        <v>0</v>
      </c>
      <c r="AJ18" s="22">
        <v>367559800</v>
      </c>
      <c r="AK18" s="22">
        <v>385358360</v>
      </c>
    </row>
    <row r="19" spans="1:3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90220504</v>
      </c>
      <c r="F19" s="22">
        <v>2180561</v>
      </c>
      <c r="G19" s="22">
        <v>877523</v>
      </c>
      <c r="H19" s="22">
        <v>0</v>
      </c>
      <c r="I19" s="22">
        <v>0</v>
      </c>
      <c r="J19" s="22">
        <v>0</v>
      </c>
      <c r="K19" s="22">
        <v>9937746</v>
      </c>
      <c r="L19" s="22">
        <v>0</v>
      </c>
      <c r="M19" s="22">
        <v>60012</v>
      </c>
      <c r="N19" s="22">
        <v>31670</v>
      </c>
      <c r="O19" s="22">
        <v>0</v>
      </c>
      <c r="P19" s="22">
        <v>0</v>
      </c>
      <c r="Q19" s="22">
        <v>0</v>
      </c>
      <c r="R19" s="22">
        <v>25409767</v>
      </c>
      <c r="S19" s="22">
        <v>0</v>
      </c>
      <c r="T19" s="22">
        <v>0</v>
      </c>
      <c r="U19" s="22">
        <v>128717783</v>
      </c>
      <c r="V19" s="22">
        <v>0</v>
      </c>
      <c r="W19" s="22">
        <v>69665</v>
      </c>
      <c r="X19" s="22">
        <v>19491430</v>
      </c>
      <c r="Y19" s="22">
        <v>1927924</v>
      </c>
      <c r="Z19" s="22">
        <v>36626822</v>
      </c>
      <c r="AA19" s="22">
        <v>52858270</v>
      </c>
      <c r="AB19" s="22">
        <v>0</v>
      </c>
      <c r="AC19" s="22">
        <v>230000</v>
      </c>
      <c r="AD19" s="22">
        <v>111204111</v>
      </c>
      <c r="AE19" s="22">
        <v>17513672</v>
      </c>
      <c r="AF19" s="22">
        <v>828879648</v>
      </c>
      <c r="AG19" s="22">
        <v>892206</v>
      </c>
      <c r="AH19" s="22">
        <v>503061</v>
      </c>
      <c r="AI19" s="22">
        <v>0</v>
      </c>
      <c r="AJ19" s="22">
        <v>830274915</v>
      </c>
      <c r="AK19" s="22">
        <v>847788587</v>
      </c>
    </row>
    <row r="20" spans="1:37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8065545</v>
      </c>
      <c r="F20" s="22">
        <v>988361</v>
      </c>
      <c r="G20" s="22">
        <v>0</v>
      </c>
      <c r="H20" s="22">
        <v>0</v>
      </c>
      <c r="I20" s="22">
        <v>647070</v>
      </c>
      <c r="J20" s="22">
        <v>11000</v>
      </c>
      <c r="K20" s="22">
        <v>1716738</v>
      </c>
      <c r="L20" s="22">
        <v>0</v>
      </c>
      <c r="M20" s="22">
        <v>78437</v>
      </c>
      <c r="N20" s="22">
        <v>0</v>
      </c>
      <c r="O20" s="22">
        <v>0</v>
      </c>
      <c r="P20" s="22">
        <v>0</v>
      </c>
      <c r="Q20" s="22">
        <v>0</v>
      </c>
      <c r="R20" s="22">
        <v>3164885</v>
      </c>
      <c r="S20" s="22">
        <v>0</v>
      </c>
      <c r="T20" s="22">
        <v>271775</v>
      </c>
      <c r="U20" s="22">
        <v>14943811</v>
      </c>
      <c r="V20" s="22">
        <v>0</v>
      </c>
      <c r="W20" s="22">
        <v>805</v>
      </c>
      <c r="X20" s="22">
        <v>7696437</v>
      </c>
      <c r="Y20" s="22">
        <v>733903</v>
      </c>
      <c r="Z20" s="22">
        <v>934218</v>
      </c>
      <c r="AA20" s="22">
        <v>32759004</v>
      </c>
      <c r="AB20" s="22">
        <v>0</v>
      </c>
      <c r="AC20" s="22">
        <v>0</v>
      </c>
      <c r="AD20" s="22">
        <v>42124367</v>
      </c>
      <c r="AE20" s="22">
        <v>-27180556</v>
      </c>
      <c r="AF20" s="22">
        <v>132830111</v>
      </c>
      <c r="AG20" s="22">
        <v>92618</v>
      </c>
      <c r="AH20" s="22">
        <v>208816</v>
      </c>
      <c r="AI20" s="22">
        <v>0</v>
      </c>
      <c r="AJ20" s="22">
        <v>133131545</v>
      </c>
      <c r="AK20" s="22">
        <v>105950989</v>
      </c>
    </row>
    <row r="21" spans="1:37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3634297</v>
      </c>
      <c r="F21" s="22">
        <v>1025273</v>
      </c>
      <c r="G21" s="22">
        <v>673194</v>
      </c>
      <c r="H21" s="22">
        <v>-39733</v>
      </c>
      <c r="I21" s="22">
        <v>0</v>
      </c>
      <c r="J21" s="22">
        <v>0</v>
      </c>
      <c r="K21" s="22">
        <v>2589661</v>
      </c>
      <c r="L21" s="22">
        <v>0</v>
      </c>
      <c r="M21" s="22">
        <v>259000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8141692</v>
      </c>
      <c r="V21" s="22">
        <v>0</v>
      </c>
      <c r="W21" s="22">
        <v>0</v>
      </c>
      <c r="X21" s="22">
        <v>1166954</v>
      </c>
      <c r="Y21" s="22">
        <v>18740</v>
      </c>
      <c r="Z21" s="22">
        <v>3297042</v>
      </c>
      <c r="AA21" s="22">
        <v>769024</v>
      </c>
      <c r="AB21" s="22">
        <v>0</v>
      </c>
      <c r="AC21" s="22">
        <v>359686</v>
      </c>
      <c r="AD21" s="22">
        <v>5611446</v>
      </c>
      <c r="AE21" s="22">
        <v>2530246</v>
      </c>
      <c r="AF21" s="22">
        <v>96574128</v>
      </c>
      <c r="AG21" s="22">
        <v>339556</v>
      </c>
      <c r="AH21" s="22">
        <v>76763</v>
      </c>
      <c r="AI21" s="22">
        <v>0</v>
      </c>
      <c r="AJ21" s="22">
        <v>96990447</v>
      </c>
      <c r="AK21" s="22">
        <v>99520693</v>
      </c>
    </row>
    <row r="22" spans="1:37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6163544</v>
      </c>
      <c r="F22" s="22">
        <v>77451</v>
      </c>
      <c r="G22" s="22">
        <v>33590</v>
      </c>
      <c r="H22" s="22">
        <v>0</v>
      </c>
      <c r="I22" s="22">
        <v>372551</v>
      </c>
      <c r="J22" s="22">
        <v>0</v>
      </c>
      <c r="K22" s="22">
        <v>916027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275000</v>
      </c>
      <c r="T22" s="22">
        <v>69830</v>
      </c>
      <c r="U22" s="22">
        <v>7907993</v>
      </c>
      <c r="V22" s="22">
        <v>0</v>
      </c>
      <c r="W22" s="22">
        <v>73168</v>
      </c>
      <c r="X22" s="22">
        <v>2108733</v>
      </c>
      <c r="Y22" s="22">
        <v>139120</v>
      </c>
      <c r="Z22" s="22">
        <v>906201</v>
      </c>
      <c r="AA22" s="22">
        <v>5520117</v>
      </c>
      <c r="AB22" s="22">
        <v>1396</v>
      </c>
      <c r="AC22" s="22">
        <v>0</v>
      </c>
      <c r="AD22" s="22">
        <v>8748735</v>
      </c>
      <c r="AE22" s="22">
        <v>-840742</v>
      </c>
      <c r="AF22" s="22">
        <v>58229989</v>
      </c>
      <c r="AG22" s="22">
        <v>47638</v>
      </c>
      <c r="AH22" s="22">
        <v>233632</v>
      </c>
      <c r="AI22" s="22">
        <v>0</v>
      </c>
      <c r="AJ22" s="22">
        <v>58511259</v>
      </c>
      <c r="AK22" s="22">
        <v>57670517</v>
      </c>
    </row>
    <row r="23" spans="1:37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22076042</v>
      </c>
      <c r="F23" s="22">
        <v>963031</v>
      </c>
      <c r="G23" s="22">
        <v>472799</v>
      </c>
      <c r="H23" s="22">
        <v>-132802</v>
      </c>
      <c r="I23" s="22">
        <v>2530298</v>
      </c>
      <c r="J23" s="22">
        <v>0</v>
      </c>
      <c r="K23" s="22">
        <v>317163</v>
      </c>
      <c r="L23" s="22">
        <v>0</v>
      </c>
      <c r="M23" s="22">
        <v>23001</v>
      </c>
      <c r="N23" s="22">
        <v>0</v>
      </c>
      <c r="O23" s="22">
        <v>0</v>
      </c>
      <c r="P23" s="22">
        <v>0</v>
      </c>
      <c r="Q23" s="22">
        <v>0</v>
      </c>
      <c r="R23" s="22">
        <v>4629142</v>
      </c>
      <c r="S23" s="22">
        <v>0</v>
      </c>
      <c r="T23" s="22">
        <v>0</v>
      </c>
      <c r="U23" s="22">
        <v>30878674</v>
      </c>
      <c r="V23" s="22">
        <v>0</v>
      </c>
      <c r="W23" s="22">
        <v>0</v>
      </c>
      <c r="X23" s="22">
        <v>6719717</v>
      </c>
      <c r="Y23" s="22">
        <v>127628</v>
      </c>
      <c r="Z23" s="22">
        <v>3452608</v>
      </c>
      <c r="AA23" s="22">
        <v>19996101</v>
      </c>
      <c r="AB23" s="22">
        <v>0</v>
      </c>
      <c r="AC23" s="22">
        <v>0</v>
      </c>
      <c r="AD23" s="22">
        <v>30296054</v>
      </c>
      <c r="AE23" s="22">
        <v>582620</v>
      </c>
      <c r="AF23" s="22">
        <v>180090804</v>
      </c>
      <c r="AG23" s="22">
        <v>1647847</v>
      </c>
      <c r="AH23" s="22">
        <v>289821</v>
      </c>
      <c r="AI23" s="22">
        <v>0</v>
      </c>
      <c r="AJ23" s="22">
        <v>182028472</v>
      </c>
      <c r="AK23" s="22">
        <v>182611092</v>
      </c>
    </row>
    <row r="24" spans="1:37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3822892</v>
      </c>
      <c r="F24" s="22">
        <v>2867650</v>
      </c>
      <c r="G24" s="22">
        <v>997572</v>
      </c>
      <c r="H24" s="22">
        <v>0</v>
      </c>
      <c r="I24" s="22">
        <v>8393236</v>
      </c>
      <c r="J24" s="22">
        <v>0</v>
      </c>
      <c r="K24" s="22">
        <v>14441851</v>
      </c>
      <c r="L24" s="22">
        <v>428576</v>
      </c>
      <c r="M24" s="22">
        <v>2625054</v>
      </c>
      <c r="N24" s="22">
        <v>0</v>
      </c>
      <c r="O24" s="22">
        <v>0</v>
      </c>
      <c r="P24" s="22">
        <v>86447546</v>
      </c>
      <c r="Q24" s="22">
        <v>0</v>
      </c>
      <c r="R24" s="22">
        <v>186231670</v>
      </c>
      <c r="S24" s="22">
        <v>0</v>
      </c>
      <c r="T24" s="22">
        <v>0</v>
      </c>
      <c r="U24" s="22">
        <v>306256047</v>
      </c>
      <c r="V24" s="22">
        <v>0</v>
      </c>
      <c r="W24" s="22">
        <v>4278226</v>
      </c>
      <c r="X24" s="22">
        <v>41247753</v>
      </c>
      <c r="Y24" s="22">
        <v>14939821</v>
      </c>
      <c r="Z24" s="22">
        <v>62862166</v>
      </c>
      <c r="AA24" s="22">
        <v>172506463</v>
      </c>
      <c r="AB24" s="22">
        <v>0</v>
      </c>
      <c r="AC24" s="22">
        <v>0</v>
      </c>
      <c r="AD24" s="22">
        <v>295834429</v>
      </c>
      <c r="AE24" s="22">
        <v>10421618</v>
      </c>
      <c r="AF24" s="22">
        <v>1601116145</v>
      </c>
      <c r="AG24" s="22">
        <v>652422</v>
      </c>
      <c r="AH24" s="22">
        <v>1649324</v>
      </c>
      <c r="AI24" s="22">
        <v>0</v>
      </c>
      <c r="AJ24" s="22">
        <v>1603417891</v>
      </c>
      <c r="AK24" s="22">
        <v>1613839509</v>
      </c>
    </row>
    <row r="25" spans="1:37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209914514</v>
      </c>
      <c r="F25" s="22">
        <v>5555003</v>
      </c>
      <c r="G25" s="22">
        <v>1160150</v>
      </c>
      <c r="H25" s="22">
        <v>-61104</v>
      </c>
      <c r="I25" s="22">
        <v>8991041</v>
      </c>
      <c r="J25" s="22">
        <v>0</v>
      </c>
      <c r="K25" s="22">
        <v>43953355</v>
      </c>
      <c r="L25" s="22">
        <v>0</v>
      </c>
      <c r="M25" s="22">
        <v>0</v>
      </c>
      <c r="N25" s="22">
        <v>735511</v>
      </c>
      <c r="O25" s="22">
        <v>74679072</v>
      </c>
      <c r="P25" s="22">
        <v>192491490</v>
      </c>
      <c r="Q25" s="22">
        <v>0</v>
      </c>
      <c r="R25" s="22">
        <v>198020728</v>
      </c>
      <c r="S25" s="22">
        <v>3911396</v>
      </c>
      <c r="T25" s="22">
        <v>10427190</v>
      </c>
      <c r="U25" s="22">
        <v>749778346</v>
      </c>
      <c r="V25" s="22">
        <v>0</v>
      </c>
      <c r="W25" s="22">
        <v>-722</v>
      </c>
      <c r="X25" s="22">
        <v>180987192</v>
      </c>
      <c r="Y25" s="22">
        <v>11265718</v>
      </c>
      <c r="Z25" s="22">
        <v>192908082</v>
      </c>
      <c r="AA25" s="22">
        <v>420305816</v>
      </c>
      <c r="AB25" s="22">
        <v>3788381</v>
      </c>
      <c r="AC25" s="22">
        <v>0</v>
      </c>
      <c r="AD25" s="22">
        <v>809254467</v>
      </c>
      <c r="AE25" s="22">
        <v>-59476121</v>
      </c>
      <c r="AF25" s="22">
        <v>3318071978</v>
      </c>
      <c r="AG25" s="22">
        <v>2468109</v>
      </c>
      <c r="AH25" s="22">
        <v>10809402</v>
      </c>
      <c r="AI25" s="22">
        <v>0</v>
      </c>
      <c r="AJ25" s="22">
        <v>3331349489</v>
      </c>
      <c r="AK25" s="22">
        <v>3271873368</v>
      </c>
    </row>
    <row r="26" spans="1:37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1671827</v>
      </c>
      <c r="F26" s="22">
        <v>49109</v>
      </c>
      <c r="G26" s="22">
        <v>3367</v>
      </c>
      <c r="H26" s="22">
        <v>-1844</v>
      </c>
      <c r="I26" s="22">
        <v>42362</v>
      </c>
      <c r="J26" s="22">
        <v>0</v>
      </c>
      <c r="K26" s="22">
        <v>131442</v>
      </c>
      <c r="L26" s="22">
        <v>0</v>
      </c>
      <c r="M26" s="22">
        <v>285267</v>
      </c>
      <c r="N26" s="22">
        <v>0</v>
      </c>
      <c r="O26" s="22">
        <v>0</v>
      </c>
      <c r="P26" s="22">
        <v>0</v>
      </c>
      <c r="Q26" s="22">
        <v>0</v>
      </c>
      <c r="R26" s="22">
        <v>6122</v>
      </c>
      <c r="S26" s="22">
        <v>0</v>
      </c>
      <c r="T26" s="22">
        <v>0</v>
      </c>
      <c r="U26" s="22">
        <v>2187652</v>
      </c>
      <c r="V26" s="22">
        <v>0</v>
      </c>
      <c r="W26" s="22">
        <v>0</v>
      </c>
      <c r="X26" s="22">
        <v>88677</v>
      </c>
      <c r="Y26" s="22">
        <v>0</v>
      </c>
      <c r="Z26" s="22">
        <v>923885</v>
      </c>
      <c r="AA26" s="22">
        <v>0</v>
      </c>
      <c r="AB26" s="22">
        <v>0</v>
      </c>
      <c r="AC26" s="22">
        <v>0</v>
      </c>
      <c r="AD26" s="22">
        <v>1012562</v>
      </c>
      <c r="AE26" s="22">
        <v>1175090</v>
      </c>
      <c r="AF26" s="22">
        <v>9000430</v>
      </c>
      <c r="AG26" s="22">
        <v>346472</v>
      </c>
      <c r="AH26" s="22">
        <v>46497</v>
      </c>
      <c r="AI26" s="22">
        <v>0</v>
      </c>
      <c r="AJ26" s="22">
        <v>9393399</v>
      </c>
      <c r="AK26" s="22">
        <v>10568489</v>
      </c>
    </row>
    <row r="27" spans="1:37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15243772</v>
      </c>
      <c r="F27" s="22">
        <v>393012</v>
      </c>
      <c r="G27" s="22">
        <v>286354</v>
      </c>
      <c r="H27" s="22">
        <v>-152599</v>
      </c>
      <c r="I27" s="22">
        <v>1527102</v>
      </c>
      <c r="J27" s="22">
        <v>8696098</v>
      </c>
      <c r="K27" s="22">
        <v>883511</v>
      </c>
      <c r="L27" s="22">
        <v>0</v>
      </c>
      <c r="M27" s="22">
        <v>132887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27010137</v>
      </c>
      <c r="V27" s="22">
        <v>0</v>
      </c>
      <c r="W27" s="22">
        <v>0</v>
      </c>
      <c r="X27" s="22">
        <v>3639046</v>
      </c>
      <c r="Y27" s="22">
        <v>489854</v>
      </c>
      <c r="Z27" s="22">
        <v>1010697</v>
      </c>
      <c r="AA27" s="22">
        <v>8608297</v>
      </c>
      <c r="AB27" s="22">
        <v>0</v>
      </c>
      <c r="AC27" s="22">
        <v>0</v>
      </c>
      <c r="AD27" s="22">
        <v>13747894</v>
      </c>
      <c r="AE27" s="22">
        <v>13262243</v>
      </c>
      <c r="AF27" s="22">
        <v>87224781</v>
      </c>
      <c r="AG27" s="22">
        <v>3283081</v>
      </c>
      <c r="AH27" s="22">
        <v>261893</v>
      </c>
      <c r="AI27" s="22">
        <v>0</v>
      </c>
      <c r="AJ27" s="22">
        <v>90769755</v>
      </c>
      <c r="AK27" s="22">
        <v>104031998</v>
      </c>
    </row>
    <row r="28" spans="1:37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14105552</v>
      </c>
      <c r="F28" s="22">
        <v>392057</v>
      </c>
      <c r="G28" s="22">
        <v>117121</v>
      </c>
      <c r="H28" s="22">
        <v>-45541</v>
      </c>
      <c r="I28" s="22">
        <v>183880</v>
      </c>
      <c r="J28" s="22">
        <v>87252</v>
      </c>
      <c r="K28" s="22">
        <v>116443</v>
      </c>
      <c r="L28" s="22">
        <v>0</v>
      </c>
      <c r="M28" s="22">
        <v>10</v>
      </c>
      <c r="N28" s="22">
        <v>0</v>
      </c>
      <c r="O28" s="22">
        <v>0</v>
      </c>
      <c r="P28" s="22">
        <v>0</v>
      </c>
      <c r="Q28" s="22">
        <v>0</v>
      </c>
      <c r="R28" s="22">
        <v>180</v>
      </c>
      <c r="S28" s="22">
        <v>0</v>
      </c>
      <c r="T28" s="22">
        <v>0</v>
      </c>
      <c r="U28" s="22">
        <v>14956954</v>
      </c>
      <c r="V28" s="22">
        <v>0</v>
      </c>
      <c r="W28" s="22">
        <v>551306</v>
      </c>
      <c r="X28" s="22">
        <v>459152</v>
      </c>
      <c r="Y28" s="22">
        <v>139818</v>
      </c>
      <c r="Z28" s="22">
        <v>3307700</v>
      </c>
      <c r="AA28" s="22">
        <v>0</v>
      </c>
      <c r="AB28" s="22">
        <v>47855</v>
      </c>
      <c r="AC28" s="22">
        <v>91275</v>
      </c>
      <c r="AD28" s="22">
        <v>4597106</v>
      </c>
      <c r="AE28" s="22">
        <v>10359848</v>
      </c>
      <c r="AF28" s="22">
        <v>44931863</v>
      </c>
      <c r="AG28" s="22">
        <v>1903846</v>
      </c>
      <c r="AH28" s="22">
        <v>127588</v>
      </c>
      <c r="AI28" s="22">
        <v>0</v>
      </c>
      <c r="AJ28" s="22">
        <v>46963297</v>
      </c>
      <c r="AK28" s="22">
        <v>57323145</v>
      </c>
    </row>
    <row r="29" spans="1:37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14368084</v>
      </c>
      <c r="F29" s="22">
        <v>245632</v>
      </c>
      <c r="G29" s="22">
        <v>247162</v>
      </c>
      <c r="H29" s="22">
        <v>-158126</v>
      </c>
      <c r="I29" s="22">
        <v>133143</v>
      </c>
      <c r="J29" s="22">
        <v>3990115</v>
      </c>
      <c r="K29" s="22">
        <v>76430</v>
      </c>
      <c r="L29" s="22">
        <v>0</v>
      </c>
      <c r="M29" s="22">
        <v>2288158</v>
      </c>
      <c r="N29" s="22">
        <v>0</v>
      </c>
      <c r="O29" s="22">
        <v>0</v>
      </c>
      <c r="P29" s="22">
        <v>0</v>
      </c>
      <c r="Q29" s="22">
        <v>0</v>
      </c>
      <c r="R29" s="22">
        <v>100</v>
      </c>
      <c r="S29" s="22">
        <v>0</v>
      </c>
      <c r="T29" s="22">
        <v>0</v>
      </c>
      <c r="U29" s="22">
        <v>21190698</v>
      </c>
      <c r="V29" s="22">
        <v>0</v>
      </c>
      <c r="W29" s="22">
        <v>226949</v>
      </c>
      <c r="X29" s="22">
        <v>999282</v>
      </c>
      <c r="Y29" s="22">
        <v>5070</v>
      </c>
      <c r="Z29" s="22">
        <v>438423</v>
      </c>
      <c r="AA29" s="22">
        <v>3990115</v>
      </c>
      <c r="AB29" s="22">
        <v>0</v>
      </c>
      <c r="AC29" s="22">
        <v>0</v>
      </c>
      <c r="AD29" s="22">
        <v>5659839</v>
      </c>
      <c r="AE29" s="22">
        <v>15530859</v>
      </c>
      <c r="AF29" s="22">
        <v>39241277</v>
      </c>
      <c r="AG29" s="22">
        <v>3035196</v>
      </c>
      <c r="AH29" s="22">
        <v>130684</v>
      </c>
      <c r="AI29" s="22">
        <v>0</v>
      </c>
      <c r="AJ29" s="22">
        <v>42407157</v>
      </c>
      <c r="AK29" s="22">
        <v>57938016</v>
      </c>
    </row>
    <row r="30" spans="1:37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35794985</v>
      </c>
      <c r="F30" s="22">
        <v>283494</v>
      </c>
      <c r="G30" s="22">
        <v>248592</v>
      </c>
      <c r="H30" s="22">
        <v>-160152</v>
      </c>
      <c r="I30" s="22">
        <v>1917986</v>
      </c>
      <c r="J30" s="22">
        <v>707160</v>
      </c>
      <c r="K30" s="22">
        <v>750501</v>
      </c>
      <c r="L30" s="22">
        <v>0</v>
      </c>
      <c r="M30" s="22">
        <v>216575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39759141</v>
      </c>
      <c r="V30" s="22">
        <v>0</v>
      </c>
      <c r="W30" s="22">
        <v>233338</v>
      </c>
      <c r="X30" s="22">
        <v>2019953</v>
      </c>
      <c r="Y30" s="22">
        <v>61098</v>
      </c>
      <c r="Z30" s="22">
        <v>531938</v>
      </c>
      <c r="AA30" s="22">
        <v>6729363</v>
      </c>
      <c r="AB30" s="22">
        <v>0</v>
      </c>
      <c r="AC30" s="22">
        <v>0</v>
      </c>
      <c r="AD30" s="22">
        <v>9575690</v>
      </c>
      <c r="AE30" s="22">
        <v>30183451</v>
      </c>
      <c r="AF30" s="22">
        <v>276729255</v>
      </c>
      <c r="AG30" s="22">
        <v>1875647</v>
      </c>
      <c r="AH30" s="22">
        <v>132853</v>
      </c>
      <c r="AI30" s="22">
        <v>0</v>
      </c>
      <c r="AJ30" s="22">
        <v>278737755</v>
      </c>
      <c r="AK30" s="22">
        <v>308921206</v>
      </c>
    </row>
    <row r="31" spans="1:37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15324620</v>
      </c>
      <c r="F31" s="22">
        <v>191948</v>
      </c>
      <c r="G31" s="22">
        <v>0</v>
      </c>
      <c r="H31" s="22">
        <v>0</v>
      </c>
      <c r="I31" s="22">
        <v>0</v>
      </c>
      <c r="J31" s="22">
        <v>1357095</v>
      </c>
      <c r="K31" s="22">
        <v>2108857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18982520</v>
      </c>
      <c r="V31" s="22">
        <v>0</v>
      </c>
      <c r="W31" s="22">
        <v>0</v>
      </c>
      <c r="X31" s="22">
        <v>2892937</v>
      </c>
      <c r="Y31" s="22">
        <v>0</v>
      </c>
      <c r="Z31" s="22">
        <v>4291002</v>
      </c>
      <c r="AA31" s="22">
        <v>5309801</v>
      </c>
      <c r="AB31" s="22">
        <v>714143</v>
      </c>
      <c r="AC31" s="22">
        <v>0</v>
      </c>
      <c r="AD31" s="22">
        <v>13207883</v>
      </c>
      <c r="AE31" s="22">
        <v>5774637</v>
      </c>
      <c r="AF31" s="22">
        <v>67911470</v>
      </c>
      <c r="AG31" s="22">
        <v>113649</v>
      </c>
      <c r="AH31" s="22">
        <v>77785</v>
      </c>
      <c r="AI31" s="22">
        <v>0</v>
      </c>
      <c r="AJ31" s="22">
        <v>68102904</v>
      </c>
      <c r="AK31" s="22">
        <v>73877541</v>
      </c>
    </row>
    <row r="32" spans="1:37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6596915</v>
      </c>
      <c r="F32" s="22">
        <v>169991</v>
      </c>
      <c r="G32" s="22">
        <v>173807</v>
      </c>
      <c r="H32" s="22">
        <v>-139424</v>
      </c>
      <c r="I32" s="22">
        <v>541547</v>
      </c>
      <c r="J32" s="22">
        <v>0</v>
      </c>
      <c r="K32" s="22">
        <v>662230</v>
      </c>
      <c r="L32" s="22">
        <v>0</v>
      </c>
      <c r="M32" s="22">
        <v>6684</v>
      </c>
      <c r="N32" s="22">
        <v>0</v>
      </c>
      <c r="O32" s="22">
        <v>728152</v>
      </c>
      <c r="P32" s="22">
        <v>2996401</v>
      </c>
      <c r="Q32" s="22">
        <v>0</v>
      </c>
      <c r="R32" s="22">
        <v>8828262</v>
      </c>
      <c r="S32" s="22">
        <v>0</v>
      </c>
      <c r="T32" s="22">
        <v>0</v>
      </c>
      <c r="U32" s="22">
        <v>20564565</v>
      </c>
      <c r="V32" s="22">
        <v>0</v>
      </c>
      <c r="W32" s="22">
        <v>0</v>
      </c>
      <c r="X32" s="22">
        <v>435704</v>
      </c>
      <c r="Y32" s="22">
        <v>36465</v>
      </c>
      <c r="Z32" s="22">
        <v>227726</v>
      </c>
      <c r="AA32" s="22">
        <v>0</v>
      </c>
      <c r="AB32" s="22">
        <v>87269</v>
      </c>
      <c r="AC32" s="22">
        <v>330000</v>
      </c>
      <c r="AD32" s="22">
        <v>1117164</v>
      </c>
      <c r="AE32" s="22">
        <v>19447401</v>
      </c>
      <c r="AF32" s="22">
        <v>41395743</v>
      </c>
      <c r="AG32" s="22">
        <v>2410359</v>
      </c>
      <c r="AH32" s="22">
        <v>66375</v>
      </c>
      <c r="AI32" s="22">
        <v>0</v>
      </c>
      <c r="AJ32" s="22">
        <v>43872477</v>
      </c>
      <c r="AK32" s="22">
        <v>63319878</v>
      </c>
    </row>
    <row r="33" spans="1:37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56199090</v>
      </c>
      <c r="F33" s="22">
        <v>860473</v>
      </c>
      <c r="G33" s="22">
        <v>460205</v>
      </c>
      <c r="H33" s="22">
        <v>-274073</v>
      </c>
      <c r="I33" s="22">
        <v>3341725</v>
      </c>
      <c r="J33" s="22">
        <v>0</v>
      </c>
      <c r="K33" s="22">
        <v>1755075</v>
      </c>
      <c r="L33" s="22">
        <v>748911</v>
      </c>
      <c r="M33" s="22">
        <v>345090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35308</v>
      </c>
      <c r="T33" s="22">
        <v>22778</v>
      </c>
      <c r="U33" s="22">
        <v>63494582</v>
      </c>
      <c r="V33" s="22">
        <v>38388</v>
      </c>
      <c r="W33" s="22">
        <v>161205</v>
      </c>
      <c r="X33" s="22">
        <v>5741559</v>
      </c>
      <c r="Y33" s="22">
        <v>1939122</v>
      </c>
      <c r="Z33" s="22">
        <v>421185</v>
      </c>
      <c r="AA33" s="22">
        <v>1387990</v>
      </c>
      <c r="AB33" s="22">
        <v>239006</v>
      </c>
      <c r="AC33" s="22">
        <v>2206096</v>
      </c>
      <c r="AD33" s="22">
        <v>12134551</v>
      </c>
      <c r="AE33" s="22">
        <v>51360031</v>
      </c>
      <c r="AF33" s="22">
        <v>180630842</v>
      </c>
      <c r="AG33" s="22">
        <v>5695548</v>
      </c>
      <c r="AH33" s="22">
        <v>429519</v>
      </c>
      <c r="AI33" s="22">
        <v>0</v>
      </c>
      <c r="AJ33" s="22">
        <v>186755909</v>
      </c>
      <c r="AK33" s="22">
        <v>238115940</v>
      </c>
    </row>
    <row r="34" spans="1:37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21506352</v>
      </c>
      <c r="F34" s="22">
        <v>309409</v>
      </c>
      <c r="G34" s="22">
        <v>167893</v>
      </c>
      <c r="H34" s="22">
        <v>0</v>
      </c>
      <c r="I34" s="22">
        <v>4699337</v>
      </c>
      <c r="J34" s="22">
        <v>0</v>
      </c>
      <c r="K34" s="22">
        <v>922572</v>
      </c>
      <c r="L34" s="22">
        <v>0</v>
      </c>
      <c r="M34" s="22">
        <v>14870</v>
      </c>
      <c r="N34" s="22">
        <v>0</v>
      </c>
      <c r="O34" s="22">
        <v>0</v>
      </c>
      <c r="P34" s="22">
        <v>0</v>
      </c>
      <c r="Q34" s="22">
        <v>0</v>
      </c>
      <c r="R34" s="22">
        <v>11599383</v>
      </c>
      <c r="S34" s="22">
        <v>10049</v>
      </c>
      <c r="T34" s="22">
        <v>92745</v>
      </c>
      <c r="U34" s="22">
        <v>39322610</v>
      </c>
      <c r="V34" s="22">
        <v>0</v>
      </c>
      <c r="W34" s="22">
        <v>-679</v>
      </c>
      <c r="X34" s="22">
        <v>5335622</v>
      </c>
      <c r="Y34" s="22">
        <v>299456</v>
      </c>
      <c r="Z34" s="22">
        <v>816609</v>
      </c>
      <c r="AA34" s="22">
        <v>4679203</v>
      </c>
      <c r="AB34" s="22">
        <v>0</v>
      </c>
      <c r="AC34" s="22">
        <v>0</v>
      </c>
      <c r="AD34" s="22">
        <v>11130211</v>
      </c>
      <c r="AE34" s="22">
        <v>28192399</v>
      </c>
      <c r="AF34" s="22">
        <v>162812378</v>
      </c>
      <c r="AG34" s="22">
        <v>3360690</v>
      </c>
      <c r="AH34" s="22">
        <v>171635</v>
      </c>
      <c r="AI34" s="22">
        <v>0</v>
      </c>
      <c r="AJ34" s="22">
        <v>166344703</v>
      </c>
      <c r="AK34" s="22">
        <v>194537102</v>
      </c>
    </row>
    <row r="35" spans="1:37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24734057</v>
      </c>
      <c r="F35" s="22">
        <v>1342628</v>
      </c>
      <c r="G35" s="22">
        <v>0</v>
      </c>
      <c r="H35" s="22">
        <v>-720515</v>
      </c>
      <c r="I35" s="22">
        <v>0</v>
      </c>
      <c r="J35" s="22">
        <v>0</v>
      </c>
      <c r="K35" s="22">
        <v>2027355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27383525</v>
      </c>
      <c r="V35" s="22">
        <v>0</v>
      </c>
      <c r="W35" s="22">
        <v>0</v>
      </c>
      <c r="X35" s="22">
        <v>1122193</v>
      </c>
      <c r="Y35" s="22">
        <v>111186</v>
      </c>
      <c r="Z35" s="22">
        <v>6412343</v>
      </c>
      <c r="AA35" s="22">
        <v>7373125</v>
      </c>
      <c r="AB35" s="22">
        <v>7433358</v>
      </c>
      <c r="AC35" s="22">
        <v>0</v>
      </c>
      <c r="AD35" s="22">
        <v>22452205</v>
      </c>
      <c r="AE35" s="22">
        <v>4931320</v>
      </c>
      <c r="AF35" s="22">
        <v>51188560</v>
      </c>
      <c r="AG35" s="22">
        <v>1203203</v>
      </c>
      <c r="AH35" s="22">
        <v>164904</v>
      </c>
      <c r="AI35" s="22">
        <v>0</v>
      </c>
      <c r="AJ35" s="22">
        <v>52556667</v>
      </c>
      <c r="AK35" s="22">
        <v>57487987</v>
      </c>
    </row>
    <row r="36" spans="1:37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9292576</v>
      </c>
      <c r="F36" s="22">
        <v>34138</v>
      </c>
      <c r="G36" s="22">
        <v>70797</v>
      </c>
      <c r="H36" s="22">
        <v>0</v>
      </c>
      <c r="I36" s="22">
        <v>0</v>
      </c>
      <c r="J36" s="22">
        <v>0</v>
      </c>
      <c r="K36" s="22">
        <v>162951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1904459</v>
      </c>
      <c r="S36" s="22">
        <v>0</v>
      </c>
      <c r="T36" s="22">
        <v>3976</v>
      </c>
      <c r="U36" s="22">
        <v>11468897</v>
      </c>
      <c r="V36" s="22">
        <v>0</v>
      </c>
      <c r="W36" s="22">
        <v>0</v>
      </c>
      <c r="X36" s="22">
        <v>330497</v>
      </c>
      <c r="Y36" s="22">
        <v>0</v>
      </c>
      <c r="Z36" s="22">
        <v>2021387</v>
      </c>
      <c r="AA36" s="22">
        <v>0</v>
      </c>
      <c r="AB36" s="22">
        <v>0</v>
      </c>
      <c r="AC36" s="22">
        <v>0</v>
      </c>
      <c r="AD36" s="22">
        <v>2351884</v>
      </c>
      <c r="AE36" s="22">
        <v>9117013</v>
      </c>
      <c r="AF36" s="22">
        <v>35891479</v>
      </c>
      <c r="AG36" s="22">
        <v>1029271</v>
      </c>
      <c r="AH36" s="22">
        <v>116947</v>
      </c>
      <c r="AI36" s="22">
        <v>0</v>
      </c>
      <c r="AJ36" s="22">
        <v>37037697</v>
      </c>
      <c r="AK36" s="22">
        <v>46154710</v>
      </c>
    </row>
    <row r="37" spans="1:37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1367132</v>
      </c>
      <c r="F37" s="22">
        <v>1066526</v>
      </c>
      <c r="G37" s="22">
        <v>377839</v>
      </c>
      <c r="H37" s="22">
        <v>-452311</v>
      </c>
      <c r="I37" s="22">
        <v>2015874</v>
      </c>
      <c r="J37" s="22">
        <v>1416000</v>
      </c>
      <c r="K37" s="22">
        <v>323078</v>
      </c>
      <c r="L37" s="22">
        <v>0</v>
      </c>
      <c r="M37" s="22">
        <v>1012090</v>
      </c>
      <c r="N37" s="22">
        <v>0</v>
      </c>
      <c r="O37" s="22">
        <v>0</v>
      </c>
      <c r="P37" s="22">
        <v>0</v>
      </c>
      <c r="Q37" s="22">
        <v>0</v>
      </c>
      <c r="R37" s="22">
        <v>27030119</v>
      </c>
      <c r="S37" s="22">
        <v>0</v>
      </c>
      <c r="T37" s="22">
        <v>0</v>
      </c>
      <c r="U37" s="22">
        <v>34156347</v>
      </c>
      <c r="V37" s="22">
        <v>0</v>
      </c>
      <c r="W37" s="22">
        <v>0</v>
      </c>
      <c r="X37" s="22">
        <v>3452459</v>
      </c>
      <c r="Y37" s="22">
        <v>0</v>
      </c>
      <c r="Z37" s="22">
        <v>224177</v>
      </c>
      <c r="AA37" s="22">
        <v>2426937</v>
      </c>
      <c r="AB37" s="22">
        <v>200897</v>
      </c>
      <c r="AC37" s="22">
        <v>489838</v>
      </c>
      <c r="AD37" s="22">
        <v>6794308</v>
      </c>
      <c r="AE37" s="22">
        <v>27362039</v>
      </c>
      <c r="AF37" s="22">
        <v>68093999</v>
      </c>
      <c r="AG37" s="22">
        <v>4443689</v>
      </c>
      <c r="AH37" s="22">
        <v>5584</v>
      </c>
      <c r="AI37" s="22">
        <v>0</v>
      </c>
      <c r="AJ37" s="22">
        <v>72543272</v>
      </c>
      <c r="AK37" s="22">
        <v>99905311</v>
      </c>
    </row>
    <row r="38" spans="1:37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43793372</v>
      </c>
      <c r="F38" s="22">
        <v>565537</v>
      </c>
      <c r="G38" s="22">
        <v>189211</v>
      </c>
      <c r="H38" s="22">
        <v>-57363</v>
      </c>
      <c r="I38" s="22">
        <v>1449871</v>
      </c>
      <c r="J38" s="22">
        <v>0</v>
      </c>
      <c r="K38" s="22">
        <v>1724279</v>
      </c>
      <c r="L38" s="22">
        <v>0</v>
      </c>
      <c r="M38" s="22">
        <v>2443094</v>
      </c>
      <c r="N38" s="22">
        <v>0</v>
      </c>
      <c r="O38" s="22">
        <v>0</v>
      </c>
      <c r="P38" s="22">
        <v>0</v>
      </c>
      <c r="Q38" s="22">
        <v>0</v>
      </c>
      <c r="R38" s="22">
        <v>152489</v>
      </c>
      <c r="S38" s="22">
        <v>0</v>
      </c>
      <c r="T38" s="22">
        <v>0</v>
      </c>
      <c r="U38" s="22">
        <v>50260490</v>
      </c>
      <c r="V38" s="22">
        <v>0</v>
      </c>
      <c r="W38" s="22">
        <v>862608</v>
      </c>
      <c r="X38" s="22">
        <v>2954519</v>
      </c>
      <c r="Y38" s="22">
        <v>9050</v>
      </c>
      <c r="Z38" s="22">
        <v>209327</v>
      </c>
      <c r="AA38" s="22">
        <v>4165756</v>
      </c>
      <c r="AB38" s="22">
        <v>0</v>
      </c>
      <c r="AC38" s="22">
        <v>0</v>
      </c>
      <c r="AD38" s="22">
        <v>8201260</v>
      </c>
      <c r="AE38" s="22">
        <v>42059230</v>
      </c>
      <c r="AF38" s="22">
        <v>362394658</v>
      </c>
      <c r="AG38" s="22">
        <v>3827028</v>
      </c>
      <c r="AH38" s="22">
        <v>353571</v>
      </c>
      <c r="AI38" s="22">
        <v>0</v>
      </c>
      <c r="AJ38" s="22">
        <v>366575257</v>
      </c>
      <c r="AK38" s="22">
        <v>408634487</v>
      </c>
    </row>
    <row r="39" spans="1:37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6988059</v>
      </c>
      <c r="F39" s="22">
        <v>599397</v>
      </c>
      <c r="G39" s="22">
        <v>0</v>
      </c>
      <c r="H39" s="22">
        <v>0</v>
      </c>
      <c r="I39" s="22">
        <v>0</v>
      </c>
      <c r="J39" s="22">
        <v>0</v>
      </c>
      <c r="K39" s="22">
        <v>7784572</v>
      </c>
      <c r="L39" s="22">
        <v>5199888</v>
      </c>
      <c r="M39" s="22">
        <v>0</v>
      </c>
      <c r="N39" s="22">
        <v>0</v>
      </c>
      <c r="O39" s="22">
        <v>1521346</v>
      </c>
      <c r="P39" s="22">
        <v>21846851</v>
      </c>
      <c r="Q39" s="22">
        <v>0</v>
      </c>
      <c r="R39" s="22">
        <v>32460080</v>
      </c>
      <c r="S39" s="22">
        <v>0</v>
      </c>
      <c r="T39" s="22">
        <v>0</v>
      </c>
      <c r="U39" s="22">
        <v>76400193</v>
      </c>
      <c r="V39" s="22">
        <v>0</v>
      </c>
      <c r="W39" s="22">
        <v>0</v>
      </c>
      <c r="X39" s="22">
        <v>5567687</v>
      </c>
      <c r="Y39" s="22">
        <v>0</v>
      </c>
      <c r="Z39" s="22">
        <v>6729931</v>
      </c>
      <c r="AA39" s="22">
        <v>107027</v>
      </c>
      <c r="AB39" s="22">
        <v>0</v>
      </c>
      <c r="AC39" s="22">
        <v>0</v>
      </c>
      <c r="AD39" s="22">
        <v>12404645</v>
      </c>
      <c r="AE39" s="22">
        <v>63995548</v>
      </c>
      <c r="AF39" s="22">
        <v>134615759</v>
      </c>
      <c r="AG39" s="22">
        <v>2601650</v>
      </c>
      <c r="AH39" s="22">
        <v>206679</v>
      </c>
      <c r="AI39" s="22">
        <v>0</v>
      </c>
      <c r="AJ39" s="22">
        <v>137424088</v>
      </c>
      <c r="AK39" s="22">
        <v>201419636</v>
      </c>
    </row>
    <row r="40" spans="1:37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7765701</v>
      </c>
      <c r="F40" s="22">
        <v>205749</v>
      </c>
      <c r="G40" s="22">
        <v>46844</v>
      </c>
      <c r="H40" s="22">
        <v>0</v>
      </c>
      <c r="I40" s="22">
        <v>0</v>
      </c>
      <c r="J40" s="22">
        <v>0</v>
      </c>
      <c r="K40" s="22">
        <v>282365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5625</v>
      </c>
      <c r="T40" s="22">
        <v>0</v>
      </c>
      <c r="U40" s="22">
        <v>8306284</v>
      </c>
      <c r="V40" s="22">
        <v>0</v>
      </c>
      <c r="W40" s="22">
        <v>0</v>
      </c>
      <c r="X40" s="22">
        <v>332170</v>
      </c>
      <c r="Y40" s="22">
        <v>1400</v>
      </c>
      <c r="Z40" s="22">
        <v>0</v>
      </c>
      <c r="AA40" s="22">
        <v>0</v>
      </c>
      <c r="AB40" s="22">
        <v>0</v>
      </c>
      <c r="AC40" s="22">
        <v>0</v>
      </c>
      <c r="AD40" s="22">
        <v>333570</v>
      </c>
      <c r="AE40" s="22">
        <v>7972714</v>
      </c>
      <c r="AF40" s="22">
        <v>17177328</v>
      </c>
      <c r="AG40" s="22">
        <v>342829</v>
      </c>
      <c r="AH40" s="22">
        <v>78556</v>
      </c>
      <c r="AI40" s="22">
        <v>0</v>
      </c>
      <c r="AJ40" s="22">
        <v>17598713</v>
      </c>
      <c r="AK40" s="22">
        <v>25571427</v>
      </c>
    </row>
    <row r="41" spans="1:37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24284546</v>
      </c>
      <c r="F41" s="22">
        <v>796122</v>
      </c>
      <c r="G41" s="22">
        <v>240565</v>
      </c>
      <c r="H41" s="22">
        <v>-36146</v>
      </c>
      <c r="I41" s="22">
        <v>918579</v>
      </c>
      <c r="J41" s="22">
        <v>209968</v>
      </c>
      <c r="K41" s="22">
        <v>466507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444700</v>
      </c>
      <c r="S41" s="22">
        <v>0</v>
      </c>
      <c r="T41" s="22">
        <v>0</v>
      </c>
      <c r="U41" s="22">
        <v>27324841</v>
      </c>
      <c r="V41" s="22">
        <v>0</v>
      </c>
      <c r="W41" s="22">
        <v>0</v>
      </c>
      <c r="X41" s="22">
        <v>1178569</v>
      </c>
      <c r="Y41" s="22">
        <v>280270</v>
      </c>
      <c r="Z41" s="22">
        <v>2187306</v>
      </c>
      <c r="AA41" s="22">
        <v>65300</v>
      </c>
      <c r="AB41" s="22">
        <v>0</v>
      </c>
      <c r="AC41" s="22">
        <v>1455062</v>
      </c>
      <c r="AD41" s="22">
        <v>5166507</v>
      </c>
      <c r="AE41" s="22">
        <v>22158334</v>
      </c>
      <c r="AF41" s="22">
        <v>74102940</v>
      </c>
      <c r="AG41" s="22">
        <v>11126986</v>
      </c>
      <c r="AH41" s="22">
        <v>153506</v>
      </c>
      <c r="AI41" s="22">
        <v>0</v>
      </c>
      <c r="AJ41" s="22">
        <v>85383432</v>
      </c>
      <c r="AK41" s="22">
        <v>107541766</v>
      </c>
    </row>
    <row r="42" spans="1:37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22208890</v>
      </c>
      <c r="F42" s="22">
        <v>1403603</v>
      </c>
      <c r="G42" s="22">
        <v>478329</v>
      </c>
      <c r="H42" s="22">
        <v>0</v>
      </c>
      <c r="I42" s="22">
        <v>1427866</v>
      </c>
      <c r="J42" s="22">
        <v>0</v>
      </c>
      <c r="K42" s="22">
        <v>9873925</v>
      </c>
      <c r="L42" s="22">
        <v>0</v>
      </c>
      <c r="M42" s="22">
        <v>754429</v>
      </c>
      <c r="N42" s="22">
        <v>0</v>
      </c>
      <c r="O42" s="22">
        <v>0</v>
      </c>
      <c r="P42" s="22">
        <v>0</v>
      </c>
      <c r="Q42" s="22">
        <v>0</v>
      </c>
      <c r="R42" s="22">
        <v>17183</v>
      </c>
      <c r="S42" s="22">
        <v>0</v>
      </c>
      <c r="T42" s="22">
        <v>0</v>
      </c>
      <c r="U42" s="22">
        <v>36164225</v>
      </c>
      <c r="V42" s="22">
        <v>0</v>
      </c>
      <c r="W42" s="22">
        <v>4688738</v>
      </c>
      <c r="X42" s="22">
        <v>9309698</v>
      </c>
      <c r="Y42" s="22">
        <v>3311175</v>
      </c>
      <c r="Z42" s="22">
        <v>1668529</v>
      </c>
      <c r="AA42" s="22">
        <v>23647765</v>
      </c>
      <c r="AB42" s="22">
        <v>0</v>
      </c>
      <c r="AC42" s="22">
        <v>0</v>
      </c>
      <c r="AD42" s="22">
        <v>42625905</v>
      </c>
      <c r="AE42" s="22">
        <v>-6461680</v>
      </c>
      <c r="AF42" s="22">
        <v>204377946</v>
      </c>
      <c r="AG42" s="22">
        <v>2717373</v>
      </c>
      <c r="AH42" s="22">
        <v>274193</v>
      </c>
      <c r="AI42" s="22">
        <v>0</v>
      </c>
      <c r="AJ42" s="22">
        <v>207369512</v>
      </c>
      <c r="AK42" s="22">
        <v>200907832</v>
      </c>
    </row>
    <row r="43" spans="1:37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4524499</v>
      </c>
      <c r="F43" s="22">
        <v>144831</v>
      </c>
      <c r="G43" s="22">
        <v>425035</v>
      </c>
      <c r="H43" s="22">
        <v>-380577</v>
      </c>
      <c r="I43" s="22">
        <v>406471</v>
      </c>
      <c r="J43" s="22">
        <v>532326</v>
      </c>
      <c r="K43" s="22">
        <v>141556</v>
      </c>
      <c r="L43" s="22">
        <v>0</v>
      </c>
      <c r="M43" s="22">
        <v>1500</v>
      </c>
      <c r="N43" s="22">
        <v>0</v>
      </c>
      <c r="O43" s="22">
        <v>0</v>
      </c>
      <c r="P43" s="22">
        <v>0</v>
      </c>
      <c r="Q43" s="22">
        <v>0</v>
      </c>
      <c r="R43" s="22">
        <v>6800070</v>
      </c>
      <c r="S43" s="22">
        <v>0</v>
      </c>
      <c r="T43" s="22">
        <v>0</v>
      </c>
      <c r="U43" s="22">
        <v>12595711</v>
      </c>
      <c r="V43" s="22">
        <v>0</v>
      </c>
      <c r="W43" s="22">
        <v>0</v>
      </c>
      <c r="X43" s="22">
        <v>632932</v>
      </c>
      <c r="Y43" s="22">
        <v>861</v>
      </c>
      <c r="Z43" s="22">
        <v>2124400</v>
      </c>
      <c r="AA43" s="22">
        <v>669529</v>
      </c>
      <c r="AB43" s="22">
        <v>0</v>
      </c>
      <c r="AC43" s="22">
        <v>0</v>
      </c>
      <c r="AD43" s="22">
        <v>3427722</v>
      </c>
      <c r="AE43" s="22">
        <v>9167989</v>
      </c>
      <c r="AF43" s="22">
        <v>69378766</v>
      </c>
      <c r="AG43" s="22">
        <v>1747124</v>
      </c>
      <c r="AH43" s="22">
        <v>171350</v>
      </c>
      <c r="AI43" s="22">
        <v>0</v>
      </c>
      <c r="AJ43" s="22">
        <v>71297240</v>
      </c>
      <c r="AK43" s="22">
        <v>80465229</v>
      </c>
    </row>
    <row r="44" spans="1:37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92091669</v>
      </c>
      <c r="F44" s="22">
        <v>1481879</v>
      </c>
      <c r="G44" s="22">
        <v>506393</v>
      </c>
      <c r="H44" s="22">
        <v>-106371</v>
      </c>
      <c r="I44" s="22">
        <v>280431</v>
      </c>
      <c r="J44" s="22">
        <v>3830096</v>
      </c>
      <c r="K44" s="22">
        <v>4666136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13217898</v>
      </c>
      <c r="R44" s="22">
        <v>0</v>
      </c>
      <c r="S44" s="22">
        <v>11733</v>
      </c>
      <c r="T44" s="22">
        <v>0</v>
      </c>
      <c r="U44" s="22">
        <v>115979864</v>
      </c>
      <c r="V44" s="22">
        <v>0</v>
      </c>
      <c r="W44" s="22">
        <v>335549</v>
      </c>
      <c r="X44" s="22">
        <v>8840541</v>
      </c>
      <c r="Y44" s="22">
        <v>2669370</v>
      </c>
      <c r="Z44" s="22">
        <v>3179883</v>
      </c>
      <c r="AA44" s="22">
        <v>44437590</v>
      </c>
      <c r="AB44" s="22">
        <v>0</v>
      </c>
      <c r="AC44" s="22">
        <v>145212</v>
      </c>
      <c r="AD44" s="22">
        <v>59608145</v>
      </c>
      <c r="AE44" s="22">
        <v>56371719</v>
      </c>
      <c r="AF44" s="22">
        <v>341746666</v>
      </c>
      <c r="AG44" s="22">
        <v>956786</v>
      </c>
      <c r="AH44" s="22">
        <v>532512</v>
      </c>
      <c r="AI44" s="22">
        <v>0</v>
      </c>
      <c r="AJ44" s="22">
        <v>343235964</v>
      </c>
      <c r="AK44" s="22">
        <v>399607683</v>
      </c>
    </row>
    <row r="45" spans="1:37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57681432</v>
      </c>
      <c r="F45" s="22">
        <v>408122</v>
      </c>
      <c r="G45" s="22">
        <v>613680</v>
      </c>
      <c r="H45" s="22">
        <v>-546013</v>
      </c>
      <c r="I45" s="22">
        <v>597847</v>
      </c>
      <c r="J45" s="22">
        <v>1030932</v>
      </c>
      <c r="K45" s="22">
        <v>8071391</v>
      </c>
      <c r="L45" s="22">
        <v>0</v>
      </c>
      <c r="M45" s="22">
        <v>0</v>
      </c>
      <c r="N45" s="22">
        <v>0</v>
      </c>
      <c r="O45" s="22">
        <v>0</v>
      </c>
      <c r="P45" s="22">
        <v>62079332</v>
      </c>
      <c r="Q45" s="22">
        <v>0</v>
      </c>
      <c r="R45" s="22">
        <v>0</v>
      </c>
      <c r="S45" s="22">
        <v>0</v>
      </c>
      <c r="T45" s="22">
        <v>0</v>
      </c>
      <c r="U45" s="22">
        <v>129936723</v>
      </c>
      <c r="V45" s="22">
        <v>0</v>
      </c>
      <c r="W45" s="22">
        <v>0</v>
      </c>
      <c r="X45" s="22">
        <v>8129707</v>
      </c>
      <c r="Y45" s="22">
        <v>0</v>
      </c>
      <c r="Z45" s="22">
        <v>0</v>
      </c>
      <c r="AA45" s="22">
        <v>1257207</v>
      </c>
      <c r="AB45" s="22">
        <v>0</v>
      </c>
      <c r="AC45" s="22">
        <v>0</v>
      </c>
      <c r="AD45" s="22">
        <v>9386914</v>
      </c>
      <c r="AE45" s="22">
        <v>120549809</v>
      </c>
      <c r="AF45" s="22">
        <v>186054614</v>
      </c>
      <c r="AG45" s="22">
        <v>6840675</v>
      </c>
      <c r="AH45" s="22">
        <v>7187557</v>
      </c>
      <c r="AI45" s="22">
        <v>0</v>
      </c>
      <c r="AJ45" s="22">
        <v>200082846</v>
      </c>
      <c r="AK45" s="22">
        <v>320632655</v>
      </c>
    </row>
    <row r="46" spans="1:37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30902990</v>
      </c>
      <c r="F46" s="22">
        <v>13138</v>
      </c>
      <c r="G46" s="22">
        <v>181272</v>
      </c>
      <c r="H46" s="22">
        <v>-76242</v>
      </c>
      <c r="I46" s="22">
        <v>0</v>
      </c>
      <c r="J46" s="22">
        <v>0</v>
      </c>
      <c r="K46" s="22">
        <v>873833</v>
      </c>
      <c r="L46" s="22">
        <v>0</v>
      </c>
      <c r="M46" s="22">
        <v>75907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12016</v>
      </c>
      <c r="T46" s="22">
        <v>0</v>
      </c>
      <c r="U46" s="22">
        <v>31982914</v>
      </c>
      <c r="V46" s="22">
        <v>0</v>
      </c>
      <c r="W46" s="22">
        <v>0</v>
      </c>
      <c r="X46" s="22">
        <v>2347468</v>
      </c>
      <c r="Y46" s="22">
        <v>55000</v>
      </c>
      <c r="Z46" s="22">
        <v>56194</v>
      </c>
      <c r="AA46" s="22">
        <v>7517865</v>
      </c>
      <c r="AB46" s="22">
        <v>43045</v>
      </c>
      <c r="AC46" s="22">
        <v>188425</v>
      </c>
      <c r="AD46" s="22">
        <v>10207997</v>
      </c>
      <c r="AE46" s="22">
        <v>21774917</v>
      </c>
      <c r="AF46" s="22">
        <v>105686275</v>
      </c>
      <c r="AG46" s="22">
        <v>5110872</v>
      </c>
      <c r="AH46" s="22">
        <v>158985</v>
      </c>
      <c r="AI46" s="22">
        <v>0</v>
      </c>
      <c r="AJ46" s="22">
        <v>110956132</v>
      </c>
      <c r="AK46" s="22">
        <v>132731049</v>
      </c>
    </row>
    <row r="47" spans="1:37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41023784</v>
      </c>
      <c r="F47" s="22">
        <v>581963</v>
      </c>
      <c r="G47" s="22">
        <v>756196</v>
      </c>
      <c r="H47" s="22">
        <v>-681842</v>
      </c>
      <c r="I47" s="22">
        <v>5264553</v>
      </c>
      <c r="J47" s="22">
        <v>0</v>
      </c>
      <c r="K47" s="22">
        <v>5952701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55036</v>
      </c>
      <c r="S47" s="22">
        <v>0</v>
      </c>
      <c r="T47" s="22">
        <v>0</v>
      </c>
      <c r="U47" s="22">
        <v>52952391</v>
      </c>
      <c r="V47" s="22">
        <v>0</v>
      </c>
      <c r="W47" s="22">
        <v>0</v>
      </c>
      <c r="X47" s="22">
        <v>15513884</v>
      </c>
      <c r="Y47" s="22">
        <v>1284495</v>
      </c>
      <c r="Z47" s="22">
        <v>3678422</v>
      </c>
      <c r="AA47" s="22">
        <v>38658680</v>
      </c>
      <c r="AB47" s="22">
        <v>0</v>
      </c>
      <c r="AC47" s="22">
        <v>0</v>
      </c>
      <c r="AD47" s="22">
        <v>59135481</v>
      </c>
      <c r="AE47" s="22">
        <v>-6183090</v>
      </c>
      <c r="AF47" s="22">
        <v>323399750</v>
      </c>
      <c r="AG47" s="22">
        <v>1873592</v>
      </c>
      <c r="AH47" s="22">
        <v>308263</v>
      </c>
      <c r="AI47" s="22">
        <v>0</v>
      </c>
      <c r="AJ47" s="22">
        <v>325581605</v>
      </c>
      <c r="AK47" s="22">
        <v>319398515</v>
      </c>
    </row>
    <row r="48" spans="1:37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7600748</v>
      </c>
      <c r="F48" s="22">
        <v>608627</v>
      </c>
      <c r="G48" s="22">
        <v>467828</v>
      </c>
      <c r="H48" s="22">
        <v>-21344</v>
      </c>
      <c r="I48" s="22">
        <v>2464727</v>
      </c>
      <c r="J48" s="22">
        <v>2803977</v>
      </c>
      <c r="K48" s="22">
        <v>1099098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1051386</v>
      </c>
      <c r="S48" s="22">
        <v>0</v>
      </c>
      <c r="T48" s="22">
        <v>0</v>
      </c>
      <c r="U48" s="22">
        <v>16075047</v>
      </c>
      <c r="V48" s="22">
        <v>0</v>
      </c>
      <c r="W48" s="22">
        <v>0</v>
      </c>
      <c r="X48" s="22">
        <v>1036978</v>
      </c>
      <c r="Y48" s="22">
        <v>1070862</v>
      </c>
      <c r="Z48" s="22">
        <v>1728398</v>
      </c>
      <c r="AA48" s="22">
        <v>7173611</v>
      </c>
      <c r="AB48" s="22">
        <v>0</v>
      </c>
      <c r="AC48" s="22">
        <v>0</v>
      </c>
      <c r="AD48" s="22">
        <v>11009849</v>
      </c>
      <c r="AE48" s="22">
        <v>5065198</v>
      </c>
      <c r="AF48" s="22">
        <v>51194968</v>
      </c>
      <c r="AG48" s="22">
        <v>4958695</v>
      </c>
      <c r="AH48" s="22">
        <v>337302</v>
      </c>
      <c r="AI48" s="22">
        <v>0</v>
      </c>
      <c r="AJ48" s="22">
        <v>56490965</v>
      </c>
      <c r="AK48" s="22">
        <v>61556163</v>
      </c>
    </row>
    <row r="49" spans="1:37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63310155</v>
      </c>
      <c r="F49" s="22">
        <v>398393</v>
      </c>
      <c r="G49" s="22">
        <v>130723</v>
      </c>
      <c r="H49" s="22">
        <v>-100000</v>
      </c>
      <c r="I49" s="22">
        <v>864431</v>
      </c>
      <c r="J49" s="22">
        <v>0</v>
      </c>
      <c r="K49" s="22">
        <v>312015</v>
      </c>
      <c r="L49" s="22">
        <v>0</v>
      </c>
      <c r="M49" s="22">
        <v>1362</v>
      </c>
      <c r="N49" s="22">
        <v>359500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65276579</v>
      </c>
      <c r="V49" s="22">
        <v>0</v>
      </c>
      <c r="W49" s="22">
        <v>0</v>
      </c>
      <c r="X49" s="22">
        <v>2696194</v>
      </c>
      <c r="Y49" s="22">
        <v>1033774</v>
      </c>
      <c r="Z49" s="22">
        <v>171958</v>
      </c>
      <c r="AA49" s="22">
        <v>0</v>
      </c>
      <c r="AB49" s="22">
        <v>1093597</v>
      </c>
      <c r="AC49" s="22">
        <v>0</v>
      </c>
      <c r="AD49" s="22">
        <v>4995523</v>
      </c>
      <c r="AE49" s="22">
        <v>60281056</v>
      </c>
      <c r="AF49" s="22">
        <v>315533152</v>
      </c>
      <c r="AG49" s="22">
        <v>5718010</v>
      </c>
      <c r="AH49" s="22">
        <v>811748</v>
      </c>
      <c r="AI49" s="22">
        <v>0</v>
      </c>
      <c r="AJ49" s="22">
        <v>322062910</v>
      </c>
      <c r="AK49" s="22">
        <v>382343966</v>
      </c>
    </row>
    <row r="50" spans="1:37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17737100</v>
      </c>
      <c r="F50" s="22">
        <v>218809</v>
      </c>
      <c r="G50" s="22">
        <v>215486</v>
      </c>
      <c r="H50" s="22">
        <v>-170350</v>
      </c>
      <c r="I50" s="22">
        <v>881498</v>
      </c>
      <c r="J50" s="22">
        <v>0</v>
      </c>
      <c r="K50" s="22">
        <v>263414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19145957</v>
      </c>
      <c r="V50" s="22">
        <v>0</v>
      </c>
      <c r="W50" s="22">
        <v>0</v>
      </c>
      <c r="X50" s="22">
        <v>2220016</v>
      </c>
      <c r="Y50" s="22">
        <v>1467875</v>
      </c>
      <c r="Z50" s="22">
        <v>1271457</v>
      </c>
      <c r="AA50" s="22">
        <v>0</v>
      </c>
      <c r="AB50" s="22">
        <v>206566</v>
      </c>
      <c r="AC50" s="22">
        <v>0</v>
      </c>
      <c r="AD50" s="22">
        <v>5165914</v>
      </c>
      <c r="AE50" s="22">
        <v>13980043</v>
      </c>
      <c r="AF50" s="22">
        <v>33545588</v>
      </c>
      <c r="AG50" s="22">
        <v>1427415</v>
      </c>
      <c r="AH50" s="22">
        <v>161204</v>
      </c>
      <c r="AI50" s="22">
        <v>0</v>
      </c>
      <c r="AJ50" s="22">
        <v>35134207</v>
      </c>
      <c r="AK50" s="22">
        <v>49114250</v>
      </c>
    </row>
    <row r="51" spans="1:37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42419879</v>
      </c>
      <c r="F51" s="22">
        <v>936967</v>
      </c>
      <c r="G51" s="22">
        <v>448978</v>
      </c>
      <c r="H51" s="22">
        <v>-61000</v>
      </c>
      <c r="I51" s="22">
        <v>3363292</v>
      </c>
      <c r="J51" s="22">
        <v>0</v>
      </c>
      <c r="K51" s="22">
        <v>994729</v>
      </c>
      <c r="L51" s="22">
        <v>3020260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103377</v>
      </c>
      <c r="T51" s="22">
        <v>10966285</v>
      </c>
      <c r="U51" s="22">
        <v>62192767</v>
      </c>
      <c r="V51" s="22">
        <v>0</v>
      </c>
      <c r="W51" s="22">
        <v>1044751</v>
      </c>
      <c r="X51" s="22">
        <v>7814873</v>
      </c>
      <c r="Y51" s="22">
        <v>1958125</v>
      </c>
      <c r="Z51" s="22">
        <v>3360761</v>
      </c>
      <c r="AA51" s="22">
        <v>22660776</v>
      </c>
      <c r="AB51" s="22">
        <v>0</v>
      </c>
      <c r="AC51" s="22">
        <v>0</v>
      </c>
      <c r="AD51" s="22">
        <v>36839286</v>
      </c>
      <c r="AE51" s="22">
        <v>25353481</v>
      </c>
      <c r="AF51" s="22">
        <v>227486294</v>
      </c>
      <c r="AG51" s="22">
        <v>179502</v>
      </c>
      <c r="AH51" s="22">
        <v>269538</v>
      </c>
      <c r="AI51" s="22">
        <v>0</v>
      </c>
      <c r="AJ51" s="22">
        <v>227935334</v>
      </c>
      <c r="AK51" s="22">
        <v>253288815</v>
      </c>
    </row>
    <row r="52" spans="1:37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24231952</v>
      </c>
      <c r="F52" s="22">
        <v>213695</v>
      </c>
      <c r="G52" s="22">
        <v>146425</v>
      </c>
      <c r="H52" s="22">
        <v>-38698</v>
      </c>
      <c r="I52" s="22">
        <v>0</v>
      </c>
      <c r="J52" s="22">
        <v>1923104</v>
      </c>
      <c r="K52" s="22">
        <v>2975862</v>
      </c>
      <c r="L52" s="22">
        <v>0</v>
      </c>
      <c r="M52" s="22">
        <v>1</v>
      </c>
      <c r="N52" s="22">
        <v>0</v>
      </c>
      <c r="O52" s="22">
        <v>0</v>
      </c>
      <c r="P52" s="22">
        <v>0</v>
      </c>
      <c r="Q52" s="22">
        <v>0</v>
      </c>
      <c r="R52" s="22">
        <v>178755</v>
      </c>
      <c r="S52" s="22">
        <v>0</v>
      </c>
      <c r="T52" s="22">
        <v>0</v>
      </c>
      <c r="U52" s="22">
        <v>29631096</v>
      </c>
      <c r="V52" s="22">
        <v>0</v>
      </c>
      <c r="W52" s="22">
        <v>0</v>
      </c>
      <c r="X52" s="22">
        <v>2317326</v>
      </c>
      <c r="Y52" s="22">
        <v>512303</v>
      </c>
      <c r="Z52" s="22">
        <v>5522167</v>
      </c>
      <c r="AA52" s="22">
        <v>3988207</v>
      </c>
      <c r="AB52" s="22">
        <v>266372</v>
      </c>
      <c r="AC52" s="22">
        <v>253280</v>
      </c>
      <c r="AD52" s="22">
        <v>12859655</v>
      </c>
      <c r="AE52" s="22">
        <v>16771441</v>
      </c>
      <c r="AF52" s="22">
        <v>88322009</v>
      </c>
      <c r="AG52" s="22">
        <v>949344</v>
      </c>
      <c r="AH52" s="22">
        <v>205064</v>
      </c>
      <c r="AI52" s="22">
        <v>0</v>
      </c>
      <c r="AJ52" s="22">
        <v>89476417</v>
      </c>
      <c r="AK52" s="22">
        <v>106247858</v>
      </c>
    </row>
    <row r="53" spans="1:37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17541519</v>
      </c>
      <c r="F53" s="22">
        <v>289616</v>
      </c>
      <c r="G53" s="22">
        <v>152555</v>
      </c>
      <c r="H53" s="22">
        <v>-47424</v>
      </c>
      <c r="I53" s="22">
        <v>0</v>
      </c>
      <c r="J53" s="22">
        <v>0</v>
      </c>
      <c r="K53" s="22">
        <v>6058615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802526</v>
      </c>
      <c r="T53" s="22">
        <v>0</v>
      </c>
      <c r="U53" s="22">
        <v>24797407</v>
      </c>
      <c r="V53" s="22">
        <v>0</v>
      </c>
      <c r="W53" s="22">
        <v>100324</v>
      </c>
      <c r="X53" s="22">
        <v>2433542</v>
      </c>
      <c r="Y53" s="22">
        <v>162898</v>
      </c>
      <c r="Z53" s="22">
        <v>11384542</v>
      </c>
      <c r="AA53" s="22">
        <v>5789475</v>
      </c>
      <c r="AB53" s="22">
        <v>802526</v>
      </c>
      <c r="AC53" s="22">
        <v>0</v>
      </c>
      <c r="AD53" s="22">
        <v>20673307</v>
      </c>
      <c r="AE53" s="22">
        <v>4124100</v>
      </c>
      <c r="AF53" s="22">
        <v>127561955</v>
      </c>
      <c r="AG53" s="22">
        <v>1260339</v>
      </c>
      <c r="AH53" s="22">
        <v>1165839</v>
      </c>
      <c r="AI53" s="22">
        <v>0</v>
      </c>
      <c r="AJ53" s="22">
        <v>129988133</v>
      </c>
      <c r="AK53" s="22">
        <v>134112233</v>
      </c>
    </row>
    <row r="54" spans="1:37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16245383</v>
      </c>
      <c r="F54" s="22">
        <v>229829</v>
      </c>
      <c r="G54" s="22">
        <v>34903</v>
      </c>
      <c r="H54" s="22">
        <v>-13500</v>
      </c>
      <c r="I54" s="22">
        <v>64765</v>
      </c>
      <c r="J54" s="22">
        <v>0</v>
      </c>
      <c r="K54" s="22">
        <v>362149</v>
      </c>
      <c r="L54" s="22">
        <v>223169</v>
      </c>
      <c r="M54" s="22">
        <v>190630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17337328</v>
      </c>
      <c r="V54" s="22">
        <v>0</v>
      </c>
      <c r="W54" s="22">
        <v>0</v>
      </c>
      <c r="X54" s="22">
        <v>1675808</v>
      </c>
      <c r="Y54" s="22">
        <v>18980</v>
      </c>
      <c r="Z54" s="22">
        <v>2262395</v>
      </c>
      <c r="AA54" s="22">
        <v>223169</v>
      </c>
      <c r="AB54" s="22">
        <v>68386</v>
      </c>
      <c r="AC54" s="22">
        <v>0</v>
      </c>
      <c r="AD54" s="22">
        <v>4248738</v>
      </c>
      <c r="AE54" s="22">
        <v>13088590</v>
      </c>
      <c r="AF54" s="22">
        <v>17468373</v>
      </c>
      <c r="AG54" s="22">
        <v>2985915</v>
      </c>
      <c r="AH54" s="22">
        <v>157164</v>
      </c>
      <c r="AI54" s="22">
        <v>0</v>
      </c>
      <c r="AJ54" s="22">
        <v>20611452</v>
      </c>
      <c r="AK54" s="22">
        <v>33700042</v>
      </c>
    </row>
    <row r="55" spans="1:37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36801960</v>
      </c>
      <c r="F55" s="22">
        <v>731295</v>
      </c>
      <c r="G55" s="22">
        <v>806838</v>
      </c>
      <c r="H55" s="22">
        <v>-871744</v>
      </c>
      <c r="I55" s="22">
        <v>1888010</v>
      </c>
      <c r="J55" s="22">
        <v>9211675</v>
      </c>
      <c r="K55" s="22">
        <v>1399166</v>
      </c>
      <c r="L55" s="22">
        <v>0</v>
      </c>
      <c r="M55" s="22">
        <v>670970</v>
      </c>
      <c r="N55" s="22">
        <v>0</v>
      </c>
      <c r="O55" s="22">
        <v>0</v>
      </c>
      <c r="P55" s="22">
        <v>0</v>
      </c>
      <c r="Q55" s="22">
        <v>0</v>
      </c>
      <c r="R55" s="22">
        <v>1661803</v>
      </c>
      <c r="S55" s="22">
        <v>0</v>
      </c>
      <c r="T55" s="22">
        <v>0</v>
      </c>
      <c r="U55" s="22">
        <v>52299973</v>
      </c>
      <c r="V55" s="22">
        <v>0</v>
      </c>
      <c r="W55" s="22">
        <v>440678</v>
      </c>
      <c r="X55" s="22">
        <v>2836733</v>
      </c>
      <c r="Y55" s="22">
        <v>0</v>
      </c>
      <c r="Z55" s="22">
        <v>4639137</v>
      </c>
      <c r="AA55" s="22">
        <v>9149608</v>
      </c>
      <c r="AB55" s="22">
        <v>1365069</v>
      </c>
      <c r="AC55" s="22">
        <v>5953347</v>
      </c>
      <c r="AD55" s="22">
        <v>24384572</v>
      </c>
      <c r="AE55" s="22">
        <v>27915401</v>
      </c>
      <c r="AF55" s="22">
        <v>140867046</v>
      </c>
      <c r="AG55" s="22">
        <v>4656655</v>
      </c>
      <c r="AH55" s="22">
        <v>701312</v>
      </c>
      <c r="AI55" s="22">
        <v>0</v>
      </c>
      <c r="AJ55" s="22">
        <v>146225013</v>
      </c>
      <c r="AK55" s="22">
        <v>174140414</v>
      </c>
    </row>
    <row r="56" spans="1:37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24824788</v>
      </c>
      <c r="F56" s="22">
        <v>588708</v>
      </c>
      <c r="G56" s="22">
        <v>627660</v>
      </c>
      <c r="H56" s="22">
        <v>-100000</v>
      </c>
      <c r="I56" s="22">
        <v>4882047</v>
      </c>
      <c r="J56" s="22">
        <v>5005001</v>
      </c>
      <c r="K56" s="22">
        <v>3452207</v>
      </c>
      <c r="L56" s="22">
        <v>0</v>
      </c>
      <c r="M56" s="22">
        <v>35139</v>
      </c>
      <c r="N56" s="22">
        <v>0</v>
      </c>
      <c r="O56" s="22">
        <v>0</v>
      </c>
      <c r="P56" s="22">
        <v>0</v>
      </c>
      <c r="Q56" s="22">
        <v>0</v>
      </c>
      <c r="R56" s="22">
        <v>33292357</v>
      </c>
      <c r="S56" s="22">
        <v>24921</v>
      </c>
      <c r="T56" s="22">
        <v>0</v>
      </c>
      <c r="U56" s="22">
        <v>72632828</v>
      </c>
      <c r="V56" s="22">
        <v>0</v>
      </c>
      <c r="W56" s="22">
        <v>0</v>
      </c>
      <c r="X56" s="22">
        <v>5585691</v>
      </c>
      <c r="Y56" s="22">
        <v>235084</v>
      </c>
      <c r="Z56" s="22">
        <v>1468140</v>
      </c>
      <c r="AA56" s="22">
        <v>24278145</v>
      </c>
      <c r="AB56" s="22">
        <v>0</v>
      </c>
      <c r="AC56" s="22">
        <v>653273</v>
      </c>
      <c r="AD56" s="22">
        <v>32220333</v>
      </c>
      <c r="AE56" s="22">
        <v>40412495</v>
      </c>
      <c r="AF56" s="22">
        <v>179395313</v>
      </c>
      <c r="AG56" s="22">
        <v>1608875</v>
      </c>
      <c r="AH56" s="22">
        <v>38460</v>
      </c>
      <c r="AI56" s="22">
        <v>0</v>
      </c>
      <c r="AJ56" s="22">
        <v>181042648</v>
      </c>
      <c r="AK56" s="22">
        <v>221455143</v>
      </c>
    </row>
    <row r="57" spans="1:37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31734880</v>
      </c>
      <c r="F57" s="22">
        <v>455175</v>
      </c>
      <c r="G57" s="22">
        <v>0</v>
      </c>
      <c r="H57" s="22">
        <v>0</v>
      </c>
      <c r="I57" s="22">
        <v>0</v>
      </c>
      <c r="J57" s="22">
        <v>0</v>
      </c>
      <c r="K57" s="22">
        <v>3612667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70</v>
      </c>
      <c r="U57" s="22">
        <v>35802792</v>
      </c>
      <c r="V57" s="22">
        <v>0</v>
      </c>
      <c r="W57" s="22">
        <v>0</v>
      </c>
      <c r="X57" s="22">
        <v>2554563</v>
      </c>
      <c r="Y57" s="22">
        <v>0</v>
      </c>
      <c r="Z57" s="22">
        <v>29115</v>
      </c>
      <c r="AA57" s="22">
        <v>6856434</v>
      </c>
      <c r="AB57" s="22">
        <v>0</v>
      </c>
      <c r="AC57" s="22">
        <v>1148335</v>
      </c>
      <c r="AD57" s="22">
        <v>10588447</v>
      </c>
      <c r="AE57" s="22">
        <v>25214345</v>
      </c>
      <c r="AF57" s="22">
        <v>56578015</v>
      </c>
      <c r="AG57" s="22">
        <v>2041445</v>
      </c>
      <c r="AH57" s="22">
        <v>98866</v>
      </c>
      <c r="AI57" s="22">
        <v>0</v>
      </c>
      <c r="AJ57" s="22">
        <v>58718326</v>
      </c>
      <c r="AK57" s="22">
        <v>83932671</v>
      </c>
    </row>
    <row r="58" spans="1:37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7223529</v>
      </c>
      <c r="F58" s="22">
        <v>193452</v>
      </c>
      <c r="G58" s="22">
        <v>1230673</v>
      </c>
      <c r="H58" s="22">
        <v>-424811</v>
      </c>
      <c r="I58" s="22">
        <v>2406778</v>
      </c>
      <c r="J58" s="22">
        <v>0</v>
      </c>
      <c r="K58" s="22">
        <v>7170074</v>
      </c>
      <c r="L58" s="22">
        <v>2070688</v>
      </c>
      <c r="M58" s="22">
        <v>23550</v>
      </c>
      <c r="N58" s="22">
        <v>0</v>
      </c>
      <c r="O58" s="22">
        <v>0</v>
      </c>
      <c r="P58" s="22">
        <v>0</v>
      </c>
      <c r="Q58" s="22">
        <v>0</v>
      </c>
      <c r="R58" s="22">
        <v>34063308</v>
      </c>
      <c r="S58" s="22">
        <v>0</v>
      </c>
      <c r="T58" s="22">
        <v>0</v>
      </c>
      <c r="U58" s="22">
        <v>53957241</v>
      </c>
      <c r="V58" s="22">
        <v>0</v>
      </c>
      <c r="W58" s="22">
        <v>0</v>
      </c>
      <c r="X58" s="22">
        <v>2951765</v>
      </c>
      <c r="Y58" s="22">
        <v>19621</v>
      </c>
      <c r="Z58" s="22">
        <v>252479</v>
      </c>
      <c r="AA58" s="22">
        <v>16667246</v>
      </c>
      <c r="AB58" s="22">
        <v>1469704</v>
      </c>
      <c r="AC58" s="22">
        <v>0</v>
      </c>
      <c r="AD58" s="22">
        <v>21360815</v>
      </c>
      <c r="AE58" s="22">
        <v>32596426</v>
      </c>
      <c r="AF58" s="22">
        <v>97280371</v>
      </c>
      <c r="AG58" s="22">
        <v>1322029</v>
      </c>
      <c r="AH58" s="22">
        <v>242251</v>
      </c>
      <c r="AI58" s="22">
        <v>0</v>
      </c>
      <c r="AJ58" s="22">
        <v>98844651</v>
      </c>
      <c r="AK58" s="22">
        <v>131441077</v>
      </c>
    </row>
    <row r="59" spans="1:37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2072192</v>
      </c>
      <c r="F59" s="22">
        <v>4285459</v>
      </c>
      <c r="G59" s="22">
        <v>931405</v>
      </c>
      <c r="H59" s="22">
        <v>-809245</v>
      </c>
      <c r="I59" s="22">
        <v>4113387</v>
      </c>
      <c r="J59" s="22">
        <v>0</v>
      </c>
      <c r="K59" s="22">
        <v>2544384</v>
      </c>
      <c r="L59" s="22">
        <v>0</v>
      </c>
      <c r="M59" s="22">
        <v>2103440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15241022</v>
      </c>
      <c r="V59" s="22">
        <v>0</v>
      </c>
      <c r="W59" s="22">
        <v>0</v>
      </c>
      <c r="X59" s="22">
        <v>8885944</v>
      </c>
      <c r="Y59" s="22">
        <v>716501</v>
      </c>
      <c r="Z59" s="22">
        <v>101376</v>
      </c>
      <c r="AA59" s="22">
        <v>76581</v>
      </c>
      <c r="AB59" s="22">
        <v>167874</v>
      </c>
      <c r="AC59" s="22">
        <v>1020000</v>
      </c>
      <c r="AD59" s="22">
        <v>10968276</v>
      </c>
      <c r="AE59" s="22">
        <v>4272746</v>
      </c>
      <c r="AF59" s="22">
        <v>299982429</v>
      </c>
      <c r="AG59" s="22">
        <v>304974</v>
      </c>
      <c r="AH59" s="22">
        <v>370576</v>
      </c>
      <c r="AI59" s="22">
        <v>0</v>
      </c>
      <c r="AJ59" s="22">
        <v>300657979</v>
      </c>
      <c r="AK59" s="22">
        <v>304930725</v>
      </c>
    </row>
    <row r="60" spans="1:37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10944785</v>
      </c>
      <c r="F60" s="22">
        <v>517427</v>
      </c>
      <c r="G60" s="22">
        <v>511290</v>
      </c>
      <c r="H60" s="22">
        <v>-1876</v>
      </c>
      <c r="I60" s="22">
        <v>238855</v>
      </c>
      <c r="J60" s="22">
        <v>0</v>
      </c>
      <c r="K60" s="22">
        <v>180535</v>
      </c>
      <c r="L60" s="22">
        <v>0</v>
      </c>
      <c r="M60" s="22">
        <v>784668</v>
      </c>
      <c r="N60" s="22">
        <v>0</v>
      </c>
      <c r="O60" s="22">
        <v>0</v>
      </c>
      <c r="P60" s="22">
        <v>0</v>
      </c>
      <c r="Q60" s="22">
        <v>0</v>
      </c>
      <c r="R60" s="22">
        <v>2851</v>
      </c>
      <c r="S60" s="22">
        <v>0</v>
      </c>
      <c r="T60" s="22">
        <v>0</v>
      </c>
      <c r="U60" s="22">
        <v>13178535</v>
      </c>
      <c r="V60" s="22">
        <v>0</v>
      </c>
      <c r="W60" s="22">
        <v>0</v>
      </c>
      <c r="X60" s="22">
        <v>1564717</v>
      </c>
      <c r="Y60" s="22">
        <v>0</v>
      </c>
      <c r="Z60" s="22">
        <v>1654231</v>
      </c>
      <c r="AA60" s="22">
        <v>3144028</v>
      </c>
      <c r="AB60" s="22">
        <v>0</v>
      </c>
      <c r="AC60" s="22">
        <v>425654</v>
      </c>
      <c r="AD60" s="22">
        <v>6788630</v>
      </c>
      <c r="AE60" s="22">
        <v>6389905</v>
      </c>
      <c r="AF60" s="22">
        <v>45389849</v>
      </c>
      <c r="AG60" s="22">
        <v>7233006</v>
      </c>
      <c r="AH60" s="22">
        <v>263272</v>
      </c>
      <c r="AI60" s="22">
        <v>1435435</v>
      </c>
      <c r="AJ60" s="22">
        <v>54321562</v>
      </c>
      <c r="AK60" s="22">
        <v>60711467</v>
      </c>
    </row>
    <row r="61" spans="1:37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80616646</v>
      </c>
      <c r="F61" s="22">
        <v>1535761</v>
      </c>
      <c r="G61" s="22">
        <v>649539</v>
      </c>
      <c r="H61" s="22">
        <v>-32343</v>
      </c>
      <c r="I61" s="22">
        <v>2295983</v>
      </c>
      <c r="J61" s="22">
        <v>0</v>
      </c>
      <c r="K61" s="22">
        <v>3695338</v>
      </c>
      <c r="L61" s="22">
        <v>0</v>
      </c>
      <c r="M61" s="22">
        <v>0</v>
      </c>
      <c r="N61" s="22">
        <v>27804</v>
      </c>
      <c r="O61" s="22">
        <v>0</v>
      </c>
      <c r="P61" s="22">
        <v>695218</v>
      </c>
      <c r="Q61" s="22">
        <v>0</v>
      </c>
      <c r="R61" s="22">
        <v>12624294</v>
      </c>
      <c r="S61" s="22">
        <v>0</v>
      </c>
      <c r="T61" s="22">
        <v>0</v>
      </c>
      <c r="U61" s="22">
        <v>102108240</v>
      </c>
      <c r="V61" s="22">
        <v>0</v>
      </c>
      <c r="W61" s="22">
        <v>74080</v>
      </c>
      <c r="X61" s="22">
        <v>7537085</v>
      </c>
      <c r="Y61" s="22">
        <v>2880850</v>
      </c>
      <c r="Z61" s="22">
        <v>41347222</v>
      </c>
      <c r="AA61" s="22">
        <v>4550028</v>
      </c>
      <c r="AB61" s="22">
        <v>0</v>
      </c>
      <c r="AC61" s="22">
        <v>829790</v>
      </c>
      <c r="AD61" s="22">
        <v>57219055</v>
      </c>
      <c r="AE61" s="22">
        <v>44889185</v>
      </c>
      <c r="AF61" s="22">
        <v>347468957</v>
      </c>
      <c r="AG61" s="22">
        <v>8582074</v>
      </c>
      <c r="AH61" s="22">
        <v>410678</v>
      </c>
      <c r="AI61" s="22">
        <v>0</v>
      </c>
      <c r="AJ61" s="22">
        <v>356461709</v>
      </c>
      <c r="AK61" s="22">
        <v>401350894</v>
      </c>
    </row>
    <row r="62" spans="1:37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5016702</v>
      </c>
      <c r="F62" s="22">
        <v>78438</v>
      </c>
      <c r="G62" s="22">
        <v>28296</v>
      </c>
      <c r="H62" s="22">
        <v>-9397</v>
      </c>
      <c r="I62" s="22">
        <v>80878</v>
      </c>
      <c r="J62" s="22">
        <v>0</v>
      </c>
      <c r="K62" s="22">
        <v>62611</v>
      </c>
      <c r="L62" s="22">
        <v>0</v>
      </c>
      <c r="M62" s="22">
        <v>22041</v>
      </c>
      <c r="N62" s="22">
        <v>2855</v>
      </c>
      <c r="O62" s="22">
        <v>0</v>
      </c>
      <c r="P62" s="22">
        <v>0</v>
      </c>
      <c r="Q62" s="22">
        <v>0</v>
      </c>
      <c r="R62" s="22">
        <v>4073866</v>
      </c>
      <c r="S62" s="22">
        <v>0</v>
      </c>
      <c r="T62" s="22">
        <v>0</v>
      </c>
      <c r="U62" s="22">
        <v>9356290</v>
      </c>
      <c r="V62" s="22">
        <v>0</v>
      </c>
      <c r="W62" s="22">
        <v>0</v>
      </c>
      <c r="X62" s="22">
        <v>207679</v>
      </c>
      <c r="Y62" s="22">
        <v>0</v>
      </c>
      <c r="Z62" s="22">
        <v>1004307</v>
      </c>
      <c r="AA62" s="22">
        <v>0</v>
      </c>
      <c r="AB62" s="22">
        <v>0</v>
      </c>
      <c r="AC62" s="22">
        <v>0</v>
      </c>
      <c r="AD62" s="22">
        <v>1211986</v>
      </c>
      <c r="AE62" s="22">
        <v>8144304</v>
      </c>
      <c r="AF62" s="22">
        <v>8899228</v>
      </c>
      <c r="AG62" s="22">
        <v>777959</v>
      </c>
      <c r="AH62" s="22">
        <v>45050</v>
      </c>
      <c r="AI62" s="22">
        <v>0</v>
      </c>
      <c r="AJ62" s="22">
        <v>9722237</v>
      </c>
      <c r="AK62" s="22">
        <v>17866541</v>
      </c>
    </row>
    <row r="63" spans="1:37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1709067</v>
      </c>
      <c r="F63" s="22">
        <v>234005</v>
      </c>
      <c r="G63" s="22">
        <v>64809</v>
      </c>
      <c r="H63" s="22">
        <v>0</v>
      </c>
      <c r="I63" s="22">
        <v>1546922</v>
      </c>
      <c r="J63" s="22">
        <v>0</v>
      </c>
      <c r="K63" s="22">
        <v>526649</v>
      </c>
      <c r="L63" s="22">
        <v>2605841</v>
      </c>
      <c r="M63" s="22">
        <v>0</v>
      </c>
      <c r="N63" s="22">
        <v>0</v>
      </c>
      <c r="O63" s="22">
        <v>1614533</v>
      </c>
      <c r="P63" s="22">
        <v>1926638</v>
      </c>
      <c r="Q63" s="22">
        <v>0</v>
      </c>
      <c r="R63" s="22">
        <v>7625763</v>
      </c>
      <c r="S63" s="22">
        <v>0</v>
      </c>
      <c r="T63" s="22">
        <v>0</v>
      </c>
      <c r="U63" s="22">
        <v>17854227</v>
      </c>
      <c r="V63" s="22">
        <v>0</v>
      </c>
      <c r="W63" s="22">
        <v>0</v>
      </c>
      <c r="X63" s="22">
        <v>2777781</v>
      </c>
      <c r="Y63" s="22">
        <v>0</v>
      </c>
      <c r="Z63" s="22">
        <v>1060848</v>
      </c>
      <c r="AA63" s="22">
        <v>6103613</v>
      </c>
      <c r="AB63" s="22">
        <v>699500</v>
      </c>
      <c r="AC63" s="22">
        <v>0</v>
      </c>
      <c r="AD63" s="22">
        <v>10641742</v>
      </c>
      <c r="AE63" s="22">
        <v>7212485</v>
      </c>
      <c r="AF63" s="22">
        <v>50390205</v>
      </c>
      <c r="AG63" s="22">
        <v>1869241</v>
      </c>
      <c r="AH63" s="22">
        <v>66568</v>
      </c>
      <c r="AI63" s="22">
        <v>0</v>
      </c>
      <c r="AJ63" s="22">
        <v>52326014</v>
      </c>
      <c r="AK63" s="22">
        <v>59538499</v>
      </c>
    </row>
    <row r="64" spans="1:37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11278438</v>
      </c>
      <c r="F64" s="22">
        <v>341082</v>
      </c>
      <c r="G64" s="22">
        <v>99155</v>
      </c>
      <c r="H64" s="22">
        <v>-75000</v>
      </c>
      <c r="I64" s="22">
        <v>0</v>
      </c>
      <c r="J64" s="22">
        <v>0</v>
      </c>
      <c r="K64" s="22">
        <v>579533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3959</v>
      </c>
      <c r="S64" s="22">
        <v>0</v>
      </c>
      <c r="T64" s="22">
        <v>0</v>
      </c>
      <c r="U64" s="22">
        <v>12227167</v>
      </c>
      <c r="V64" s="22">
        <v>0</v>
      </c>
      <c r="W64" s="22">
        <v>0</v>
      </c>
      <c r="X64" s="22">
        <v>2104455</v>
      </c>
      <c r="Y64" s="22">
        <v>0</v>
      </c>
      <c r="Z64" s="22">
        <v>0</v>
      </c>
      <c r="AA64" s="22">
        <v>0</v>
      </c>
      <c r="AB64" s="22">
        <v>0</v>
      </c>
      <c r="AC64" s="22">
        <v>188001</v>
      </c>
      <c r="AD64" s="22">
        <v>2292456</v>
      </c>
      <c r="AE64" s="22">
        <v>9934711</v>
      </c>
      <c r="AF64" s="22">
        <v>69992811</v>
      </c>
      <c r="AG64" s="22">
        <v>1789530</v>
      </c>
      <c r="AH64" s="22">
        <v>219951</v>
      </c>
      <c r="AI64" s="22">
        <v>0</v>
      </c>
      <c r="AJ64" s="22">
        <v>72002292</v>
      </c>
      <c r="AK64" s="22">
        <v>81937003</v>
      </c>
    </row>
    <row r="65" spans="1:37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25470392</v>
      </c>
      <c r="F65" s="22">
        <v>333475</v>
      </c>
      <c r="G65" s="22">
        <v>197305</v>
      </c>
      <c r="H65" s="22">
        <v>-184134</v>
      </c>
      <c r="I65" s="22">
        <v>143084</v>
      </c>
      <c r="J65" s="22">
        <v>0</v>
      </c>
      <c r="K65" s="22">
        <v>233603</v>
      </c>
      <c r="L65" s="22">
        <v>0</v>
      </c>
      <c r="M65" s="22">
        <v>136879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26330604</v>
      </c>
      <c r="V65" s="22">
        <v>0</v>
      </c>
      <c r="W65" s="22">
        <v>84517</v>
      </c>
      <c r="X65" s="22">
        <v>1048570</v>
      </c>
      <c r="Y65" s="22">
        <v>0</v>
      </c>
      <c r="Z65" s="22">
        <v>106218</v>
      </c>
      <c r="AA65" s="22">
        <v>0</v>
      </c>
      <c r="AB65" s="22">
        <v>0</v>
      </c>
      <c r="AC65" s="22">
        <v>924824</v>
      </c>
      <c r="AD65" s="22">
        <v>2164129</v>
      </c>
      <c r="AE65" s="22">
        <v>24166475</v>
      </c>
      <c r="AF65" s="22">
        <v>103251762</v>
      </c>
      <c r="AG65" s="22">
        <v>3634026</v>
      </c>
      <c r="AH65" s="22">
        <v>256165</v>
      </c>
      <c r="AI65" s="22">
        <v>0</v>
      </c>
      <c r="AJ65" s="22">
        <v>107141953</v>
      </c>
      <c r="AK65" s="22">
        <v>131308428</v>
      </c>
    </row>
    <row r="66" spans="1:37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2152115</v>
      </c>
      <c r="F66" s="22">
        <v>1781</v>
      </c>
      <c r="G66" s="22">
        <v>0</v>
      </c>
      <c r="H66" s="22">
        <v>-1150</v>
      </c>
      <c r="I66" s="22">
        <v>458444</v>
      </c>
      <c r="J66" s="22">
        <v>0</v>
      </c>
      <c r="K66" s="22">
        <v>44633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4454999</v>
      </c>
      <c r="S66" s="22">
        <v>0</v>
      </c>
      <c r="T66" s="22">
        <v>0</v>
      </c>
      <c r="U66" s="22">
        <v>7110822</v>
      </c>
      <c r="V66" s="22">
        <v>0</v>
      </c>
      <c r="W66" s="22">
        <v>27297</v>
      </c>
      <c r="X66" s="22">
        <v>217933</v>
      </c>
      <c r="Y66" s="22">
        <v>0</v>
      </c>
      <c r="Z66" s="22">
        <v>465578</v>
      </c>
      <c r="AA66" s="22">
        <v>0</v>
      </c>
      <c r="AB66" s="22">
        <v>0</v>
      </c>
      <c r="AC66" s="22">
        <v>0</v>
      </c>
      <c r="AD66" s="22">
        <v>710808</v>
      </c>
      <c r="AE66" s="22">
        <v>6400014</v>
      </c>
      <c r="AF66" s="22">
        <v>8684242</v>
      </c>
      <c r="AG66" s="22">
        <v>679498</v>
      </c>
      <c r="AH66" s="22">
        <v>26089</v>
      </c>
      <c r="AI66" s="22">
        <v>0</v>
      </c>
      <c r="AJ66" s="22">
        <v>9389829</v>
      </c>
      <c r="AK66" s="22">
        <v>15789843</v>
      </c>
    </row>
    <row r="67" spans="1:37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9689625</v>
      </c>
      <c r="F67" s="22">
        <v>1455884</v>
      </c>
      <c r="G67" s="22">
        <v>530958</v>
      </c>
      <c r="H67" s="22">
        <v>-84554</v>
      </c>
      <c r="I67" s="22">
        <v>4632722</v>
      </c>
      <c r="J67" s="22">
        <v>0</v>
      </c>
      <c r="K67" s="22">
        <v>1872972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16318366</v>
      </c>
      <c r="S67" s="22">
        <v>0</v>
      </c>
      <c r="T67" s="22">
        <v>0</v>
      </c>
      <c r="U67" s="22">
        <v>34415973</v>
      </c>
      <c r="V67" s="22">
        <v>0</v>
      </c>
      <c r="W67" s="22">
        <v>0</v>
      </c>
      <c r="X67" s="22">
        <v>18926116</v>
      </c>
      <c r="Y67" s="22">
        <v>2863679</v>
      </c>
      <c r="Z67" s="22">
        <v>636833</v>
      </c>
      <c r="AA67" s="22">
        <v>2452630</v>
      </c>
      <c r="AB67" s="22">
        <v>557521</v>
      </c>
      <c r="AC67" s="22">
        <v>0</v>
      </c>
      <c r="AD67" s="22">
        <v>25436779</v>
      </c>
      <c r="AE67" s="22">
        <v>8979194</v>
      </c>
      <c r="AF67" s="22">
        <v>626846994</v>
      </c>
      <c r="AG67" s="22">
        <v>8613201</v>
      </c>
      <c r="AH67" s="22">
        <v>409933</v>
      </c>
      <c r="AI67" s="22">
        <v>0</v>
      </c>
      <c r="AJ67" s="22">
        <v>635870128</v>
      </c>
      <c r="AK67" s="22">
        <v>644849322</v>
      </c>
    </row>
    <row r="68" spans="1:37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36105622</v>
      </c>
      <c r="F68" s="22">
        <v>2410306</v>
      </c>
      <c r="G68" s="22">
        <v>1226525</v>
      </c>
      <c r="H68" s="22">
        <v>0</v>
      </c>
      <c r="I68" s="22">
        <v>11098740</v>
      </c>
      <c r="J68" s="22">
        <v>0</v>
      </c>
      <c r="K68" s="22">
        <v>10368484</v>
      </c>
      <c r="L68" s="22">
        <v>1060889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62270566</v>
      </c>
      <c r="V68" s="22">
        <v>0</v>
      </c>
      <c r="W68" s="22">
        <v>0</v>
      </c>
      <c r="X68" s="22">
        <v>8790219</v>
      </c>
      <c r="Y68" s="22">
        <v>7709356</v>
      </c>
      <c r="Z68" s="22">
        <v>5703807</v>
      </c>
      <c r="AA68" s="22">
        <v>62649274</v>
      </c>
      <c r="AB68" s="22">
        <v>984717</v>
      </c>
      <c r="AC68" s="22">
        <v>788812</v>
      </c>
      <c r="AD68" s="22">
        <v>86626185</v>
      </c>
      <c r="AE68" s="22">
        <v>-24355619</v>
      </c>
      <c r="AF68" s="22">
        <v>469159512</v>
      </c>
      <c r="AG68" s="22">
        <v>1803158</v>
      </c>
      <c r="AH68" s="22">
        <v>449294</v>
      </c>
      <c r="AI68" s="22">
        <v>15625000</v>
      </c>
      <c r="AJ68" s="22">
        <v>487036964</v>
      </c>
      <c r="AK68" s="22">
        <v>462681345</v>
      </c>
    </row>
    <row r="69" spans="1:37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11994360</v>
      </c>
      <c r="F69" s="22">
        <v>194487</v>
      </c>
      <c r="G69" s="22">
        <v>201762</v>
      </c>
      <c r="H69" s="22">
        <v>-219238</v>
      </c>
      <c r="I69" s="22">
        <v>1638643</v>
      </c>
      <c r="J69" s="22">
        <v>0</v>
      </c>
      <c r="K69" s="22">
        <v>3068279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46691716</v>
      </c>
      <c r="S69" s="22">
        <v>0</v>
      </c>
      <c r="T69" s="22">
        <v>0</v>
      </c>
      <c r="U69" s="22">
        <v>63570009</v>
      </c>
      <c r="V69" s="22">
        <v>0</v>
      </c>
      <c r="W69" s="22">
        <v>57374</v>
      </c>
      <c r="X69" s="22">
        <v>2844148</v>
      </c>
      <c r="Y69" s="22">
        <v>26942</v>
      </c>
      <c r="Z69" s="22">
        <v>73000</v>
      </c>
      <c r="AA69" s="22">
        <v>0</v>
      </c>
      <c r="AB69" s="22">
        <v>0</v>
      </c>
      <c r="AC69" s="22">
        <v>514147</v>
      </c>
      <c r="AD69" s="22">
        <v>3515611</v>
      </c>
      <c r="AE69" s="22">
        <v>60054398</v>
      </c>
      <c r="AF69" s="22">
        <v>90982051</v>
      </c>
      <c r="AG69" s="22">
        <v>868162</v>
      </c>
      <c r="AH69" s="22">
        <v>122605</v>
      </c>
      <c r="AI69" s="22">
        <v>0</v>
      </c>
      <c r="AJ69" s="22">
        <v>91972818</v>
      </c>
      <c r="AK69" s="22">
        <v>152027216</v>
      </c>
    </row>
    <row r="70" spans="1:37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11157602</v>
      </c>
      <c r="F70" s="22">
        <v>134428</v>
      </c>
      <c r="G70" s="22">
        <v>107143</v>
      </c>
      <c r="H70" s="22">
        <v>-31383</v>
      </c>
      <c r="I70" s="22">
        <v>401251</v>
      </c>
      <c r="J70" s="22">
        <v>0</v>
      </c>
      <c r="K70" s="22">
        <v>745739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1184894</v>
      </c>
      <c r="S70" s="22">
        <v>4180</v>
      </c>
      <c r="T70" s="22">
        <v>0</v>
      </c>
      <c r="U70" s="22">
        <v>13703854</v>
      </c>
      <c r="V70" s="22">
        <v>0</v>
      </c>
      <c r="W70" s="22">
        <v>0</v>
      </c>
      <c r="X70" s="22">
        <v>1489879</v>
      </c>
      <c r="Y70" s="22">
        <v>100665</v>
      </c>
      <c r="Z70" s="22">
        <v>1044279</v>
      </c>
      <c r="AA70" s="22">
        <v>6083</v>
      </c>
      <c r="AB70" s="22">
        <v>0</v>
      </c>
      <c r="AC70" s="22">
        <v>48866</v>
      </c>
      <c r="AD70" s="22">
        <v>2689772</v>
      </c>
      <c r="AE70" s="22">
        <v>11014082</v>
      </c>
      <c r="AF70" s="22">
        <v>37128365</v>
      </c>
      <c r="AG70" s="22">
        <v>1641431</v>
      </c>
      <c r="AH70" s="22">
        <v>113245</v>
      </c>
      <c r="AI70" s="22">
        <v>0</v>
      </c>
      <c r="AJ70" s="22">
        <v>38883041</v>
      </c>
      <c r="AK70" s="22">
        <v>49897123</v>
      </c>
    </row>
    <row r="71" spans="1:37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7542225</v>
      </c>
      <c r="F71" s="22">
        <v>64720</v>
      </c>
      <c r="G71" s="22">
        <v>13445</v>
      </c>
      <c r="H71" s="22">
        <v>-4395</v>
      </c>
      <c r="I71" s="22">
        <v>401028</v>
      </c>
      <c r="J71" s="22">
        <v>0</v>
      </c>
      <c r="K71" s="22">
        <v>1369945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309094</v>
      </c>
      <c r="S71" s="22">
        <v>0</v>
      </c>
      <c r="T71" s="22">
        <v>0</v>
      </c>
      <c r="U71" s="22">
        <v>9696062</v>
      </c>
      <c r="V71" s="22">
        <v>0</v>
      </c>
      <c r="W71" s="22">
        <v>0</v>
      </c>
      <c r="X71" s="22">
        <v>1611058</v>
      </c>
      <c r="Y71" s="22">
        <v>0</v>
      </c>
      <c r="Z71" s="22">
        <v>1675014</v>
      </c>
      <c r="AA71" s="22">
        <v>0</v>
      </c>
      <c r="AB71" s="22">
        <v>0</v>
      </c>
      <c r="AC71" s="22">
        <v>0</v>
      </c>
      <c r="AD71" s="22">
        <v>3286072</v>
      </c>
      <c r="AE71" s="22">
        <v>6409990</v>
      </c>
      <c r="AF71" s="22">
        <v>52281691</v>
      </c>
      <c r="AG71" s="22">
        <v>1576794</v>
      </c>
      <c r="AH71" s="22">
        <v>84600</v>
      </c>
      <c r="AI71" s="22">
        <v>0</v>
      </c>
      <c r="AJ71" s="22">
        <v>53943085</v>
      </c>
      <c r="AK71" s="22">
        <v>60353075</v>
      </c>
    </row>
    <row r="72" spans="1:37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7457311</v>
      </c>
      <c r="F72" s="22">
        <v>53491</v>
      </c>
      <c r="G72" s="22">
        <v>5325</v>
      </c>
      <c r="H72" s="22">
        <v>0</v>
      </c>
      <c r="I72" s="22">
        <v>232500</v>
      </c>
      <c r="J72" s="22">
        <v>0</v>
      </c>
      <c r="K72" s="22">
        <v>229284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912</v>
      </c>
      <c r="U72" s="22">
        <v>7978823</v>
      </c>
      <c r="V72" s="22">
        <v>0</v>
      </c>
      <c r="W72" s="22">
        <v>0</v>
      </c>
      <c r="X72" s="22">
        <v>324286</v>
      </c>
      <c r="Y72" s="22">
        <v>20713</v>
      </c>
      <c r="Z72" s="22">
        <v>747011</v>
      </c>
      <c r="AA72" s="22">
        <v>0</v>
      </c>
      <c r="AB72" s="22">
        <v>0</v>
      </c>
      <c r="AC72" s="22">
        <v>0</v>
      </c>
      <c r="AD72" s="22">
        <v>1092010</v>
      </c>
      <c r="AE72" s="22">
        <v>6886813</v>
      </c>
      <c r="AF72" s="22">
        <v>28660951</v>
      </c>
      <c r="AG72" s="22">
        <v>191465</v>
      </c>
      <c r="AH72" s="22">
        <v>35101</v>
      </c>
      <c r="AI72" s="22">
        <v>0</v>
      </c>
      <c r="AJ72" s="22">
        <v>28887517</v>
      </c>
      <c r="AK72" s="22">
        <v>35774330</v>
      </c>
    </row>
    <row r="73" spans="1:37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6035158</v>
      </c>
      <c r="F73" s="22">
        <v>376973</v>
      </c>
      <c r="G73" s="22">
        <v>171758</v>
      </c>
      <c r="H73" s="22">
        <v>-32059</v>
      </c>
      <c r="I73" s="22">
        <v>805854</v>
      </c>
      <c r="J73" s="22">
        <v>0</v>
      </c>
      <c r="K73" s="22">
        <v>356578</v>
      </c>
      <c r="L73" s="22">
        <v>2089049</v>
      </c>
      <c r="M73" s="22">
        <v>45877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160</v>
      </c>
      <c r="U73" s="22">
        <v>9849348</v>
      </c>
      <c r="V73" s="22">
        <v>0</v>
      </c>
      <c r="W73" s="22">
        <v>0</v>
      </c>
      <c r="X73" s="22">
        <v>1658617</v>
      </c>
      <c r="Y73" s="22">
        <v>70984</v>
      </c>
      <c r="Z73" s="22">
        <v>652597</v>
      </c>
      <c r="AA73" s="22">
        <v>12735060</v>
      </c>
      <c r="AB73" s="22">
        <v>0</v>
      </c>
      <c r="AC73" s="22">
        <v>0</v>
      </c>
      <c r="AD73" s="22">
        <v>15117258</v>
      </c>
      <c r="AE73" s="22">
        <v>-5267910</v>
      </c>
      <c r="AF73" s="22">
        <v>88581935</v>
      </c>
      <c r="AG73" s="22">
        <v>2078819</v>
      </c>
      <c r="AH73" s="22">
        <v>237842</v>
      </c>
      <c r="AI73" s="22">
        <v>0</v>
      </c>
      <c r="AJ73" s="22">
        <v>90898596</v>
      </c>
      <c r="AK73" s="22">
        <v>85630686</v>
      </c>
    </row>
    <row r="74" spans="1:37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9647163</v>
      </c>
      <c r="F74" s="22">
        <v>141489</v>
      </c>
      <c r="G74" s="22">
        <v>33933</v>
      </c>
      <c r="H74" s="22">
        <v>0</v>
      </c>
      <c r="I74" s="22">
        <v>878172</v>
      </c>
      <c r="J74" s="22">
        <v>0</v>
      </c>
      <c r="K74" s="22">
        <v>282192</v>
      </c>
      <c r="L74" s="22">
        <v>0</v>
      </c>
      <c r="M74" s="22">
        <v>17170</v>
      </c>
      <c r="N74" s="22">
        <v>0</v>
      </c>
      <c r="O74" s="22">
        <v>0</v>
      </c>
      <c r="P74" s="22">
        <v>0</v>
      </c>
      <c r="Q74" s="22">
        <v>0</v>
      </c>
      <c r="R74" s="22">
        <v>11312</v>
      </c>
      <c r="S74" s="22">
        <v>0</v>
      </c>
      <c r="T74" s="22">
        <v>0</v>
      </c>
      <c r="U74" s="22">
        <v>11011431</v>
      </c>
      <c r="V74" s="22">
        <v>0</v>
      </c>
      <c r="W74" s="22">
        <v>63559</v>
      </c>
      <c r="X74" s="22">
        <v>428765</v>
      </c>
      <c r="Y74" s="22">
        <v>0</v>
      </c>
      <c r="Z74" s="22">
        <v>3088114</v>
      </c>
      <c r="AA74" s="22">
        <v>0</v>
      </c>
      <c r="AB74" s="22">
        <v>361221</v>
      </c>
      <c r="AC74" s="22">
        <v>847740</v>
      </c>
      <c r="AD74" s="22">
        <v>4789399</v>
      </c>
      <c r="AE74" s="22">
        <v>6222032</v>
      </c>
      <c r="AF74" s="22">
        <v>48474027</v>
      </c>
      <c r="AG74" s="22">
        <v>2508867</v>
      </c>
      <c r="AH74" s="22">
        <v>490653</v>
      </c>
      <c r="AI74" s="22">
        <v>280227</v>
      </c>
      <c r="AJ74" s="22">
        <v>51753774</v>
      </c>
      <c r="AK74" s="22">
        <v>57975806</v>
      </c>
    </row>
    <row r="75" spans="1:37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15919239</v>
      </c>
      <c r="F75" s="22">
        <v>194498</v>
      </c>
      <c r="G75" s="22">
        <v>74871</v>
      </c>
      <c r="H75" s="22">
        <v>0</v>
      </c>
      <c r="I75" s="22">
        <v>424346</v>
      </c>
      <c r="J75" s="22">
        <v>955768</v>
      </c>
      <c r="K75" s="22">
        <v>3034507</v>
      </c>
      <c r="L75" s="22">
        <v>0</v>
      </c>
      <c r="M75" s="22">
        <v>250000</v>
      </c>
      <c r="N75" s="22">
        <v>0</v>
      </c>
      <c r="O75" s="22">
        <v>0</v>
      </c>
      <c r="P75" s="22">
        <v>0</v>
      </c>
      <c r="Q75" s="22">
        <v>0</v>
      </c>
      <c r="R75" s="22">
        <v>9458</v>
      </c>
      <c r="S75" s="22">
        <v>0</v>
      </c>
      <c r="T75" s="22">
        <v>1852133</v>
      </c>
      <c r="U75" s="22">
        <v>22714820</v>
      </c>
      <c r="V75" s="22">
        <v>0</v>
      </c>
      <c r="W75" s="22">
        <v>0</v>
      </c>
      <c r="X75" s="22">
        <v>1841451</v>
      </c>
      <c r="Y75" s="22">
        <v>77025</v>
      </c>
      <c r="Z75" s="22">
        <v>65313</v>
      </c>
      <c r="AA75" s="22">
        <v>3699914</v>
      </c>
      <c r="AB75" s="22">
        <v>0</v>
      </c>
      <c r="AC75" s="22">
        <v>3157688</v>
      </c>
      <c r="AD75" s="22">
        <v>8841391</v>
      </c>
      <c r="AE75" s="22">
        <v>13873429</v>
      </c>
      <c r="AF75" s="22">
        <v>85608009</v>
      </c>
      <c r="AG75" s="22">
        <v>5034048</v>
      </c>
      <c r="AH75" s="22">
        <v>277203</v>
      </c>
      <c r="AI75" s="22">
        <v>0</v>
      </c>
      <c r="AJ75" s="22">
        <v>90919260</v>
      </c>
      <c r="AK75" s="22">
        <v>104792689</v>
      </c>
    </row>
    <row r="76" spans="1:37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33538518</v>
      </c>
      <c r="F76" s="22">
        <v>952781</v>
      </c>
      <c r="G76" s="22">
        <v>372134</v>
      </c>
      <c r="H76" s="22">
        <v>-2298</v>
      </c>
      <c r="I76" s="22">
        <v>3919008</v>
      </c>
      <c r="J76" s="22">
        <v>4162858</v>
      </c>
      <c r="K76" s="22">
        <v>1705709</v>
      </c>
      <c r="L76" s="22">
        <v>0</v>
      </c>
      <c r="M76" s="22">
        <v>213536</v>
      </c>
      <c r="N76" s="22">
        <v>0</v>
      </c>
      <c r="O76" s="22">
        <v>0</v>
      </c>
      <c r="P76" s="22">
        <v>0</v>
      </c>
      <c r="Q76" s="22">
        <v>0</v>
      </c>
      <c r="R76" s="22">
        <v>240524</v>
      </c>
      <c r="S76" s="22">
        <v>0</v>
      </c>
      <c r="T76" s="22">
        <v>0</v>
      </c>
      <c r="U76" s="22">
        <v>45102770</v>
      </c>
      <c r="V76" s="22">
        <v>0</v>
      </c>
      <c r="W76" s="22">
        <v>397758</v>
      </c>
      <c r="X76" s="22">
        <v>10139559</v>
      </c>
      <c r="Y76" s="22">
        <v>2383815</v>
      </c>
      <c r="Z76" s="22">
        <v>24061405</v>
      </c>
      <c r="AA76" s="22">
        <v>21524280</v>
      </c>
      <c r="AB76" s="22">
        <v>0</v>
      </c>
      <c r="AC76" s="22">
        <v>0</v>
      </c>
      <c r="AD76" s="22">
        <v>58506817</v>
      </c>
      <c r="AE76" s="22">
        <v>-13404047</v>
      </c>
      <c r="AF76" s="22">
        <v>219825756</v>
      </c>
      <c r="AG76" s="22">
        <v>1097676</v>
      </c>
      <c r="AH76" s="22">
        <v>547346</v>
      </c>
      <c r="AI76" s="22">
        <v>0</v>
      </c>
      <c r="AJ76" s="22">
        <v>221470778</v>
      </c>
      <c r="AK76" s="22">
        <v>208066731</v>
      </c>
    </row>
    <row r="77" spans="1:37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24970829</v>
      </c>
      <c r="F77" s="22">
        <v>191593</v>
      </c>
      <c r="G77" s="22">
        <v>215652</v>
      </c>
      <c r="H77" s="22">
        <v>-20994</v>
      </c>
      <c r="I77" s="22">
        <v>655645</v>
      </c>
      <c r="J77" s="22">
        <v>150690</v>
      </c>
      <c r="K77" s="22">
        <v>508976</v>
      </c>
      <c r="L77" s="22">
        <v>0</v>
      </c>
      <c r="M77" s="22">
        <v>861148</v>
      </c>
      <c r="N77" s="22">
        <v>0</v>
      </c>
      <c r="O77" s="22">
        <v>0</v>
      </c>
      <c r="P77" s="22">
        <v>0</v>
      </c>
      <c r="Q77" s="22">
        <v>0</v>
      </c>
      <c r="R77" s="22">
        <v>22879</v>
      </c>
      <c r="S77" s="22">
        <v>5538</v>
      </c>
      <c r="T77" s="22">
        <v>0</v>
      </c>
      <c r="U77" s="22">
        <v>27561956</v>
      </c>
      <c r="V77" s="22">
        <v>0</v>
      </c>
      <c r="W77" s="22">
        <v>366366</v>
      </c>
      <c r="X77" s="22">
        <v>971685</v>
      </c>
      <c r="Y77" s="22">
        <v>0</v>
      </c>
      <c r="Z77" s="22">
        <v>1222392</v>
      </c>
      <c r="AA77" s="22">
        <v>3653348</v>
      </c>
      <c r="AB77" s="22">
        <v>0</v>
      </c>
      <c r="AC77" s="22">
        <v>0</v>
      </c>
      <c r="AD77" s="22">
        <v>6213791</v>
      </c>
      <c r="AE77" s="22">
        <v>21348165</v>
      </c>
      <c r="AF77" s="22">
        <v>82621092</v>
      </c>
      <c r="AG77" s="22">
        <v>2530127</v>
      </c>
      <c r="AH77" s="22">
        <v>194314</v>
      </c>
      <c r="AI77" s="22">
        <v>0</v>
      </c>
      <c r="AJ77" s="22">
        <v>85345533</v>
      </c>
      <c r="AK77" s="22">
        <v>106693698</v>
      </c>
    </row>
    <row r="78" spans="1:37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6540955</v>
      </c>
      <c r="F78" s="22">
        <v>169673</v>
      </c>
      <c r="G78" s="22">
        <v>74119</v>
      </c>
      <c r="H78" s="22">
        <v>-12361</v>
      </c>
      <c r="I78" s="22">
        <v>3779410</v>
      </c>
      <c r="J78" s="22">
        <v>0</v>
      </c>
      <c r="K78" s="22">
        <v>634969</v>
      </c>
      <c r="L78" s="22">
        <v>708366</v>
      </c>
      <c r="M78" s="22">
        <v>857850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68562</v>
      </c>
      <c r="U78" s="22">
        <v>12821543</v>
      </c>
      <c r="V78" s="22">
        <v>0</v>
      </c>
      <c r="W78" s="22">
        <v>183747</v>
      </c>
      <c r="X78" s="22">
        <v>1929315</v>
      </c>
      <c r="Y78" s="22">
        <v>0</v>
      </c>
      <c r="Z78" s="22">
        <v>402789</v>
      </c>
      <c r="AA78" s="22">
        <v>870423</v>
      </c>
      <c r="AB78" s="22">
        <v>259709</v>
      </c>
      <c r="AC78" s="22">
        <v>808646</v>
      </c>
      <c r="AD78" s="22">
        <v>4454629</v>
      </c>
      <c r="AE78" s="22">
        <v>8366914</v>
      </c>
      <c r="AF78" s="22">
        <v>47483812</v>
      </c>
      <c r="AG78" s="22">
        <v>814134</v>
      </c>
      <c r="AH78" s="22">
        <v>280069</v>
      </c>
      <c r="AI78" s="22">
        <v>0</v>
      </c>
      <c r="AJ78" s="22">
        <v>48578015</v>
      </c>
      <c r="AK78" s="22">
        <v>56944929</v>
      </c>
    </row>
    <row r="79" spans="1:37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11774646</v>
      </c>
      <c r="F79" s="22">
        <v>162219</v>
      </c>
      <c r="G79" s="22">
        <v>94982</v>
      </c>
      <c r="H79" s="22">
        <v>-52795</v>
      </c>
      <c r="I79" s="22">
        <v>79067</v>
      </c>
      <c r="J79" s="22">
        <v>0</v>
      </c>
      <c r="K79" s="22">
        <v>1316263</v>
      </c>
      <c r="L79" s="22">
        <v>589931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43291</v>
      </c>
      <c r="S79" s="22">
        <v>0</v>
      </c>
      <c r="T79" s="22">
        <v>0</v>
      </c>
      <c r="U79" s="22">
        <v>14007604</v>
      </c>
      <c r="V79" s="22">
        <v>0</v>
      </c>
      <c r="W79" s="22">
        <v>0</v>
      </c>
      <c r="X79" s="22">
        <v>1218539</v>
      </c>
      <c r="Y79" s="22">
        <v>123918</v>
      </c>
      <c r="Z79" s="22">
        <v>1949756</v>
      </c>
      <c r="AA79" s="22">
        <v>589931</v>
      </c>
      <c r="AB79" s="22">
        <v>481140</v>
      </c>
      <c r="AC79" s="22">
        <v>0</v>
      </c>
      <c r="AD79" s="22">
        <v>4363284</v>
      </c>
      <c r="AE79" s="22">
        <v>9644320</v>
      </c>
      <c r="AF79" s="22">
        <v>50221946</v>
      </c>
      <c r="AG79" s="22">
        <v>1707665</v>
      </c>
      <c r="AH79" s="22">
        <v>669590</v>
      </c>
      <c r="AI79" s="22">
        <v>0</v>
      </c>
      <c r="AJ79" s="22">
        <v>52599201</v>
      </c>
      <c r="AK79" s="22">
        <v>62243521</v>
      </c>
    </row>
    <row r="80" spans="1:37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34499896</v>
      </c>
      <c r="F80" s="22">
        <v>623011</v>
      </c>
      <c r="G80" s="22">
        <v>182912</v>
      </c>
      <c r="H80" s="22">
        <v>-159802</v>
      </c>
      <c r="I80" s="22">
        <v>459057</v>
      </c>
      <c r="J80" s="22">
        <v>0</v>
      </c>
      <c r="K80" s="22">
        <v>7513855</v>
      </c>
      <c r="L80" s="22">
        <v>619895</v>
      </c>
      <c r="M80" s="22">
        <v>208922</v>
      </c>
      <c r="N80" s="22">
        <v>0</v>
      </c>
      <c r="O80" s="22">
        <v>0</v>
      </c>
      <c r="P80" s="22">
        <v>0</v>
      </c>
      <c r="Q80" s="22">
        <v>0</v>
      </c>
      <c r="R80" s="22">
        <v>5291326</v>
      </c>
      <c r="S80" s="22">
        <v>271038</v>
      </c>
      <c r="T80" s="22">
        <v>0</v>
      </c>
      <c r="U80" s="22">
        <v>49510110</v>
      </c>
      <c r="V80" s="22">
        <v>0</v>
      </c>
      <c r="W80" s="22">
        <v>0</v>
      </c>
      <c r="X80" s="22">
        <v>5783552</v>
      </c>
      <c r="Y80" s="22">
        <v>41187</v>
      </c>
      <c r="Z80" s="22">
        <v>7486829</v>
      </c>
      <c r="AA80" s="22">
        <v>1415458</v>
      </c>
      <c r="AB80" s="22">
        <v>0</v>
      </c>
      <c r="AC80" s="22">
        <v>0</v>
      </c>
      <c r="AD80" s="22">
        <v>14727026</v>
      </c>
      <c r="AE80" s="22">
        <v>34783084</v>
      </c>
      <c r="AF80" s="22">
        <v>215810327</v>
      </c>
      <c r="AG80" s="22">
        <v>6962216</v>
      </c>
      <c r="AH80" s="22">
        <v>346436</v>
      </c>
      <c r="AI80" s="22">
        <v>0</v>
      </c>
      <c r="AJ80" s="22">
        <v>223118979</v>
      </c>
      <c r="AK80" s="22">
        <v>257902063</v>
      </c>
    </row>
    <row r="81" spans="1:37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3092054</v>
      </c>
      <c r="F81" s="22">
        <v>495085</v>
      </c>
      <c r="G81" s="22">
        <v>470426</v>
      </c>
      <c r="H81" s="22">
        <v>0</v>
      </c>
      <c r="I81" s="22">
        <v>0</v>
      </c>
      <c r="J81" s="22">
        <v>652514</v>
      </c>
      <c r="K81" s="22">
        <v>2713186</v>
      </c>
      <c r="L81" s="22">
        <v>0</v>
      </c>
      <c r="M81" s="22">
        <v>58023</v>
      </c>
      <c r="N81" s="22">
        <v>231395</v>
      </c>
      <c r="O81" s="22">
        <v>0</v>
      </c>
      <c r="P81" s="22">
        <v>0</v>
      </c>
      <c r="Q81" s="22">
        <v>0</v>
      </c>
      <c r="R81" s="22">
        <v>18176035</v>
      </c>
      <c r="S81" s="22">
        <v>191535</v>
      </c>
      <c r="T81" s="22">
        <v>0</v>
      </c>
      <c r="U81" s="22">
        <v>26080253</v>
      </c>
      <c r="V81" s="22">
        <v>0</v>
      </c>
      <c r="W81" s="22">
        <v>0</v>
      </c>
      <c r="X81" s="22">
        <v>1045438</v>
      </c>
      <c r="Y81" s="22">
        <v>0</v>
      </c>
      <c r="Z81" s="22">
        <v>1327001</v>
      </c>
      <c r="AA81" s="22">
        <v>0</v>
      </c>
      <c r="AB81" s="22">
        <v>186366</v>
      </c>
      <c r="AC81" s="22">
        <v>515108</v>
      </c>
      <c r="AD81" s="22">
        <v>3073913</v>
      </c>
      <c r="AE81" s="22">
        <v>23006340</v>
      </c>
      <c r="AF81" s="22">
        <v>102951507</v>
      </c>
      <c r="AG81" s="22">
        <v>5110680</v>
      </c>
      <c r="AH81" s="22">
        <v>169585</v>
      </c>
      <c r="AI81" s="22">
        <v>0</v>
      </c>
      <c r="AJ81" s="22">
        <v>108231772</v>
      </c>
      <c r="AK81" s="22">
        <v>131238112</v>
      </c>
    </row>
    <row r="82" spans="1:37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11308599</v>
      </c>
      <c r="F82" s="22">
        <v>275539</v>
      </c>
      <c r="G82" s="22">
        <v>353055</v>
      </c>
      <c r="H82" s="22">
        <v>0</v>
      </c>
      <c r="I82" s="22">
        <v>626246</v>
      </c>
      <c r="J82" s="22">
        <v>0</v>
      </c>
      <c r="K82" s="22">
        <v>53317</v>
      </c>
      <c r="L82" s="22">
        <v>0</v>
      </c>
      <c r="M82" s="22">
        <v>0</v>
      </c>
      <c r="N82" s="22">
        <v>18750</v>
      </c>
      <c r="O82" s="22">
        <v>0</v>
      </c>
      <c r="P82" s="22">
        <v>0</v>
      </c>
      <c r="Q82" s="22">
        <v>0</v>
      </c>
      <c r="R82" s="22">
        <v>16140</v>
      </c>
      <c r="S82" s="22">
        <v>10000001</v>
      </c>
      <c r="T82" s="22">
        <v>0</v>
      </c>
      <c r="U82" s="22">
        <v>22651647</v>
      </c>
      <c r="V82" s="22">
        <v>0</v>
      </c>
      <c r="W82" s="22">
        <v>184142</v>
      </c>
      <c r="X82" s="22">
        <v>1112897</v>
      </c>
      <c r="Y82" s="22">
        <v>79468</v>
      </c>
      <c r="Z82" s="22">
        <v>466319</v>
      </c>
      <c r="AA82" s="22">
        <v>0</v>
      </c>
      <c r="AB82" s="22">
        <v>550245</v>
      </c>
      <c r="AC82" s="22">
        <v>0</v>
      </c>
      <c r="AD82" s="22">
        <v>2393071</v>
      </c>
      <c r="AE82" s="22">
        <v>20258576</v>
      </c>
      <c r="AF82" s="22">
        <v>262338195</v>
      </c>
      <c r="AG82" s="22">
        <v>1896786</v>
      </c>
      <c r="AH82" s="22">
        <v>129134</v>
      </c>
      <c r="AI82" s="22">
        <v>0</v>
      </c>
      <c r="AJ82" s="22">
        <v>264364115</v>
      </c>
      <c r="AK82" s="22">
        <v>284622691</v>
      </c>
    </row>
    <row r="83" spans="1:37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7340657</v>
      </c>
      <c r="F83" s="22">
        <v>193013</v>
      </c>
      <c r="G83" s="22">
        <v>46784</v>
      </c>
      <c r="H83" s="22">
        <v>0</v>
      </c>
      <c r="I83" s="22">
        <v>1045039</v>
      </c>
      <c r="J83" s="22">
        <v>725</v>
      </c>
      <c r="K83" s="22">
        <v>359757</v>
      </c>
      <c r="L83" s="22">
        <v>0</v>
      </c>
      <c r="M83" s="22">
        <v>26995</v>
      </c>
      <c r="N83" s="22">
        <v>0</v>
      </c>
      <c r="O83" s="22">
        <v>0</v>
      </c>
      <c r="P83" s="22">
        <v>0</v>
      </c>
      <c r="Q83" s="22">
        <v>0</v>
      </c>
      <c r="R83" s="22">
        <v>4935444</v>
      </c>
      <c r="S83" s="22">
        <v>0</v>
      </c>
      <c r="T83" s="22">
        <v>110</v>
      </c>
      <c r="U83" s="22">
        <v>13948524</v>
      </c>
      <c r="V83" s="22">
        <v>0</v>
      </c>
      <c r="W83" s="22">
        <v>2258</v>
      </c>
      <c r="X83" s="22">
        <v>1846768</v>
      </c>
      <c r="Y83" s="22">
        <v>2354</v>
      </c>
      <c r="Z83" s="22">
        <v>3736967</v>
      </c>
      <c r="AA83" s="22">
        <v>0</v>
      </c>
      <c r="AB83" s="22">
        <v>0</v>
      </c>
      <c r="AC83" s="22">
        <v>0</v>
      </c>
      <c r="AD83" s="22">
        <v>5588347</v>
      </c>
      <c r="AE83" s="22">
        <v>8360177</v>
      </c>
      <c r="AF83" s="22">
        <v>22707712</v>
      </c>
      <c r="AG83" s="22">
        <v>4906316</v>
      </c>
      <c r="AH83" s="22">
        <v>140821</v>
      </c>
      <c r="AI83" s="22">
        <v>0</v>
      </c>
      <c r="AJ83" s="22">
        <v>27754849</v>
      </c>
      <c r="AK83" s="22">
        <v>36115026</v>
      </c>
    </row>
    <row r="84" spans="1:37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11988789</v>
      </c>
      <c r="F84" s="22">
        <v>448314</v>
      </c>
      <c r="G84" s="22">
        <v>312731</v>
      </c>
      <c r="H84" s="22">
        <v>-103421</v>
      </c>
      <c r="I84" s="22">
        <v>362946</v>
      </c>
      <c r="J84" s="22">
        <v>0</v>
      </c>
      <c r="K84" s="22">
        <v>540102</v>
      </c>
      <c r="L84" s="22">
        <v>0</v>
      </c>
      <c r="M84" s="22">
        <v>818304</v>
      </c>
      <c r="N84" s="22">
        <v>0</v>
      </c>
      <c r="O84" s="22">
        <v>0</v>
      </c>
      <c r="P84" s="22">
        <v>0</v>
      </c>
      <c r="Q84" s="22">
        <v>0</v>
      </c>
      <c r="R84" s="22">
        <v>7803280</v>
      </c>
      <c r="S84" s="22">
        <v>0</v>
      </c>
      <c r="T84" s="22">
        <v>0</v>
      </c>
      <c r="U84" s="22">
        <v>22171045</v>
      </c>
      <c r="V84" s="22">
        <v>0</v>
      </c>
      <c r="W84" s="22">
        <v>333916</v>
      </c>
      <c r="X84" s="22">
        <v>1879849</v>
      </c>
      <c r="Y84" s="22">
        <v>69456</v>
      </c>
      <c r="Z84" s="22">
        <v>2907813</v>
      </c>
      <c r="AA84" s="22">
        <v>13139599</v>
      </c>
      <c r="AB84" s="22">
        <v>15130</v>
      </c>
      <c r="AC84" s="22">
        <v>0</v>
      </c>
      <c r="AD84" s="22">
        <v>18345763</v>
      </c>
      <c r="AE84" s="22">
        <v>3825282</v>
      </c>
      <c r="AF84" s="22">
        <v>24627415</v>
      </c>
      <c r="AG84" s="22">
        <v>1187844</v>
      </c>
      <c r="AH84" s="22">
        <v>421803</v>
      </c>
      <c r="AI84" s="22">
        <v>0</v>
      </c>
      <c r="AJ84" s="22">
        <v>26237062</v>
      </c>
      <c r="AK84" s="22">
        <v>30062344</v>
      </c>
    </row>
    <row r="85" spans="1:37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27047627</v>
      </c>
      <c r="F85" s="22">
        <v>803428</v>
      </c>
      <c r="G85" s="22">
        <v>502877</v>
      </c>
      <c r="H85" s="22">
        <v>-244879</v>
      </c>
      <c r="I85" s="22">
        <v>979218</v>
      </c>
      <c r="J85" s="22">
        <v>0</v>
      </c>
      <c r="K85" s="22">
        <v>1214193</v>
      </c>
      <c r="L85" s="22">
        <v>7723317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16033</v>
      </c>
      <c r="T85" s="22">
        <v>0</v>
      </c>
      <c r="U85" s="22">
        <v>38041814</v>
      </c>
      <c r="V85" s="22">
        <v>0</v>
      </c>
      <c r="W85" s="22">
        <v>0</v>
      </c>
      <c r="X85" s="22">
        <v>2660118</v>
      </c>
      <c r="Y85" s="22">
        <v>2191984</v>
      </c>
      <c r="Z85" s="22">
        <v>5528854</v>
      </c>
      <c r="AA85" s="22">
        <v>8584898</v>
      </c>
      <c r="AB85" s="22">
        <v>0</v>
      </c>
      <c r="AC85" s="22">
        <v>0</v>
      </c>
      <c r="AD85" s="22">
        <v>18965854</v>
      </c>
      <c r="AE85" s="22">
        <v>19075960</v>
      </c>
      <c r="AF85" s="22">
        <v>60406745</v>
      </c>
      <c r="AG85" s="22">
        <v>7979608</v>
      </c>
      <c r="AH85" s="22">
        <v>0</v>
      </c>
      <c r="AI85" s="22">
        <v>400000</v>
      </c>
      <c r="AJ85" s="22">
        <v>68786353</v>
      </c>
      <c r="AK85" s="22">
        <v>87862313</v>
      </c>
    </row>
    <row r="86" spans="1:37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63307738</v>
      </c>
      <c r="F86" s="22">
        <v>664627</v>
      </c>
      <c r="G86" s="22">
        <v>386607</v>
      </c>
      <c r="H86" s="22">
        <v>-109805</v>
      </c>
      <c r="I86" s="22">
        <v>1081772</v>
      </c>
      <c r="J86" s="22">
        <v>185509</v>
      </c>
      <c r="K86" s="22">
        <v>3718123</v>
      </c>
      <c r="L86" s="22">
        <v>2372029</v>
      </c>
      <c r="M86" s="22">
        <v>244568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71851168</v>
      </c>
      <c r="V86" s="22">
        <v>0</v>
      </c>
      <c r="W86" s="22">
        <v>6151</v>
      </c>
      <c r="X86" s="22">
        <v>7112439</v>
      </c>
      <c r="Y86" s="22">
        <v>0</v>
      </c>
      <c r="Z86" s="22">
        <v>8598189</v>
      </c>
      <c r="AA86" s="22">
        <v>2945832</v>
      </c>
      <c r="AB86" s="22">
        <v>0</v>
      </c>
      <c r="AC86" s="22">
        <v>1060419</v>
      </c>
      <c r="AD86" s="22">
        <v>19723030</v>
      </c>
      <c r="AE86" s="22">
        <v>52128138</v>
      </c>
      <c r="AF86" s="22">
        <v>211124362</v>
      </c>
      <c r="AG86" s="22">
        <v>10486900</v>
      </c>
      <c r="AH86" s="22">
        <v>145073</v>
      </c>
      <c r="AI86" s="22">
        <v>509641</v>
      </c>
      <c r="AJ86" s="22">
        <v>222265976</v>
      </c>
      <c r="AK86" s="22">
        <v>274394114</v>
      </c>
    </row>
    <row r="87" spans="1:37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7682402</v>
      </c>
      <c r="F87" s="22">
        <v>472181</v>
      </c>
      <c r="G87" s="22">
        <v>95570</v>
      </c>
      <c r="H87" s="22">
        <v>-193409</v>
      </c>
      <c r="I87" s="22">
        <v>381774</v>
      </c>
      <c r="J87" s="22">
        <v>0</v>
      </c>
      <c r="K87" s="22">
        <v>190819</v>
      </c>
      <c r="L87" s="22">
        <v>0</v>
      </c>
      <c r="M87" s="22">
        <v>256000</v>
      </c>
      <c r="N87" s="22">
        <v>0</v>
      </c>
      <c r="O87" s="22">
        <v>0</v>
      </c>
      <c r="P87" s="22">
        <v>0</v>
      </c>
      <c r="Q87" s="22">
        <v>108674</v>
      </c>
      <c r="R87" s="22">
        <v>0</v>
      </c>
      <c r="S87" s="22">
        <v>0</v>
      </c>
      <c r="T87" s="22">
        <v>0</v>
      </c>
      <c r="U87" s="22">
        <v>8994011</v>
      </c>
      <c r="V87" s="22">
        <v>0</v>
      </c>
      <c r="W87" s="22">
        <v>49534</v>
      </c>
      <c r="X87" s="22">
        <v>659229</v>
      </c>
      <c r="Y87" s="22">
        <v>0</v>
      </c>
      <c r="Z87" s="22">
        <v>2238958</v>
      </c>
      <c r="AA87" s="22">
        <v>0</v>
      </c>
      <c r="AB87" s="22">
        <v>0</v>
      </c>
      <c r="AC87" s="22">
        <v>0</v>
      </c>
      <c r="AD87" s="22">
        <v>2947721</v>
      </c>
      <c r="AE87" s="22">
        <v>6046290</v>
      </c>
      <c r="AF87" s="22">
        <v>109385780</v>
      </c>
      <c r="AG87" s="22">
        <v>583750</v>
      </c>
      <c r="AH87" s="22">
        <v>158185</v>
      </c>
      <c r="AI87" s="22">
        <v>0</v>
      </c>
      <c r="AJ87" s="22">
        <v>110127715</v>
      </c>
      <c r="AK87" s="22">
        <v>116174005</v>
      </c>
    </row>
    <row r="88" spans="1:37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2840882</v>
      </c>
      <c r="F88" s="22">
        <v>207720</v>
      </c>
      <c r="G88" s="22">
        <v>106887</v>
      </c>
      <c r="H88" s="22">
        <v>0</v>
      </c>
      <c r="I88" s="22">
        <v>3926758</v>
      </c>
      <c r="J88" s="22">
        <v>2928952</v>
      </c>
      <c r="K88" s="22">
        <v>704256</v>
      </c>
      <c r="L88" s="22">
        <v>0</v>
      </c>
      <c r="M88" s="22">
        <v>0</v>
      </c>
      <c r="N88" s="22">
        <v>0</v>
      </c>
      <c r="O88" s="22">
        <v>0</v>
      </c>
      <c r="P88" s="22">
        <v>998928</v>
      </c>
      <c r="Q88" s="22">
        <v>0</v>
      </c>
      <c r="R88" s="22">
        <v>2549924</v>
      </c>
      <c r="S88" s="22">
        <v>0</v>
      </c>
      <c r="T88" s="22">
        <v>0</v>
      </c>
      <c r="U88" s="22">
        <v>14264307</v>
      </c>
      <c r="V88" s="22">
        <v>0</v>
      </c>
      <c r="W88" s="22">
        <v>255939</v>
      </c>
      <c r="X88" s="22">
        <v>1407034</v>
      </c>
      <c r="Y88" s="22">
        <v>1357900</v>
      </c>
      <c r="Z88" s="22">
        <v>76330</v>
      </c>
      <c r="AA88" s="22">
        <v>14165940</v>
      </c>
      <c r="AB88" s="22">
        <v>67077</v>
      </c>
      <c r="AC88" s="22">
        <v>0</v>
      </c>
      <c r="AD88" s="22">
        <v>17330220</v>
      </c>
      <c r="AE88" s="22">
        <v>-3065913</v>
      </c>
      <c r="AF88" s="22">
        <v>102236135</v>
      </c>
      <c r="AG88" s="22">
        <v>1740960</v>
      </c>
      <c r="AH88" s="22">
        <v>285948</v>
      </c>
      <c r="AI88" s="22">
        <v>0</v>
      </c>
      <c r="AJ88" s="22">
        <v>104263043</v>
      </c>
      <c r="AK88" s="22">
        <v>101197130</v>
      </c>
    </row>
    <row r="89" spans="1:37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69704095</v>
      </c>
      <c r="F89" s="22">
        <v>432422</v>
      </c>
      <c r="G89" s="22">
        <v>313356</v>
      </c>
      <c r="H89" s="22">
        <v>-42185</v>
      </c>
      <c r="I89" s="22">
        <v>1658032</v>
      </c>
      <c r="J89" s="22">
        <v>0</v>
      </c>
      <c r="K89" s="22">
        <v>4921617</v>
      </c>
      <c r="L89" s="22">
        <v>0</v>
      </c>
      <c r="M89" s="22">
        <v>1711814</v>
      </c>
      <c r="N89" s="22">
        <v>0</v>
      </c>
      <c r="O89" s="22">
        <v>0</v>
      </c>
      <c r="P89" s="22">
        <v>0</v>
      </c>
      <c r="Q89" s="22">
        <v>0</v>
      </c>
      <c r="R89" s="22">
        <v>51310558</v>
      </c>
      <c r="S89" s="22">
        <v>0</v>
      </c>
      <c r="T89" s="22">
        <v>0</v>
      </c>
      <c r="U89" s="22">
        <v>130009709</v>
      </c>
      <c r="V89" s="22">
        <v>0</v>
      </c>
      <c r="W89" s="22">
        <v>2456720</v>
      </c>
      <c r="X89" s="22">
        <v>7451927</v>
      </c>
      <c r="Y89" s="22">
        <v>689297</v>
      </c>
      <c r="Z89" s="22">
        <v>9524721</v>
      </c>
      <c r="AA89" s="22">
        <v>3244344</v>
      </c>
      <c r="AB89" s="22">
        <v>388464</v>
      </c>
      <c r="AC89" s="22">
        <v>0</v>
      </c>
      <c r="AD89" s="22">
        <v>23755473</v>
      </c>
      <c r="AE89" s="22">
        <v>106254236</v>
      </c>
      <c r="AF89" s="22">
        <v>190094635</v>
      </c>
      <c r="AG89" s="22">
        <v>624927</v>
      </c>
      <c r="AH89" s="22">
        <v>515640</v>
      </c>
      <c r="AI89" s="22">
        <v>0</v>
      </c>
      <c r="AJ89" s="22">
        <v>191235202</v>
      </c>
      <c r="AK89" s="22">
        <v>297489438</v>
      </c>
    </row>
    <row r="90" spans="1:37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4396809</v>
      </c>
      <c r="F90" s="22">
        <v>159558</v>
      </c>
      <c r="G90" s="22">
        <v>165462</v>
      </c>
      <c r="H90" s="22">
        <v>-7174</v>
      </c>
      <c r="I90" s="22">
        <v>475778</v>
      </c>
      <c r="J90" s="22">
        <v>85164</v>
      </c>
      <c r="K90" s="22">
        <v>270712</v>
      </c>
      <c r="L90" s="22">
        <v>9918</v>
      </c>
      <c r="M90" s="22">
        <v>31822</v>
      </c>
      <c r="N90" s="22">
        <v>0</v>
      </c>
      <c r="O90" s="22">
        <v>0</v>
      </c>
      <c r="P90" s="22">
        <v>0</v>
      </c>
      <c r="Q90" s="22">
        <v>0</v>
      </c>
      <c r="R90" s="22">
        <v>1069992</v>
      </c>
      <c r="S90" s="22">
        <v>0</v>
      </c>
      <c r="T90" s="22">
        <v>0</v>
      </c>
      <c r="U90" s="22">
        <v>6658041</v>
      </c>
      <c r="V90" s="22">
        <v>0</v>
      </c>
      <c r="W90" s="22">
        <v>0</v>
      </c>
      <c r="X90" s="22">
        <v>1026146</v>
      </c>
      <c r="Y90" s="22">
        <v>226646</v>
      </c>
      <c r="Z90" s="22">
        <v>0</v>
      </c>
      <c r="AA90" s="22">
        <v>1726584</v>
      </c>
      <c r="AB90" s="22">
        <v>0</v>
      </c>
      <c r="AC90" s="22">
        <v>0</v>
      </c>
      <c r="AD90" s="22">
        <v>2979376</v>
      </c>
      <c r="AE90" s="22">
        <v>3678665</v>
      </c>
      <c r="AF90" s="22">
        <v>23413072</v>
      </c>
      <c r="AG90" s="22">
        <v>157400</v>
      </c>
      <c r="AH90" s="22">
        <v>28056</v>
      </c>
      <c r="AI90" s="22">
        <v>0</v>
      </c>
      <c r="AJ90" s="22">
        <v>23598528</v>
      </c>
      <c r="AK90" s="22">
        <v>27277193</v>
      </c>
    </row>
    <row r="91" spans="1:37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990994</v>
      </c>
      <c r="F91" s="22">
        <v>206631</v>
      </c>
      <c r="G91" s="22">
        <v>57817</v>
      </c>
      <c r="H91" s="22">
        <v>-29091</v>
      </c>
      <c r="I91" s="22">
        <v>1531534</v>
      </c>
      <c r="J91" s="22">
        <v>0</v>
      </c>
      <c r="K91" s="22">
        <v>3807415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6565300</v>
      </c>
      <c r="V91" s="22">
        <v>725715</v>
      </c>
      <c r="W91" s="22">
        <v>491550</v>
      </c>
      <c r="X91" s="22">
        <v>1929746</v>
      </c>
      <c r="Y91" s="22">
        <v>229640</v>
      </c>
      <c r="Z91" s="22">
        <v>1415965</v>
      </c>
      <c r="AA91" s="22">
        <v>10853867</v>
      </c>
      <c r="AB91" s="22">
        <v>0</v>
      </c>
      <c r="AC91" s="22">
        <v>44400</v>
      </c>
      <c r="AD91" s="22">
        <v>15690883</v>
      </c>
      <c r="AE91" s="22">
        <v>-9125583</v>
      </c>
      <c r="AF91" s="22">
        <v>192000925</v>
      </c>
      <c r="AG91" s="22">
        <v>159410</v>
      </c>
      <c r="AH91" s="22">
        <v>83436</v>
      </c>
      <c r="AI91" s="22">
        <v>44400</v>
      </c>
      <c r="AJ91" s="22">
        <v>192288171</v>
      </c>
      <c r="AK91" s="22">
        <v>183162588</v>
      </c>
    </row>
    <row r="92" spans="1:37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3633080</v>
      </c>
      <c r="F92" s="22">
        <v>153155</v>
      </c>
      <c r="G92" s="22">
        <v>10191</v>
      </c>
      <c r="H92" s="22">
        <v>-27772</v>
      </c>
      <c r="I92" s="22">
        <v>800525</v>
      </c>
      <c r="J92" s="22">
        <v>0</v>
      </c>
      <c r="K92" s="22">
        <v>463181</v>
      </c>
      <c r="L92" s="22">
        <v>0</v>
      </c>
      <c r="M92" s="22">
        <v>0</v>
      </c>
      <c r="N92" s="22">
        <v>0</v>
      </c>
      <c r="O92" s="22">
        <v>0</v>
      </c>
      <c r="P92" s="22">
        <v>30</v>
      </c>
      <c r="Q92" s="22">
        <v>0</v>
      </c>
      <c r="R92" s="22">
        <v>0</v>
      </c>
      <c r="S92" s="22">
        <v>27619</v>
      </c>
      <c r="T92" s="22">
        <v>106200</v>
      </c>
      <c r="U92" s="22">
        <v>5166209</v>
      </c>
      <c r="V92" s="22">
        <v>0</v>
      </c>
      <c r="W92" s="22">
        <v>65009</v>
      </c>
      <c r="X92" s="22">
        <v>172722</v>
      </c>
      <c r="Y92" s="22">
        <v>75341</v>
      </c>
      <c r="Z92" s="22">
        <v>304151</v>
      </c>
      <c r="AA92" s="22">
        <v>508999</v>
      </c>
      <c r="AB92" s="22">
        <v>0</v>
      </c>
      <c r="AC92" s="22">
        <v>91275</v>
      </c>
      <c r="AD92" s="22">
        <v>1217497</v>
      </c>
      <c r="AE92" s="22">
        <v>3948712</v>
      </c>
      <c r="AF92" s="22">
        <v>50710402</v>
      </c>
      <c r="AG92" s="22">
        <v>48395</v>
      </c>
      <c r="AH92" s="22">
        <v>23716</v>
      </c>
      <c r="AI92" s="22">
        <v>0</v>
      </c>
      <c r="AJ92" s="22">
        <v>50782513</v>
      </c>
      <c r="AK92" s="22">
        <v>54731225</v>
      </c>
    </row>
    <row r="93" spans="1:37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1543545</v>
      </c>
      <c r="F93" s="22">
        <v>38532</v>
      </c>
      <c r="G93" s="22">
        <v>18336</v>
      </c>
      <c r="H93" s="22">
        <v>0</v>
      </c>
      <c r="I93" s="22">
        <v>18639</v>
      </c>
      <c r="J93" s="22">
        <v>0</v>
      </c>
      <c r="K93" s="22">
        <v>75252</v>
      </c>
      <c r="L93" s="22">
        <v>0</v>
      </c>
      <c r="M93" s="22">
        <v>197666</v>
      </c>
      <c r="N93" s="22">
        <v>0</v>
      </c>
      <c r="O93" s="22">
        <v>0</v>
      </c>
      <c r="P93" s="22">
        <v>0</v>
      </c>
      <c r="Q93" s="22">
        <v>0</v>
      </c>
      <c r="R93" s="22">
        <v>240104</v>
      </c>
      <c r="S93" s="22">
        <v>0</v>
      </c>
      <c r="T93" s="22">
        <v>0</v>
      </c>
      <c r="U93" s="22">
        <v>2132074</v>
      </c>
      <c r="V93" s="22">
        <v>0</v>
      </c>
      <c r="W93" s="22">
        <v>0</v>
      </c>
      <c r="X93" s="22">
        <v>70291</v>
      </c>
      <c r="Y93" s="22">
        <v>509</v>
      </c>
      <c r="Z93" s="22">
        <v>233353</v>
      </c>
      <c r="AA93" s="22">
        <v>0</v>
      </c>
      <c r="AB93" s="22">
        <v>36694</v>
      </c>
      <c r="AC93" s="22">
        <v>213966</v>
      </c>
      <c r="AD93" s="22">
        <v>554813</v>
      </c>
      <c r="AE93" s="22">
        <v>1577261</v>
      </c>
      <c r="AF93" s="22">
        <v>10658215</v>
      </c>
      <c r="AG93" s="22">
        <v>18668</v>
      </c>
      <c r="AH93" s="22">
        <v>3885</v>
      </c>
      <c r="AI93" s="22">
        <v>0</v>
      </c>
      <c r="AJ93" s="22">
        <v>10680768</v>
      </c>
      <c r="AK93" s="22">
        <v>12258029</v>
      </c>
    </row>
    <row r="94" spans="1:37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2148241</v>
      </c>
      <c r="F94" s="22">
        <v>112852</v>
      </c>
      <c r="G94" s="22">
        <v>36833</v>
      </c>
      <c r="H94" s="22">
        <v>-2312</v>
      </c>
      <c r="I94" s="22">
        <v>751920</v>
      </c>
      <c r="J94" s="22">
        <v>0</v>
      </c>
      <c r="K94" s="22">
        <v>169492</v>
      </c>
      <c r="L94" s="22">
        <v>0</v>
      </c>
      <c r="M94" s="22">
        <v>159225</v>
      </c>
      <c r="N94" s="22">
        <v>0</v>
      </c>
      <c r="O94" s="22">
        <v>0</v>
      </c>
      <c r="P94" s="22">
        <v>0</v>
      </c>
      <c r="Q94" s="22">
        <v>0</v>
      </c>
      <c r="R94" s="22">
        <v>3937</v>
      </c>
      <c r="S94" s="22">
        <v>0</v>
      </c>
      <c r="T94" s="22">
        <v>0</v>
      </c>
      <c r="U94" s="22">
        <v>3380188</v>
      </c>
      <c r="V94" s="22">
        <v>0</v>
      </c>
      <c r="W94" s="22">
        <v>0</v>
      </c>
      <c r="X94" s="22">
        <v>365012</v>
      </c>
      <c r="Y94" s="22">
        <v>2725</v>
      </c>
      <c r="Z94" s="22">
        <v>601838</v>
      </c>
      <c r="AA94" s="22">
        <v>1038030</v>
      </c>
      <c r="AB94" s="22">
        <v>0</v>
      </c>
      <c r="AC94" s="22">
        <v>30703</v>
      </c>
      <c r="AD94" s="22">
        <v>2038308</v>
      </c>
      <c r="AE94" s="22">
        <v>1341880</v>
      </c>
      <c r="AF94" s="22">
        <v>10676964</v>
      </c>
      <c r="AG94" s="22">
        <v>0</v>
      </c>
      <c r="AH94" s="22">
        <v>0</v>
      </c>
      <c r="AI94" s="22">
        <v>0</v>
      </c>
      <c r="AJ94" s="22">
        <v>10676964</v>
      </c>
      <c r="AK94" s="22">
        <v>12018844</v>
      </c>
    </row>
    <row r="95" spans="1:37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31796414</v>
      </c>
      <c r="F95" s="22">
        <v>569898</v>
      </c>
      <c r="G95" s="22">
        <v>289949</v>
      </c>
      <c r="H95" s="22">
        <v>0</v>
      </c>
      <c r="I95" s="22">
        <v>2277803</v>
      </c>
      <c r="J95" s="22">
        <v>0</v>
      </c>
      <c r="K95" s="22">
        <v>1747331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110893</v>
      </c>
      <c r="T95" s="22">
        <v>0</v>
      </c>
      <c r="U95" s="22">
        <v>36792288</v>
      </c>
      <c r="V95" s="22">
        <v>0</v>
      </c>
      <c r="W95" s="22">
        <v>973396</v>
      </c>
      <c r="X95" s="22">
        <v>5104023</v>
      </c>
      <c r="Y95" s="22">
        <v>3313053</v>
      </c>
      <c r="Z95" s="22">
        <v>8136002</v>
      </c>
      <c r="AA95" s="22">
        <v>18568909</v>
      </c>
      <c r="AB95" s="22">
        <v>0</v>
      </c>
      <c r="AC95" s="22">
        <v>0</v>
      </c>
      <c r="AD95" s="22">
        <v>36095383</v>
      </c>
      <c r="AE95" s="22">
        <v>696905</v>
      </c>
      <c r="AF95" s="22">
        <v>210974078</v>
      </c>
      <c r="AG95" s="22">
        <v>152723</v>
      </c>
      <c r="AH95" s="22">
        <v>0</v>
      </c>
      <c r="AI95" s="22">
        <v>0</v>
      </c>
      <c r="AJ95" s="22">
        <v>211126801</v>
      </c>
      <c r="AK95" s="22">
        <v>211823706</v>
      </c>
    </row>
    <row r="96" spans="1:37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212283</v>
      </c>
      <c r="F96" s="22">
        <v>146000</v>
      </c>
      <c r="G96" s="22">
        <v>45404</v>
      </c>
      <c r="H96" s="22">
        <v>0</v>
      </c>
      <c r="I96" s="22">
        <v>54182</v>
      </c>
      <c r="J96" s="22">
        <v>0</v>
      </c>
      <c r="K96" s="22">
        <v>991094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5529</v>
      </c>
      <c r="S96" s="22">
        <v>18377</v>
      </c>
      <c r="T96" s="22">
        <v>0</v>
      </c>
      <c r="U96" s="22">
        <v>1472869</v>
      </c>
      <c r="V96" s="22">
        <v>222673</v>
      </c>
      <c r="W96" s="22">
        <v>0</v>
      </c>
      <c r="X96" s="22">
        <v>693501</v>
      </c>
      <c r="Y96" s="22">
        <v>353</v>
      </c>
      <c r="Z96" s="22">
        <v>19518</v>
      </c>
      <c r="AA96" s="22">
        <v>6815305</v>
      </c>
      <c r="AB96" s="22">
        <v>18377</v>
      </c>
      <c r="AC96" s="22">
        <v>0</v>
      </c>
      <c r="AD96" s="22">
        <v>7769727</v>
      </c>
      <c r="AE96" s="22">
        <v>-6296858</v>
      </c>
      <c r="AF96" s="22">
        <v>26084993</v>
      </c>
      <c r="AG96" s="22">
        <v>0</v>
      </c>
      <c r="AH96" s="22">
        <v>2771</v>
      </c>
      <c r="AI96" s="22">
        <v>0</v>
      </c>
      <c r="AJ96" s="22">
        <v>26087764</v>
      </c>
      <c r="AK96" s="22">
        <v>19790906</v>
      </c>
    </row>
    <row r="97" spans="1:37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304164</v>
      </c>
      <c r="F97" s="22">
        <v>167823</v>
      </c>
      <c r="G97" s="22">
        <v>0</v>
      </c>
      <c r="H97" s="22">
        <v>0</v>
      </c>
      <c r="I97" s="22">
        <v>0</v>
      </c>
      <c r="J97" s="22">
        <v>0</v>
      </c>
      <c r="K97" s="22">
        <v>225393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697380</v>
      </c>
      <c r="V97" s="22">
        <v>0</v>
      </c>
      <c r="W97" s="22">
        <v>0</v>
      </c>
      <c r="X97" s="22">
        <v>309145</v>
      </c>
      <c r="Y97" s="22">
        <v>1557</v>
      </c>
      <c r="Z97" s="22">
        <v>47470</v>
      </c>
      <c r="AA97" s="22">
        <v>66367</v>
      </c>
      <c r="AB97" s="22">
        <v>35758</v>
      </c>
      <c r="AC97" s="22">
        <v>0</v>
      </c>
      <c r="AD97" s="22">
        <v>460297</v>
      </c>
      <c r="AE97" s="22">
        <v>237083</v>
      </c>
      <c r="AF97" s="22">
        <v>10946325</v>
      </c>
      <c r="AG97" s="22">
        <v>10000</v>
      </c>
      <c r="AH97" s="22">
        <v>49492</v>
      </c>
      <c r="AI97" s="22">
        <v>0</v>
      </c>
      <c r="AJ97" s="22">
        <v>11005817</v>
      </c>
      <c r="AK97" s="22">
        <v>11242900</v>
      </c>
    </row>
    <row r="98" spans="1:37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12395862</v>
      </c>
      <c r="F98" s="22">
        <v>366625</v>
      </c>
      <c r="G98" s="22">
        <v>38497</v>
      </c>
      <c r="H98" s="22">
        <v>0</v>
      </c>
      <c r="I98" s="22">
        <v>150000</v>
      </c>
      <c r="J98" s="22">
        <v>0</v>
      </c>
      <c r="K98" s="22">
        <v>1307478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181696</v>
      </c>
      <c r="S98" s="22">
        <v>0</v>
      </c>
      <c r="T98" s="22">
        <v>0</v>
      </c>
      <c r="U98" s="22">
        <v>14440158</v>
      </c>
      <c r="V98" s="22">
        <v>0</v>
      </c>
      <c r="W98" s="22">
        <v>0</v>
      </c>
      <c r="X98" s="22">
        <v>3849217</v>
      </c>
      <c r="Y98" s="22">
        <v>1548374</v>
      </c>
      <c r="Z98" s="22">
        <v>0</v>
      </c>
      <c r="AA98" s="22">
        <v>9717680</v>
      </c>
      <c r="AB98" s="22">
        <v>88847</v>
      </c>
      <c r="AC98" s="22">
        <v>0</v>
      </c>
      <c r="AD98" s="22">
        <v>15204118</v>
      </c>
      <c r="AE98" s="22">
        <v>-763960</v>
      </c>
      <c r="AF98" s="22">
        <v>116066845</v>
      </c>
      <c r="AG98" s="22">
        <v>120540</v>
      </c>
      <c r="AH98" s="22">
        <v>42499</v>
      </c>
      <c r="AI98" s="22">
        <v>0</v>
      </c>
      <c r="AJ98" s="22">
        <v>116229884</v>
      </c>
      <c r="AK98" s="22">
        <v>115465924</v>
      </c>
    </row>
    <row r="99" spans="1:37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909290</v>
      </c>
      <c r="F99" s="22">
        <v>94781</v>
      </c>
      <c r="G99" s="22">
        <v>6015</v>
      </c>
      <c r="H99" s="22">
        <v>0</v>
      </c>
      <c r="I99" s="22">
        <v>251930</v>
      </c>
      <c r="J99" s="22">
        <v>0</v>
      </c>
      <c r="K99" s="22">
        <v>128747</v>
      </c>
      <c r="L99" s="22">
        <v>0</v>
      </c>
      <c r="M99" s="22">
        <v>214558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1605321</v>
      </c>
      <c r="V99" s="22">
        <v>0</v>
      </c>
      <c r="W99" s="22">
        <v>0</v>
      </c>
      <c r="X99" s="22">
        <v>157285</v>
      </c>
      <c r="Y99" s="22">
        <v>58397</v>
      </c>
      <c r="Z99" s="22">
        <v>269605</v>
      </c>
      <c r="AA99" s="22">
        <v>968707</v>
      </c>
      <c r="AB99" s="22">
        <v>0</v>
      </c>
      <c r="AC99" s="22">
        <v>0</v>
      </c>
      <c r="AD99" s="22">
        <v>1453994</v>
      </c>
      <c r="AE99" s="22">
        <v>151327</v>
      </c>
      <c r="AF99" s="22">
        <v>11828895</v>
      </c>
      <c r="AG99" s="22">
        <v>0</v>
      </c>
      <c r="AH99" s="22">
        <v>12737</v>
      </c>
      <c r="AI99" s="22">
        <v>0</v>
      </c>
      <c r="AJ99" s="22">
        <v>11841632</v>
      </c>
      <c r="AK99" s="22">
        <v>11992959</v>
      </c>
    </row>
    <row r="100" spans="1:37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7576988</v>
      </c>
      <c r="F100" s="22">
        <v>422928</v>
      </c>
      <c r="G100" s="22">
        <v>125608</v>
      </c>
      <c r="H100" s="22">
        <v>-5743</v>
      </c>
      <c r="I100" s="22">
        <v>1200709</v>
      </c>
      <c r="J100" s="22">
        <v>0</v>
      </c>
      <c r="K100" s="22">
        <v>13522512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22843002</v>
      </c>
      <c r="V100" s="22">
        <v>0</v>
      </c>
      <c r="W100" s="22">
        <v>0</v>
      </c>
      <c r="X100" s="22">
        <v>2571299</v>
      </c>
      <c r="Y100" s="22">
        <v>517150</v>
      </c>
      <c r="Z100" s="22">
        <v>1237990</v>
      </c>
      <c r="AA100" s="22">
        <v>15927262</v>
      </c>
      <c r="AB100" s="22">
        <v>0</v>
      </c>
      <c r="AC100" s="22">
        <v>59522</v>
      </c>
      <c r="AD100" s="22">
        <v>20313223</v>
      </c>
      <c r="AE100" s="22">
        <v>2529779</v>
      </c>
      <c r="AF100" s="22">
        <v>99191086</v>
      </c>
      <c r="AG100" s="22">
        <v>328825</v>
      </c>
      <c r="AH100" s="22">
        <v>5471</v>
      </c>
      <c r="AI100" s="22">
        <v>0</v>
      </c>
      <c r="AJ100" s="22">
        <v>99525382</v>
      </c>
      <c r="AK100" s="22">
        <v>102055161</v>
      </c>
    </row>
    <row r="101" spans="1:37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2993564</v>
      </c>
      <c r="F101" s="22">
        <v>42654</v>
      </c>
      <c r="G101" s="22">
        <v>21709</v>
      </c>
      <c r="H101" s="22">
        <v>0</v>
      </c>
      <c r="I101" s="22">
        <v>222397</v>
      </c>
      <c r="J101" s="22">
        <v>0</v>
      </c>
      <c r="K101" s="22">
        <v>205575</v>
      </c>
      <c r="L101" s="22">
        <v>0</v>
      </c>
      <c r="M101" s="22">
        <v>1407052</v>
      </c>
      <c r="N101" s="22">
        <v>0</v>
      </c>
      <c r="O101" s="22">
        <v>0</v>
      </c>
      <c r="P101" s="22">
        <v>0</v>
      </c>
      <c r="Q101" s="22">
        <v>0</v>
      </c>
      <c r="R101" s="22">
        <v>10</v>
      </c>
      <c r="S101" s="22">
        <v>0</v>
      </c>
      <c r="T101" s="22">
        <v>0</v>
      </c>
      <c r="U101" s="22">
        <v>4892961</v>
      </c>
      <c r="V101" s="22">
        <v>0</v>
      </c>
      <c r="W101" s="22">
        <v>142644</v>
      </c>
      <c r="X101" s="22">
        <v>1145208</v>
      </c>
      <c r="Y101" s="22">
        <v>18978</v>
      </c>
      <c r="Z101" s="22">
        <v>129269</v>
      </c>
      <c r="AA101" s="22">
        <v>2123596</v>
      </c>
      <c r="AB101" s="22">
        <v>0</v>
      </c>
      <c r="AC101" s="22">
        <v>0</v>
      </c>
      <c r="AD101" s="22">
        <v>3559695</v>
      </c>
      <c r="AE101" s="22">
        <v>1333266</v>
      </c>
      <c r="AF101" s="22">
        <v>13301428</v>
      </c>
      <c r="AG101" s="22">
        <v>92973</v>
      </c>
      <c r="AH101" s="22">
        <v>0</v>
      </c>
      <c r="AI101" s="22">
        <v>0</v>
      </c>
      <c r="AJ101" s="22">
        <v>13394401</v>
      </c>
      <c r="AK101" s="22">
        <v>14727667</v>
      </c>
    </row>
    <row r="102" spans="1:37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1775363</v>
      </c>
      <c r="F102" s="22">
        <v>81678</v>
      </c>
      <c r="G102" s="22">
        <v>103697</v>
      </c>
      <c r="H102" s="22">
        <v>-21824</v>
      </c>
      <c r="I102" s="22">
        <v>7012</v>
      </c>
      <c r="J102" s="22">
        <v>0</v>
      </c>
      <c r="K102" s="22">
        <v>118268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2064194</v>
      </c>
      <c r="V102" s="22">
        <v>0</v>
      </c>
      <c r="W102" s="22">
        <v>0</v>
      </c>
      <c r="X102" s="22">
        <v>144881</v>
      </c>
      <c r="Y102" s="22">
        <v>46498</v>
      </c>
      <c r="Z102" s="22">
        <v>277065</v>
      </c>
      <c r="AA102" s="22">
        <v>939853</v>
      </c>
      <c r="AB102" s="22">
        <v>0</v>
      </c>
      <c r="AC102" s="22">
        <v>0</v>
      </c>
      <c r="AD102" s="22">
        <v>1408297</v>
      </c>
      <c r="AE102" s="22">
        <v>655897</v>
      </c>
      <c r="AF102" s="22">
        <v>8576417</v>
      </c>
      <c r="AG102" s="22">
        <v>0</v>
      </c>
      <c r="AH102" s="22">
        <v>2495</v>
      </c>
      <c r="AI102" s="22">
        <v>0</v>
      </c>
      <c r="AJ102" s="22">
        <v>8578912</v>
      </c>
      <c r="AK102" s="22">
        <v>9234809</v>
      </c>
    </row>
    <row r="103" spans="1:37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1488301</v>
      </c>
      <c r="F103" s="22">
        <v>193368</v>
      </c>
      <c r="G103" s="22">
        <v>58099</v>
      </c>
      <c r="H103" s="22">
        <v>-58099</v>
      </c>
      <c r="I103" s="22">
        <v>165149</v>
      </c>
      <c r="J103" s="22">
        <v>0</v>
      </c>
      <c r="K103" s="22">
        <v>206306</v>
      </c>
      <c r="L103" s="22">
        <v>0</v>
      </c>
      <c r="M103" s="22">
        <v>3255</v>
      </c>
      <c r="N103" s="22">
        <v>0</v>
      </c>
      <c r="O103" s="22">
        <v>0</v>
      </c>
      <c r="P103" s="22">
        <v>0</v>
      </c>
      <c r="Q103" s="22">
        <v>0</v>
      </c>
      <c r="R103" s="22">
        <v>26304</v>
      </c>
      <c r="S103" s="22">
        <v>0</v>
      </c>
      <c r="T103" s="22">
        <v>0</v>
      </c>
      <c r="U103" s="22">
        <v>2082683</v>
      </c>
      <c r="V103" s="22">
        <v>0</v>
      </c>
      <c r="W103" s="22">
        <v>0</v>
      </c>
      <c r="X103" s="22">
        <v>259583</v>
      </c>
      <c r="Y103" s="22">
        <v>123410</v>
      </c>
      <c r="Z103" s="22">
        <v>770389</v>
      </c>
      <c r="AA103" s="22">
        <v>624032</v>
      </c>
      <c r="AB103" s="22">
        <v>0</v>
      </c>
      <c r="AC103" s="22">
        <v>0</v>
      </c>
      <c r="AD103" s="22">
        <v>1777414</v>
      </c>
      <c r="AE103" s="22">
        <v>305269</v>
      </c>
      <c r="AF103" s="22">
        <v>8285720</v>
      </c>
      <c r="AG103" s="22">
        <v>1923</v>
      </c>
      <c r="AH103" s="22">
        <v>11310</v>
      </c>
      <c r="AI103" s="22">
        <v>0</v>
      </c>
      <c r="AJ103" s="22">
        <v>8298953</v>
      </c>
      <c r="AK103" s="22">
        <v>8604222</v>
      </c>
    </row>
    <row r="104" spans="1:37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11724309</v>
      </c>
      <c r="F104" s="22">
        <v>157952</v>
      </c>
      <c r="G104" s="22">
        <v>57226</v>
      </c>
      <c r="H104" s="22">
        <v>0</v>
      </c>
      <c r="I104" s="22">
        <v>0</v>
      </c>
      <c r="J104" s="22">
        <v>0</v>
      </c>
      <c r="K104" s="22">
        <v>1680673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13620160</v>
      </c>
      <c r="V104" s="22">
        <v>0</v>
      </c>
      <c r="W104" s="22">
        <v>0</v>
      </c>
      <c r="X104" s="22">
        <v>1516615</v>
      </c>
      <c r="Y104" s="22">
        <v>749771</v>
      </c>
      <c r="Z104" s="22">
        <v>3521089</v>
      </c>
      <c r="AA104" s="22">
        <v>1187764</v>
      </c>
      <c r="AB104" s="22">
        <v>0</v>
      </c>
      <c r="AC104" s="22">
        <v>0</v>
      </c>
      <c r="AD104" s="22">
        <v>6975239</v>
      </c>
      <c r="AE104" s="22">
        <v>6644921</v>
      </c>
      <c r="AF104" s="22">
        <v>24543582</v>
      </c>
      <c r="AG104" s="22">
        <v>71704</v>
      </c>
      <c r="AH104" s="22">
        <v>76389</v>
      </c>
      <c r="AI104" s="22">
        <v>0</v>
      </c>
      <c r="AJ104" s="22">
        <v>24691675</v>
      </c>
      <c r="AK104" s="22">
        <v>31336596</v>
      </c>
    </row>
    <row r="105" spans="1:37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2610587</v>
      </c>
      <c r="F105" s="22">
        <v>281647</v>
      </c>
      <c r="G105" s="22">
        <v>207770</v>
      </c>
      <c r="H105" s="22">
        <v>-98800</v>
      </c>
      <c r="I105" s="22">
        <v>216243</v>
      </c>
      <c r="J105" s="22">
        <v>0</v>
      </c>
      <c r="K105" s="22">
        <v>213132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665865</v>
      </c>
      <c r="S105" s="22">
        <v>0</v>
      </c>
      <c r="T105" s="22">
        <v>59933</v>
      </c>
      <c r="U105" s="22">
        <v>4156377</v>
      </c>
      <c r="V105" s="22">
        <v>0</v>
      </c>
      <c r="W105" s="22">
        <v>75594</v>
      </c>
      <c r="X105" s="22">
        <v>177076</v>
      </c>
      <c r="Y105" s="22">
        <v>585873</v>
      </c>
      <c r="Z105" s="22">
        <v>1291881</v>
      </c>
      <c r="AA105" s="22">
        <v>2575827</v>
      </c>
      <c r="AB105" s="22">
        <v>0</v>
      </c>
      <c r="AC105" s="22">
        <v>59923</v>
      </c>
      <c r="AD105" s="22">
        <v>4766174</v>
      </c>
      <c r="AE105" s="22">
        <v>-609797</v>
      </c>
      <c r="AF105" s="22">
        <v>15214631</v>
      </c>
      <c r="AG105" s="22">
        <v>0</v>
      </c>
      <c r="AH105" s="22">
        <v>28010</v>
      </c>
      <c r="AI105" s="22">
        <v>0</v>
      </c>
      <c r="AJ105" s="22">
        <v>15242641</v>
      </c>
      <c r="AK105" s="22">
        <v>14632844</v>
      </c>
    </row>
    <row r="106" spans="1:37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26044265</v>
      </c>
      <c r="F106" s="22">
        <v>507705</v>
      </c>
      <c r="G106" s="22">
        <v>162767</v>
      </c>
      <c r="H106" s="22">
        <v>0</v>
      </c>
      <c r="I106" s="22">
        <v>0</v>
      </c>
      <c r="J106" s="22">
        <v>0</v>
      </c>
      <c r="K106" s="22">
        <v>5550574</v>
      </c>
      <c r="L106" s="22">
        <v>0</v>
      </c>
      <c r="M106" s="22">
        <v>0</v>
      </c>
      <c r="N106" s="22">
        <v>340121</v>
      </c>
      <c r="O106" s="22">
        <v>0</v>
      </c>
      <c r="P106" s="22">
        <v>0</v>
      </c>
      <c r="Q106" s="22">
        <v>0</v>
      </c>
      <c r="R106" s="22">
        <v>15874352</v>
      </c>
      <c r="S106" s="22">
        <v>0</v>
      </c>
      <c r="T106" s="22">
        <v>0</v>
      </c>
      <c r="U106" s="22">
        <v>48479784</v>
      </c>
      <c r="V106" s="22">
        <v>0</v>
      </c>
      <c r="W106" s="22">
        <v>0</v>
      </c>
      <c r="X106" s="22">
        <v>6885289</v>
      </c>
      <c r="Y106" s="22">
        <v>1040106</v>
      </c>
      <c r="Z106" s="22">
        <v>12064789</v>
      </c>
      <c r="AA106" s="22">
        <v>30426377</v>
      </c>
      <c r="AB106" s="22">
        <v>0</v>
      </c>
      <c r="AC106" s="22">
        <v>0</v>
      </c>
      <c r="AD106" s="22">
        <v>50416561</v>
      </c>
      <c r="AE106" s="22">
        <v>-1936777</v>
      </c>
      <c r="AF106" s="22">
        <v>263943531</v>
      </c>
      <c r="AG106" s="22">
        <v>39318</v>
      </c>
      <c r="AH106" s="22">
        <v>83753</v>
      </c>
      <c r="AI106" s="22">
        <v>0</v>
      </c>
      <c r="AJ106" s="22">
        <v>264066602</v>
      </c>
      <c r="AK106" s="22">
        <v>262129825</v>
      </c>
    </row>
    <row r="107" spans="1:37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277590</v>
      </c>
      <c r="F107" s="22">
        <v>44893</v>
      </c>
      <c r="G107" s="22">
        <v>17322</v>
      </c>
      <c r="H107" s="22">
        <v>0</v>
      </c>
      <c r="I107" s="22">
        <v>273176</v>
      </c>
      <c r="J107" s="22">
        <v>221957</v>
      </c>
      <c r="K107" s="22">
        <v>678985</v>
      </c>
      <c r="L107" s="22">
        <v>0</v>
      </c>
      <c r="M107" s="22">
        <v>310290</v>
      </c>
      <c r="N107" s="22">
        <v>0</v>
      </c>
      <c r="O107" s="22">
        <v>0</v>
      </c>
      <c r="P107" s="22">
        <v>0</v>
      </c>
      <c r="Q107" s="22">
        <v>0</v>
      </c>
      <c r="R107" s="22">
        <v>1922158</v>
      </c>
      <c r="S107" s="22">
        <v>0</v>
      </c>
      <c r="T107" s="22">
        <v>0</v>
      </c>
      <c r="U107" s="22">
        <v>3746371</v>
      </c>
      <c r="V107" s="22">
        <v>0</v>
      </c>
      <c r="W107" s="22">
        <v>5137</v>
      </c>
      <c r="X107" s="22">
        <v>600219</v>
      </c>
      <c r="Y107" s="22">
        <v>0</v>
      </c>
      <c r="Z107" s="22">
        <v>1074841</v>
      </c>
      <c r="AA107" s="22">
        <v>1275689</v>
      </c>
      <c r="AB107" s="22">
        <v>0</v>
      </c>
      <c r="AC107" s="22">
        <v>0</v>
      </c>
      <c r="AD107" s="22">
        <v>2955886</v>
      </c>
      <c r="AE107" s="22">
        <v>790485</v>
      </c>
      <c r="AF107" s="22">
        <v>44969546</v>
      </c>
      <c r="AG107" s="22">
        <v>470548</v>
      </c>
      <c r="AH107" s="22">
        <v>17270</v>
      </c>
      <c r="AI107" s="22">
        <v>0</v>
      </c>
      <c r="AJ107" s="22">
        <v>45457364</v>
      </c>
      <c r="AK107" s="22">
        <v>46247849</v>
      </c>
    </row>
    <row r="108" spans="1:37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680257</v>
      </c>
      <c r="F108" s="22">
        <v>247800</v>
      </c>
      <c r="G108" s="22">
        <v>115364</v>
      </c>
      <c r="H108" s="22">
        <v>0</v>
      </c>
      <c r="I108" s="22">
        <v>45445</v>
      </c>
      <c r="J108" s="22">
        <v>0</v>
      </c>
      <c r="K108" s="22">
        <v>409518</v>
      </c>
      <c r="L108" s="22">
        <v>0</v>
      </c>
      <c r="M108" s="22">
        <v>549997</v>
      </c>
      <c r="N108" s="22">
        <v>0</v>
      </c>
      <c r="O108" s="22">
        <v>0</v>
      </c>
      <c r="P108" s="22">
        <v>0</v>
      </c>
      <c r="Q108" s="22">
        <v>0</v>
      </c>
      <c r="R108" s="22">
        <v>374</v>
      </c>
      <c r="S108" s="22">
        <v>0</v>
      </c>
      <c r="T108" s="22">
        <v>0</v>
      </c>
      <c r="U108" s="22">
        <v>2048755</v>
      </c>
      <c r="V108" s="22">
        <v>598000</v>
      </c>
      <c r="W108" s="22">
        <v>0</v>
      </c>
      <c r="X108" s="22">
        <v>722880</v>
      </c>
      <c r="Y108" s="22">
        <v>91196</v>
      </c>
      <c r="Z108" s="22">
        <v>38036</v>
      </c>
      <c r="AA108" s="22">
        <v>2846321</v>
      </c>
      <c r="AB108" s="22">
        <v>129439</v>
      </c>
      <c r="AC108" s="22">
        <v>183972</v>
      </c>
      <c r="AD108" s="22">
        <v>4609844</v>
      </c>
      <c r="AE108" s="22">
        <v>-2561089</v>
      </c>
      <c r="AF108" s="22">
        <v>46013380</v>
      </c>
      <c r="AG108" s="22">
        <v>0</v>
      </c>
      <c r="AH108" s="22">
        <v>12512</v>
      </c>
      <c r="AI108" s="22">
        <v>0</v>
      </c>
      <c r="AJ108" s="22">
        <v>46025892</v>
      </c>
      <c r="AK108" s="22">
        <v>43464803</v>
      </c>
    </row>
    <row r="109" spans="1:37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271728</v>
      </c>
      <c r="F109" s="22">
        <v>41746</v>
      </c>
      <c r="G109" s="22">
        <v>24738</v>
      </c>
      <c r="H109" s="22">
        <v>-1962</v>
      </c>
      <c r="I109" s="22">
        <v>18454</v>
      </c>
      <c r="J109" s="22">
        <v>0</v>
      </c>
      <c r="K109" s="22">
        <v>313179</v>
      </c>
      <c r="L109" s="22">
        <v>0</v>
      </c>
      <c r="M109" s="22">
        <v>310785</v>
      </c>
      <c r="N109" s="22">
        <v>0</v>
      </c>
      <c r="O109" s="22">
        <v>0</v>
      </c>
      <c r="P109" s="22">
        <v>0</v>
      </c>
      <c r="Q109" s="22">
        <v>0</v>
      </c>
      <c r="R109" s="22">
        <v>3528</v>
      </c>
      <c r="S109" s="22">
        <v>0</v>
      </c>
      <c r="T109" s="22">
        <v>0</v>
      </c>
      <c r="U109" s="22">
        <v>982196</v>
      </c>
      <c r="V109" s="22">
        <v>0</v>
      </c>
      <c r="W109" s="22">
        <v>0</v>
      </c>
      <c r="X109" s="22">
        <v>244608</v>
      </c>
      <c r="Y109" s="22">
        <v>600</v>
      </c>
      <c r="Z109" s="22">
        <v>103373</v>
      </c>
      <c r="AA109" s="22">
        <v>1750789</v>
      </c>
      <c r="AB109" s="22">
        <v>0</v>
      </c>
      <c r="AC109" s="22">
        <v>41619</v>
      </c>
      <c r="AD109" s="22">
        <v>2140989</v>
      </c>
      <c r="AE109" s="22">
        <v>-1158793</v>
      </c>
      <c r="AF109" s="22">
        <v>6547915</v>
      </c>
      <c r="AG109" s="22">
        <v>0</v>
      </c>
      <c r="AH109" s="22">
        <v>8140</v>
      </c>
      <c r="AI109" s="22">
        <v>0</v>
      </c>
      <c r="AJ109" s="22">
        <v>6556055</v>
      </c>
      <c r="AK109" s="22">
        <v>5397262</v>
      </c>
    </row>
    <row r="110" spans="1:37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10837615</v>
      </c>
      <c r="F110" s="22">
        <v>1197752</v>
      </c>
      <c r="G110" s="22">
        <v>307672</v>
      </c>
      <c r="H110" s="22">
        <v>0</v>
      </c>
      <c r="I110" s="22">
        <v>0</v>
      </c>
      <c r="J110" s="22">
        <v>398489</v>
      </c>
      <c r="K110" s="22">
        <v>4786475</v>
      </c>
      <c r="L110" s="22">
        <v>0</v>
      </c>
      <c r="M110" s="22">
        <v>51119</v>
      </c>
      <c r="N110" s="22">
        <v>0</v>
      </c>
      <c r="O110" s="22">
        <v>0</v>
      </c>
      <c r="P110" s="22">
        <v>0</v>
      </c>
      <c r="Q110" s="22">
        <v>0</v>
      </c>
      <c r="R110" s="22">
        <v>72528326</v>
      </c>
      <c r="S110" s="22">
        <v>20927</v>
      </c>
      <c r="T110" s="22">
        <v>9283702</v>
      </c>
      <c r="U110" s="22">
        <v>99412077</v>
      </c>
      <c r="V110" s="22">
        <v>0</v>
      </c>
      <c r="W110" s="22">
        <v>0</v>
      </c>
      <c r="X110" s="22">
        <v>3704081</v>
      </c>
      <c r="Y110" s="22">
        <v>3044252</v>
      </c>
      <c r="Z110" s="22">
        <v>6186694</v>
      </c>
      <c r="AA110" s="22">
        <v>19567023</v>
      </c>
      <c r="AB110" s="22">
        <v>379976</v>
      </c>
      <c r="AC110" s="22">
        <v>0</v>
      </c>
      <c r="AD110" s="22">
        <v>32882026</v>
      </c>
      <c r="AE110" s="22">
        <v>66530051</v>
      </c>
      <c r="AF110" s="22">
        <v>98451458</v>
      </c>
      <c r="AG110" s="22">
        <v>0</v>
      </c>
      <c r="AH110" s="22">
        <v>35483</v>
      </c>
      <c r="AI110" s="22">
        <v>654678</v>
      </c>
      <c r="AJ110" s="22">
        <v>99141619</v>
      </c>
      <c r="AK110" s="22">
        <v>165671670</v>
      </c>
    </row>
    <row r="111" spans="1:37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2850544</v>
      </c>
      <c r="F111" s="22">
        <v>240702</v>
      </c>
      <c r="G111" s="22">
        <v>173968</v>
      </c>
      <c r="H111" s="22">
        <v>0</v>
      </c>
      <c r="I111" s="22">
        <v>387592</v>
      </c>
      <c r="J111" s="22">
        <v>0</v>
      </c>
      <c r="K111" s="22">
        <v>347971</v>
      </c>
      <c r="L111" s="22">
        <v>0</v>
      </c>
      <c r="M111" s="22">
        <v>150688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4151465</v>
      </c>
      <c r="V111" s="22">
        <v>0</v>
      </c>
      <c r="W111" s="22">
        <v>0</v>
      </c>
      <c r="X111" s="22">
        <v>647849</v>
      </c>
      <c r="Y111" s="22">
        <v>53687</v>
      </c>
      <c r="Z111" s="22">
        <v>933503</v>
      </c>
      <c r="AA111" s="22">
        <v>4985852</v>
      </c>
      <c r="AB111" s="22">
        <v>0</v>
      </c>
      <c r="AC111" s="22">
        <v>0</v>
      </c>
      <c r="AD111" s="22">
        <v>6620891</v>
      </c>
      <c r="AE111" s="22">
        <v>-2469426</v>
      </c>
      <c r="AF111" s="22">
        <v>27276011</v>
      </c>
      <c r="AG111" s="22">
        <v>203647</v>
      </c>
      <c r="AH111" s="22">
        <v>18861</v>
      </c>
      <c r="AI111" s="22">
        <v>0</v>
      </c>
      <c r="AJ111" s="22">
        <v>27498519</v>
      </c>
      <c r="AK111" s="22">
        <v>25029093</v>
      </c>
    </row>
    <row r="112" spans="1:37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12066330</v>
      </c>
      <c r="F112" s="22">
        <v>31322</v>
      </c>
      <c r="G112" s="22">
        <v>434526</v>
      </c>
      <c r="H112" s="22">
        <v>0</v>
      </c>
      <c r="I112" s="22">
        <v>160180</v>
      </c>
      <c r="J112" s="22">
        <v>5115</v>
      </c>
      <c r="K112" s="22">
        <v>556989</v>
      </c>
      <c r="L112" s="22">
        <v>0</v>
      </c>
      <c r="M112" s="22">
        <v>251252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13505714</v>
      </c>
      <c r="V112" s="22">
        <v>0</v>
      </c>
      <c r="W112" s="22">
        <v>212710</v>
      </c>
      <c r="X112" s="22">
        <v>1004694</v>
      </c>
      <c r="Y112" s="22">
        <v>87280</v>
      </c>
      <c r="Z112" s="22">
        <v>1191221</v>
      </c>
      <c r="AA112" s="22">
        <v>5561097</v>
      </c>
      <c r="AB112" s="22">
        <v>0</v>
      </c>
      <c r="AC112" s="22">
        <v>0</v>
      </c>
      <c r="AD112" s="22">
        <v>8057002</v>
      </c>
      <c r="AE112" s="22">
        <v>5448712</v>
      </c>
      <c r="AF112" s="22">
        <v>84215454</v>
      </c>
      <c r="AG112" s="22">
        <v>26215</v>
      </c>
      <c r="AH112" s="22">
        <v>5773</v>
      </c>
      <c r="AI112" s="22">
        <v>0</v>
      </c>
      <c r="AJ112" s="22">
        <v>84247442</v>
      </c>
      <c r="AK112" s="22">
        <v>89696154</v>
      </c>
    </row>
    <row r="113" spans="1:37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7131370</v>
      </c>
      <c r="F113" s="22">
        <v>137227</v>
      </c>
      <c r="G113" s="22">
        <v>88448</v>
      </c>
      <c r="H113" s="22">
        <v>0</v>
      </c>
      <c r="I113" s="22">
        <v>0</v>
      </c>
      <c r="J113" s="22">
        <v>0</v>
      </c>
      <c r="K113" s="22">
        <v>1002441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8359486</v>
      </c>
      <c r="V113" s="22">
        <v>0</v>
      </c>
      <c r="W113" s="22">
        <v>0</v>
      </c>
      <c r="X113" s="22">
        <v>171441</v>
      </c>
      <c r="Y113" s="22">
        <v>146254</v>
      </c>
      <c r="Z113" s="22">
        <v>1922290</v>
      </c>
      <c r="AA113" s="22">
        <v>2591077</v>
      </c>
      <c r="AB113" s="22">
        <v>0</v>
      </c>
      <c r="AC113" s="22">
        <v>0</v>
      </c>
      <c r="AD113" s="22">
        <v>4831062</v>
      </c>
      <c r="AE113" s="22">
        <v>3528424</v>
      </c>
      <c r="AF113" s="22">
        <v>19010566</v>
      </c>
      <c r="AG113" s="22">
        <v>803096</v>
      </c>
      <c r="AH113" s="22">
        <v>0</v>
      </c>
      <c r="AI113" s="22">
        <v>0</v>
      </c>
      <c r="AJ113" s="22">
        <v>19813662</v>
      </c>
      <c r="AK113" s="22">
        <v>23342086</v>
      </c>
    </row>
    <row r="114" spans="1:37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44616610</v>
      </c>
      <c r="F114" s="22">
        <v>676824</v>
      </c>
      <c r="G114" s="22">
        <v>0</v>
      </c>
      <c r="H114" s="22">
        <v>0</v>
      </c>
      <c r="I114" s="22">
        <v>5495735</v>
      </c>
      <c r="J114" s="22">
        <v>0</v>
      </c>
      <c r="K114" s="22">
        <v>4073934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1584653</v>
      </c>
      <c r="S114" s="22">
        <v>0</v>
      </c>
      <c r="T114" s="22">
        <v>0</v>
      </c>
      <c r="U114" s="22">
        <v>56447756</v>
      </c>
      <c r="V114" s="22">
        <v>0</v>
      </c>
      <c r="W114" s="22">
        <v>974552</v>
      </c>
      <c r="X114" s="22">
        <v>4150867</v>
      </c>
      <c r="Y114" s="22">
        <v>1013023</v>
      </c>
      <c r="Z114" s="22">
        <v>15907905</v>
      </c>
      <c r="AA114" s="22">
        <v>13632710</v>
      </c>
      <c r="AB114" s="22">
        <v>345202</v>
      </c>
      <c r="AC114" s="22">
        <v>798310</v>
      </c>
      <c r="AD114" s="22">
        <v>36822569</v>
      </c>
      <c r="AE114" s="22">
        <v>19625187</v>
      </c>
      <c r="AF114" s="22">
        <v>262692911</v>
      </c>
      <c r="AG114" s="22">
        <v>0</v>
      </c>
      <c r="AH114" s="22">
        <v>22475</v>
      </c>
      <c r="AI114" s="22">
        <v>0</v>
      </c>
      <c r="AJ114" s="22">
        <v>262715386</v>
      </c>
      <c r="AK114" s="22">
        <v>282340573</v>
      </c>
    </row>
    <row r="115" spans="1:37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1392092</v>
      </c>
      <c r="F115" s="22">
        <v>178174</v>
      </c>
      <c r="G115" s="22">
        <v>108655</v>
      </c>
      <c r="H115" s="22">
        <v>0</v>
      </c>
      <c r="I115" s="22">
        <v>44623</v>
      </c>
      <c r="J115" s="22">
        <v>0</v>
      </c>
      <c r="K115" s="22">
        <v>169679</v>
      </c>
      <c r="L115" s="22">
        <v>0</v>
      </c>
      <c r="M115" s="22">
        <v>496830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2390053</v>
      </c>
      <c r="V115" s="22">
        <v>0</v>
      </c>
      <c r="W115" s="22">
        <v>0</v>
      </c>
      <c r="X115" s="22">
        <v>401628</v>
      </c>
      <c r="Y115" s="22">
        <v>2200</v>
      </c>
      <c r="Z115" s="22">
        <v>142335</v>
      </c>
      <c r="AA115" s="22">
        <v>583489</v>
      </c>
      <c r="AB115" s="22">
        <v>13177</v>
      </c>
      <c r="AC115" s="22">
        <v>0</v>
      </c>
      <c r="AD115" s="22">
        <v>1142829</v>
      </c>
      <c r="AE115" s="22">
        <v>1247224</v>
      </c>
      <c r="AF115" s="22">
        <v>8782476</v>
      </c>
      <c r="AG115" s="22">
        <v>0</v>
      </c>
      <c r="AH115" s="22">
        <v>0</v>
      </c>
      <c r="AI115" s="22">
        <v>0</v>
      </c>
      <c r="AJ115" s="22">
        <v>8782476</v>
      </c>
      <c r="AK115" s="22">
        <v>10029700</v>
      </c>
    </row>
    <row r="116" spans="1:37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3161586</v>
      </c>
      <c r="F116" s="22">
        <v>124234</v>
      </c>
      <c r="G116" s="22">
        <v>98656</v>
      </c>
      <c r="H116" s="22">
        <v>0</v>
      </c>
      <c r="I116" s="22">
        <v>39521</v>
      </c>
      <c r="J116" s="22">
        <v>0</v>
      </c>
      <c r="K116" s="22">
        <v>532837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65</v>
      </c>
      <c r="S116" s="22">
        <v>0</v>
      </c>
      <c r="T116" s="22">
        <v>0</v>
      </c>
      <c r="U116" s="22">
        <v>3956899</v>
      </c>
      <c r="V116" s="22">
        <v>0</v>
      </c>
      <c r="W116" s="22">
        <v>0</v>
      </c>
      <c r="X116" s="22">
        <v>1173267</v>
      </c>
      <c r="Y116" s="22">
        <v>164316</v>
      </c>
      <c r="Z116" s="22">
        <v>235413</v>
      </c>
      <c r="AA116" s="22">
        <v>6076800</v>
      </c>
      <c r="AB116" s="22">
        <v>0</v>
      </c>
      <c r="AC116" s="22">
        <v>0</v>
      </c>
      <c r="AD116" s="22">
        <v>7649796</v>
      </c>
      <c r="AE116" s="22">
        <v>-3692897</v>
      </c>
      <c r="AF116" s="22">
        <v>31101569</v>
      </c>
      <c r="AG116" s="22">
        <v>0</v>
      </c>
      <c r="AH116" s="22">
        <v>0</v>
      </c>
      <c r="AI116" s="22">
        <v>0</v>
      </c>
      <c r="AJ116" s="22">
        <v>31101569</v>
      </c>
      <c r="AK116" s="22">
        <v>27408672</v>
      </c>
    </row>
    <row r="117" spans="1:37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930776</v>
      </c>
      <c r="F117" s="22">
        <v>85525</v>
      </c>
      <c r="G117" s="22">
        <v>53610</v>
      </c>
      <c r="H117" s="22">
        <v>0</v>
      </c>
      <c r="I117" s="22">
        <v>490768</v>
      </c>
      <c r="J117" s="22">
        <v>0</v>
      </c>
      <c r="K117" s="22">
        <v>128553</v>
      </c>
      <c r="L117" s="22">
        <v>0</v>
      </c>
      <c r="M117" s="22">
        <v>170200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35397</v>
      </c>
      <c r="U117" s="22">
        <v>1894829</v>
      </c>
      <c r="V117" s="22">
        <v>0</v>
      </c>
      <c r="W117" s="22">
        <v>0</v>
      </c>
      <c r="X117" s="22">
        <v>229357</v>
      </c>
      <c r="Y117" s="22">
        <v>5541</v>
      </c>
      <c r="Z117" s="22">
        <v>220507</v>
      </c>
      <c r="AA117" s="22">
        <v>1476715</v>
      </c>
      <c r="AB117" s="22">
        <v>0</v>
      </c>
      <c r="AC117" s="22">
        <v>0</v>
      </c>
      <c r="AD117" s="22">
        <v>1932120</v>
      </c>
      <c r="AE117" s="22">
        <v>-37291</v>
      </c>
      <c r="AF117" s="22">
        <v>11806858</v>
      </c>
      <c r="AG117" s="22">
        <v>0</v>
      </c>
      <c r="AH117" s="22">
        <v>2480</v>
      </c>
      <c r="AI117" s="22">
        <v>0</v>
      </c>
      <c r="AJ117" s="22">
        <v>11809338</v>
      </c>
      <c r="AK117" s="22">
        <v>11772047</v>
      </c>
    </row>
    <row r="118" spans="1:37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6318494</v>
      </c>
      <c r="F118" s="22">
        <v>358801</v>
      </c>
      <c r="G118" s="22">
        <v>58752</v>
      </c>
      <c r="H118" s="22">
        <v>-23741</v>
      </c>
      <c r="I118" s="22">
        <v>0</v>
      </c>
      <c r="J118" s="22">
        <v>0</v>
      </c>
      <c r="K118" s="22">
        <v>1771291</v>
      </c>
      <c r="L118" s="22">
        <v>0</v>
      </c>
      <c r="M118" s="22">
        <v>0</v>
      </c>
      <c r="N118" s="22">
        <v>0</v>
      </c>
      <c r="O118" s="22">
        <v>105690</v>
      </c>
      <c r="P118" s="22">
        <v>0</v>
      </c>
      <c r="Q118" s="22">
        <v>0</v>
      </c>
      <c r="R118" s="22">
        <v>3115534</v>
      </c>
      <c r="S118" s="22">
        <v>0</v>
      </c>
      <c r="T118" s="22">
        <v>0</v>
      </c>
      <c r="U118" s="22">
        <v>11704821</v>
      </c>
      <c r="V118" s="22">
        <v>0</v>
      </c>
      <c r="W118" s="22">
        <v>0</v>
      </c>
      <c r="X118" s="22">
        <v>1495870</v>
      </c>
      <c r="Y118" s="22">
        <v>165854</v>
      </c>
      <c r="Z118" s="22">
        <v>2588591</v>
      </c>
      <c r="AA118" s="22">
        <v>1400486</v>
      </c>
      <c r="AB118" s="22">
        <v>0</v>
      </c>
      <c r="AC118" s="22">
        <v>0</v>
      </c>
      <c r="AD118" s="22">
        <v>5650801</v>
      </c>
      <c r="AE118" s="22">
        <v>6054020</v>
      </c>
      <c r="AF118" s="22">
        <v>62144795</v>
      </c>
      <c r="AG118" s="22">
        <v>0</v>
      </c>
      <c r="AH118" s="22">
        <v>184405</v>
      </c>
      <c r="AI118" s="22">
        <v>0</v>
      </c>
      <c r="AJ118" s="22">
        <v>62329200</v>
      </c>
      <c r="AK118" s="22">
        <v>68383220</v>
      </c>
    </row>
    <row r="119" spans="1:37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5863225</v>
      </c>
      <c r="F119" s="22">
        <v>508965</v>
      </c>
      <c r="G119" s="22">
        <v>0</v>
      </c>
      <c r="H119" s="22">
        <v>0</v>
      </c>
      <c r="I119" s="22">
        <v>304023</v>
      </c>
      <c r="J119" s="22">
        <v>405232</v>
      </c>
      <c r="K119" s="22">
        <v>585549</v>
      </c>
      <c r="L119" s="22">
        <v>0</v>
      </c>
      <c r="M119" s="22">
        <v>1944570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9611564</v>
      </c>
      <c r="V119" s="22">
        <v>0</v>
      </c>
      <c r="W119" s="22">
        <v>0</v>
      </c>
      <c r="X119" s="22">
        <v>1239104</v>
      </c>
      <c r="Y119" s="22">
        <v>30535</v>
      </c>
      <c r="Z119" s="22">
        <v>4953102</v>
      </c>
      <c r="AA119" s="22">
        <v>7114774</v>
      </c>
      <c r="AB119" s="22">
        <v>27353</v>
      </c>
      <c r="AC119" s="22">
        <v>0</v>
      </c>
      <c r="AD119" s="22">
        <v>13364868</v>
      </c>
      <c r="AE119" s="22">
        <v>-3753304</v>
      </c>
      <c r="AF119" s="22">
        <v>42109215</v>
      </c>
      <c r="AG119" s="22">
        <v>98881</v>
      </c>
      <c r="AH119" s="22">
        <v>5156</v>
      </c>
      <c r="AI119" s="22">
        <v>0</v>
      </c>
      <c r="AJ119" s="22">
        <v>42213252</v>
      </c>
      <c r="AK119" s="22">
        <v>38459948</v>
      </c>
    </row>
    <row r="120" spans="1:37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22046103</v>
      </c>
      <c r="F120" s="22">
        <v>416996</v>
      </c>
      <c r="G120" s="22">
        <v>186439</v>
      </c>
      <c r="H120" s="22">
        <v>-303501</v>
      </c>
      <c r="I120" s="22">
        <v>352010</v>
      </c>
      <c r="J120" s="22">
        <v>0</v>
      </c>
      <c r="K120" s="22">
        <v>3191198</v>
      </c>
      <c r="L120" s="22">
        <v>0</v>
      </c>
      <c r="M120" s="22">
        <v>286274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26175519</v>
      </c>
      <c r="V120" s="22">
        <v>0</v>
      </c>
      <c r="W120" s="22">
        <v>0</v>
      </c>
      <c r="X120" s="22">
        <v>5263684</v>
      </c>
      <c r="Y120" s="22">
        <v>269341</v>
      </c>
      <c r="Z120" s="22">
        <v>7939160</v>
      </c>
      <c r="AA120" s="22">
        <v>11533282</v>
      </c>
      <c r="AB120" s="22">
        <v>0</v>
      </c>
      <c r="AC120" s="22">
        <v>2249505</v>
      </c>
      <c r="AD120" s="22">
        <v>27254972</v>
      </c>
      <c r="AE120" s="22">
        <v>-1079453</v>
      </c>
      <c r="AF120" s="22">
        <v>90549596</v>
      </c>
      <c r="AG120" s="22">
        <v>43912</v>
      </c>
      <c r="AH120" s="22">
        <v>0</v>
      </c>
      <c r="AI120" s="22">
        <v>0</v>
      </c>
      <c r="AJ120" s="22">
        <v>90593508</v>
      </c>
      <c r="AK120" s="22">
        <v>89514055</v>
      </c>
    </row>
    <row r="121" spans="1:37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5007541</v>
      </c>
      <c r="F121" s="22">
        <v>637208</v>
      </c>
      <c r="G121" s="22">
        <v>671525</v>
      </c>
      <c r="H121" s="22">
        <v>-359931</v>
      </c>
      <c r="I121" s="22">
        <v>3272140</v>
      </c>
      <c r="J121" s="22">
        <v>0</v>
      </c>
      <c r="K121" s="22">
        <v>2106122</v>
      </c>
      <c r="L121" s="22">
        <v>0</v>
      </c>
      <c r="M121" s="22">
        <v>773209</v>
      </c>
      <c r="N121" s="22">
        <v>12040</v>
      </c>
      <c r="O121" s="22">
        <v>0</v>
      </c>
      <c r="P121" s="22">
        <v>0</v>
      </c>
      <c r="Q121" s="22">
        <v>0</v>
      </c>
      <c r="R121" s="22">
        <v>3159573</v>
      </c>
      <c r="S121" s="22">
        <v>0</v>
      </c>
      <c r="T121" s="22">
        <v>0</v>
      </c>
      <c r="U121" s="22">
        <v>15279427</v>
      </c>
      <c r="V121" s="22">
        <v>0</v>
      </c>
      <c r="W121" s="22">
        <v>0</v>
      </c>
      <c r="X121" s="22">
        <v>2345424</v>
      </c>
      <c r="Y121" s="22">
        <v>0</v>
      </c>
      <c r="Z121" s="22">
        <v>2540297</v>
      </c>
      <c r="AA121" s="22">
        <v>11107604</v>
      </c>
      <c r="AB121" s="22">
        <v>813673</v>
      </c>
      <c r="AC121" s="22">
        <v>0</v>
      </c>
      <c r="AD121" s="22">
        <v>16806998</v>
      </c>
      <c r="AE121" s="22">
        <v>-1527571</v>
      </c>
      <c r="AF121" s="22">
        <v>143606343</v>
      </c>
      <c r="AG121" s="22">
        <v>532220</v>
      </c>
      <c r="AH121" s="22">
        <v>142078</v>
      </c>
      <c r="AI121" s="22">
        <v>0</v>
      </c>
      <c r="AJ121" s="22">
        <v>144280641</v>
      </c>
      <c r="AK121" s="22">
        <v>142753070</v>
      </c>
    </row>
    <row r="122" spans="1:37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3318660</v>
      </c>
      <c r="F122" s="22">
        <v>34115</v>
      </c>
      <c r="G122" s="22">
        <v>10931</v>
      </c>
      <c r="H122" s="22">
        <v>0</v>
      </c>
      <c r="I122" s="22">
        <v>0</v>
      </c>
      <c r="J122" s="22">
        <v>0</v>
      </c>
      <c r="K122" s="22">
        <v>220924</v>
      </c>
      <c r="L122" s="22">
        <v>0</v>
      </c>
      <c r="M122" s="22">
        <v>242147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3826777</v>
      </c>
      <c r="V122" s="22">
        <v>0</v>
      </c>
      <c r="W122" s="22">
        <v>0</v>
      </c>
      <c r="X122" s="22">
        <v>181234</v>
      </c>
      <c r="Y122" s="22">
        <v>0</v>
      </c>
      <c r="Z122" s="22">
        <v>1053864</v>
      </c>
      <c r="AA122" s="22">
        <v>638643</v>
      </c>
      <c r="AB122" s="22">
        <v>0</v>
      </c>
      <c r="AC122" s="22">
        <v>0</v>
      </c>
      <c r="AD122" s="22">
        <v>1873741</v>
      </c>
      <c r="AE122" s="22">
        <v>1953036</v>
      </c>
      <c r="AF122" s="22">
        <v>8205788</v>
      </c>
      <c r="AG122" s="22">
        <v>0</v>
      </c>
      <c r="AH122" s="22">
        <v>9488</v>
      </c>
      <c r="AI122" s="22">
        <v>0</v>
      </c>
      <c r="AJ122" s="22">
        <v>8215276</v>
      </c>
      <c r="AK122" s="22">
        <v>10168312</v>
      </c>
    </row>
    <row r="123" spans="1:37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12193735</v>
      </c>
      <c r="F123" s="22">
        <v>324895</v>
      </c>
      <c r="G123" s="22">
        <v>88384</v>
      </c>
      <c r="H123" s="22">
        <v>-66242</v>
      </c>
      <c r="I123" s="22">
        <v>1938139</v>
      </c>
      <c r="J123" s="22">
        <v>0</v>
      </c>
      <c r="K123" s="22">
        <v>1318125</v>
      </c>
      <c r="L123" s="22">
        <v>0</v>
      </c>
      <c r="M123" s="22">
        <v>1784666</v>
      </c>
      <c r="N123" s="22">
        <v>9951</v>
      </c>
      <c r="O123" s="22">
        <v>0</v>
      </c>
      <c r="P123" s="22">
        <v>0</v>
      </c>
      <c r="Q123" s="22">
        <v>0</v>
      </c>
      <c r="R123" s="22">
        <v>30</v>
      </c>
      <c r="S123" s="22">
        <v>19412</v>
      </c>
      <c r="T123" s="22">
        <v>7450</v>
      </c>
      <c r="U123" s="22">
        <v>17618545</v>
      </c>
      <c r="V123" s="22">
        <v>0</v>
      </c>
      <c r="W123" s="22">
        <v>41470</v>
      </c>
      <c r="X123" s="22">
        <v>2396229</v>
      </c>
      <c r="Y123" s="22">
        <v>1383152</v>
      </c>
      <c r="Z123" s="22">
        <v>1498431</v>
      </c>
      <c r="AA123" s="22">
        <v>14257794</v>
      </c>
      <c r="AB123" s="22">
        <v>0</v>
      </c>
      <c r="AC123" s="22">
        <v>1151621</v>
      </c>
      <c r="AD123" s="22">
        <v>20728697</v>
      </c>
      <c r="AE123" s="22">
        <v>-3110152</v>
      </c>
      <c r="AF123" s="22">
        <v>78948492</v>
      </c>
      <c r="AG123" s="22">
        <v>438098</v>
      </c>
      <c r="AH123" s="22">
        <v>11102</v>
      </c>
      <c r="AI123" s="22">
        <v>0</v>
      </c>
      <c r="AJ123" s="22">
        <v>79397692</v>
      </c>
      <c r="AK123" s="22">
        <v>76287540</v>
      </c>
    </row>
    <row r="124" spans="1:37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490803</v>
      </c>
      <c r="F124" s="22">
        <v>54585</v>
      </c>
      <c r="G124" s="22">
        <v>51942</v>
      </c>
      <c r="H124" s="22">
        <v>-16514</v>
      </c>
      <c r="I124" s="22">
        <v>1466428</v>
      </c>
      <c r="J124" s="22">
        <v>171446</v>
      </c>
      <c r="K124" s="22">
        <v>160020</v>
      </c>
      <c r="L124" s="22">
        <v>0</v>
      </c>
      <c r="M124" s="22">
        <v>645710</v>
      </c>
      <c r="N124" s="22">
        <v>0</v>
      </c>
      <c r="O124" s="22">
        <v>0</v>
      </c>
      <c r="P124" s="22">
        <v>0</v>
      </c>
      <c r="Q124" s="22">
        <v>0</v>
      </c>
      <c r="R124" s="22">
        <v>8377</v>
      </c>
      <c r="S124" s="22">
        <v>0</v>
      </c>
      <c r="T124" s="22">
        <v>0</v>
      </c>
      <c r="U124" s="22">
        <v>3032797</v>
      </c>
      <c r="V124" s="22">
        <v>345</v>
      </c>
      <c r="W124" s="22">
        <v>0</v>
      </c>
      <c r="X124" s="22">
        <v>701322</v>
      </c>
      <c r="Y124" s="22">
        <v>43326</v>
      </c>
      <c r="Z124" s="22">
        <v>1084468</v>
      </c>
      <c r="AA124" s="22">
        <v>2000000</v>
      </c>
      <c r="AB124" s="22">
        <v>108</v>
      </c>
      <c r="AC124" s="22">
        <v>0</v>
      </c>
      <c r="AD124" s="22">
        <v>3829569</v>
      </c>
      <c r="AE124" s="22">
        <v>-796772</v>
      </c>
      <c r="AF124" s="22">
        <v>20683248</v>
      </c>
      <c r="AG124" s="22">
        <v>0</v>
      </c>
      <c r="AH124" s="22">
        <v>4420</v>
      </c>
      <c r="AI124" s="22">
        <v>0</v>
      </c>
      <c r="AJ124" s="22">
        <v>20687668</v>
      </c>
      <c r="AK124" s="22">
        <v>19890896</v>
      </c>
    </row>
    <row r="125" spans="1:37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3923916</v>
      </c>
      <c r="F125" s="22">
        <v>175210</v>
      </c>
      <c r="G125" s="22">
        <v>191157</v>
      </c>
      <c r="H125" s="22">
        <v>-58295</v>
      </c>
      <c r="I125" s="22">
        <v>0</v>
      </c>
      <c r="J125" s="22">
        <v>0</v>
      </c>
      <c r="K125" s="22">
        <v>719470</v>
      </c>
      <c r="L125" s="22">
        <v>197664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20</v>
      </c>
      <c r="S125" s="22">
        <v>0</v>
      </c>
      <c r="T125" s="22">
        <v>0</v>
      </c>
      <c r="U125" s="22">
        <v>5149142</v>
      </c>
      <c r="V125" s="22">
        <v>0</v>
      </c>
      <c r="W125" s="22">
        <v>0</v>
      </c>
      <c r="X125" s="22">
        <v>584042</v>
      </c>
      <c r="Y125" s="22">
        <v>147781</v>
      </c>
      <c r="Z125" s="22">
        <v>1179170</v>
      </c>
      <c r="AA125" s="22">
        <v>3766934</v>
      </c>
      <c r="AB125" s="22">
        <v>0</v>
      </c>
      <c r="AC125" s="22">
        <v>0</v>
      </c>
      <c r="AD125" s="22">
        <v>5677927</v>
      </c>
      <c r="AE125" s="22">
        <v>-528785</v>
      </c>
      <c r="AF125" s="22">
        <v>32830035</v>
      </c>
      <c r="AG125" s="22">
        <v>0</v>
      </c>
      <c r="AH125" s="22">
        <v>13490</v>
      </c>
      <c r="AI125" s="22">
        <v>0</v>
      </c>
      <c r="AJ125" s="22">
        <v>32843525</v>
      </c>
      <c r="AK125" s="22">
        <v>32314740</v>
      </c>
    </row>
    <row r="126" spans="1:37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208994</v>
      </c>
      <c r="F126" s="22">
        <v>33591</v>
      </c>
      <c r="G126" s="22">
        <v>154137</v>
      </c>
      <c r="H126" s="22">
        <v>-38899</v>
      </c>
      <c r="I126" s="22">
        <v>12541</v>
      </c>
      <c r="J126" s="22">
        <v>122295</v>
      </c>
      <c r="K126" s="22">
        <v>0</v>
      </c>
      <c r="L126" s="22">
        <v>102992</v>
      </c>
      <c r="M126" s="22">
        <v>13429</v>
      </c>
      <c r="N126" s="22">
        <v>0</v>
      </c>
      <c r="O126" s="22">
        <v>0</v>
      </c>
      <c r="P126" s="22">
        <v>0</v>
      </c>
      <c r="Q126" s="22">
        <v>0</v>
      </c>
      <c r="R126" s="22">
        <v>3298449</v>
      </c>
      <c r="S126" s="22">
        <v>0</v>
      </c>
      <c r="T126" s="22">
        <v>0</v>
      </c>
      <c r="U126" s="22">
        <v>3907529</v>
      </c>
      <c r="V126" s="22">
        <v>0</v>
      </c>
      <c r="W126" s="22">
        <v>0</v>
      </c>
      <c r="X126" s="22">
        <v>174112</v>
      </c>
      <c r="Y126" s="22">
        <v>53580</v>
      </c>
      <c r="Z126" s="22">
        <v>320939</v>
      </c>
      <c r="AA126" s="22">
        <v>478562</v>
      </c>
      <c r="AB126" s="22">
        <v>0</v>
      </c>
      <c r="AC126" s="22">
        <v>0</v>
      </c>
      <c r="AD126" s="22">
        <v>1027193</v>
      </c>
      <c r="AE126" s="22">
        <v>2880336</v>
      </c>
      <c r="AF126" s="22">
        <v>9989125</v>
      </c>
      <c r="AG126" s="22">
        <v>5915</v>
      </c>
      <c r="AH126" s="22">
        <v>3812</v>
      </c>
      <c r="AI126" s="22">
        <v>0</v>
      </c>
      <c r="AJ126" s="22">
        <v>9998852</v>
      </c>
      <c r="AK126" s="22">
        <v>12879188</v>
      </c>
    </row>
    <row r="127" spans="1:37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10806274</v>
      </c>
      <c r="F127" s="22">
        <v>121102</v>
      </c>
      <c r="G127" s="22">
        <v>70767</v>
      </c>
      <c r="H127" s="22">
        <v>-42332</v>
      </c>
      <c r="I127" s="22">
        <v>415304</v>
      </c>
      <c r="J127" s="22">
        <v>0</v>
      </c>
      <c r="K127" s="22">
        <v>909500</v>
      </c>
      <c r="L127" s="22">
        <v>0</v>
      </c>
      <c r="M127" s="22">
        <v>655358</v>
      </c>
      <c r="N127" s="22">
        <v>0</v>
      </c>
      <c r="O127" s="22">
        <v>0</v>
      </c>
      <c r="P127" s="22">
        <v>0</v>
      </c>
      <c r="Q127" s="22">
        <v>0</v>
      </c>
      <c r="R127" s="22">
        <v>758222</v>
      </c>
      <c r="S127" s="22">
        <v>0</v>
      </c>
      <c r="T127" s="22">
        <v>0</v>
      </c>
      <c r="U127" s="22">
        <v>13694195</v>
      </c>
      <c r="V127" s="22">
        <v>0</v>
      </c>
      <c r="W127" s="22">
        <v>0</v>
      </c>
      <c r="X127" s="22">
        <v>976313</v>
      </c>
      <c r="Y127" s="22">
        <v>170949</v>
      </c>
      <c r="Z127" s="22">
        <v>1549499</v>
      </c>
      <c r="AA127" s="22">
        <v>1596736</v>
      </c>
      <c r="AB127" s="22">
        <v>0</v>
      </c>
      <c r="AC127" s="22">
        <v>0</v>
      </c>
      <c r="AD127" s="22">
        <v>4293497</v>
      </c>
      <c r="AE127" s="22">
        <v>9400698</v>
      </c>
      <c r="AF127" s="22">
        <v>30486228</v>
      </c>
      <c r="AG127" s="22">
        <v>621117</v>
      </c>
      <c r="AH127" s="22">
        <v>1300</v>
      </c>
      <c r="AI127" s="22">
        <v>0</v>
      </c>
      <c r="AJ127" s="22">
        <v>31108645</v>
      </c>
      <c r="AK127" s="22">
        <v>40509343</v>
      </c>
    </row>
    <row r="128" spans="1:37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19139850</v>
      </c>
      <c r="F128" s="22">
        <v>329645</v>
      </c>
      <c r="G128" s="22">
        <v>146666</v>
      </c>
      <c r="H128" s="22">
        <v>0</v>
      </c>
      <c r="I128" s="22">
        <v>85842</v>
      </c>
      <c r="J128" s="22">
        <v>0</v>
      </c>
      <c r="K128" s="22">
        <v>579475</v>
      </c>
      <c r="L128" s="22">
        <v>0</v>
      </c>
      <c r="M128" s="22">
        <v>441898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20723376</v>
      </c>
      <c r="V128" s="22">
        <v>0</v>
      </c>
      <c r="W128" s="22">
        <v>0</v>
      </c>
      <c r="X128" s="22">
        <v>560627</v>
      </c>
      <c r="Y128" s="22">
        <v>5282263</v>
      </c>
      <c r="Z128" s="22">
        <v>642338</v>
      </c>
      <c r="AA128" s="22">
        <v>1561144</v>
      </c>
      <c r="AB128" s="22">
        <v>225184</v>
      </c>
      <c r="AC128" s="22">
        <v>0</v>
      </c>
      <c r="AD128" s="22">
        <v>8271556</v>
      </c>
      <c r="AE128" s="22">
        <v>12451820</v>
      </c>
      <c r="AF128" s="22">
        <v>26885530</v>
      </c>
      <c r="AG128" s="22">
        <v>0</v>
      </c>
      <c r="AH128" s="22">
        <v>0</v>
      </c>
      <c r="AI128" s="22">
        <v>0</v>
      </c>
      <c r="AJ128" s="22">
        <v>26885530</v>
      </c>
      <c r="AK128" s="22">
        <v>39337350</v>
      </c>
    </row>
    <row r="129" spans="1:37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3151897</v>
      </c>
      <c r="F129" s="22">
        <v>129961</v>
      </c>
      <c r="G129" s="22">
        <v>50453</v>
      </c>
      <c r="H129" s="22">
        <v>-5000</v>
      </c>
      <c r="I129" s="22">
        <v>77823</v>
      </c>
      <c r="J129" s="22">
        <v>0</v>
      </c>
      <c r="K129" s="22">
        <v>374164</v>
      </c>
      <c r="L129" s="22">
        <v>0</v>
      </c>
      <c r="M129" s="22">
        <v>19934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3799232</v>
      </c>
      <c r="V129" s="22">
        <v>0</v>
      </c>
      <c r="W129" s="22">
        <v>0</v>
      </c>
      <c r="X129" s="22">
        <v>521687</v>
      </c>
      <c r="Y129" s="22">
        <v>72021</v>
      </c>
      <c r="Z129" s="22">
        <v>569791</v>
      </c>
      <c r="AA129" s="22">
        <v>3734587</v>
      </c>
      <c r="AB129" s="22">
        <v>0</v>
      </c>
      <c r="AC129" s="22">
        <v>0</v>
      </c>
      <c r="AD129" s="22">
        <v>4898086</v>
      </c>
      <c r="AE129" s="22">
        <v>-1098854</v>
      </c>
      <c r="AF129" s="22">
        <v>30994711</v>
      </c>
      <c r="AG129" s="22">
        <v>0</v>
      </c>
      <c r="AH129" s="22">
        <v>13724</v>
      </c>
      <c r="AI129" s="22">
        <v>0</v>
      </c>
      <c r="AJ129" s="22">
        <v>31008435</v>
      </c>
      <c r="AK129" s="22">
        <v>29909581</v>
      </c>
    </row>
    <row r="130" spans="1:37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4740770</v>
      </c>
      <c r="F130" s="22">
        <v>97581</v>
      </c>
      <c r="G130" s="22">
        <v>31129</v>
      </c>
      <c r="H130" s="22">
        <v>0</v>
      </c>
      <c r="I130" s="22">
        <v>0</v>
      </c>
      <c r="J130" s="22">
        <v>0</v>
      </c>
      <c r="K130" s="22">
        <v>542165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6511</v>
      </c>
      <c r="T130" s="22">
        <v>0</v>
      </c>
      <c r="U130" s="22">
        <v>5418156</v>
      </c>
      <c r="V130" s="22">
        <v>0</v>
      </c>
      <c r="W130" s="22">
        <v>0</v>
      </c>
      <c r="X130" s="22">
        <v>539144</v>
      </c>
      <c r="Y130" s="22">
        <v>4294</v>
      </c>
      <c r="Z130" s="22">
        <v>796596</v>
      </c>
      <c r="AA130" s="22">
        <v>5919</v>
      </c>
      <c r="AB130" s="22">
        <v>0</v>
      </c>
      <c r="AC130" s="22">
        <v>0</v>
      </c>
      <c r="AD130" s="22">
        <v>1345953</v>
      </c>
      <c r="AE130" s="22">
        <v>4072203</v>
      </c>
      <c r="AF130" s="22">
        <v>22158135</v>
      </c>
      <c r="AG130" s="22">
        <v>0</v>
      </c>
      <c r="AH130" s="22">
        <v>93897</v>
      </c>
      <c r="AI130" s="22">
        <v>0</v>
      </c>
      <c r="AJ130" s="22">
        <v>22252032</v>
      </c>
      <c r="AK130" s="22">
        <v>26324235</v>
      </c>
    </row>
    <row r="131" spans="1:37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5389824</v>
      </c>
      <c r="F131" s="22">
        <v>363681</v>
      </c>
      <c r="G131" s="22">
        <v>153671</v>
      </c>
      <c r="H131" s="22">
        <v>0</v>
      </c>
      <c r="I131" s="22">
        <v>2850070</v>
      </c>
      <c r="J131" s="22">
        <v>0</v>
      </c>
      <c r="K131" s="22">
        <v>848607</v>
      </c>
      <c r="L131" s="22">
        <v>0</v>
      </c>
      <c r="M131" s="22">
        <v>1385132</v>
      </c>
      <c r="N131" s="22">
        <v>0</v>
      </c>
      <c r="O131" s="22">
        <v>0</v>
      </c>
      <c r="P131" s="22">
        <v>0</v>
      </c>
      <c r="Q131" s="22">
        <v>72</v>
      </c>
      <c r="R131" s="22">
        <v>0</v>
      </c>
      <c r="S131" s="22">
        <v>0</v>
      </c>
      <c r="T131" s="22">
        <v>0</v>
      </c>
      <c r="U131" s="22">
        <v>10991057</v>
      </c>
      <c r="V131" s="22">
        <v>0</v>
      </c>
      <c r="W131" s="22">
        <v>0</v>
      </c>
      <c r="X131" s="22">
        <v>1173726</v>
      </c>
      <c r="Y131" s="22">
        <v>174521</v>
      </c>
      <c r="Z131" s="22">
        <v>499005</v>
      </c>
      <c r="AA131" s="22">
        <v>6552941</v>
      </c>
      <c r="AB131" s="22">
        <v>0</v>
      </c>
      <c r="AC131" s="22">
        <v>1242155</v>
      </c>
      <c r="AD131" s="22">
        <v>9642348</v>
      </c>
      <c r="AE131" s="22">
        <v>1348709</v>
      </c>
      <c r="AF131" s="22">
        <v>45052232</v>
      </c>
      <c r="AG131" s="22">
        <v>25214</v>
      </c>
      <c r="AH131" s="22">
        <v>5685</v>
      </c>
      <c r="AI131" s="22">
        <v>0</v>
      </c>
      <c r="AJ131" s="22">
        <v>45083131</v>
      </c>
      <c r="AK131" s="22">
        <v>46431840</v>
      </c>
    </row>
    <row r="132" spans="1:37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2088084</v>
      </c>
      <c r="F132" s="22">
        <v>38055</v>
      </c>
      <c r="G132" s="22">
        <v>34311</v>
      </c>
      <c r="H132" s="22">
        <v>0</v>
      </c>
      <c r="I132" s="22">
        <v>15215</v>
      </c>
      <c r="J132" s="22">
        <v>0</v>
      </c>
      <c r="K132" s="22">
        <v>23152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2198817</v>
      </c>
      <c r="V132" s="22">
        <v>0</v>
      </c>
      <c r="W132" s="22">
        <v>0</v>
      </c>
      <c r="X132" s="22">
        <v>29714</v>
      </c>
      <c r="Y132" s="22">
        <v>0</v>
      </c>
      <c r="Z132" s="22">
        <v>1474836</v>
      </c>
      <c r="AA132" s="22">
        <v>0</v>
      </c>
      <c r="AB132" s="22">
        <v>0</v>
      </c>
      <c r="AC132" s="22">
        <v>0</v>
      </c>
      <c r="AD132" s="22">
        <v>1504550</v>
      </c>
      <c r="AE132" s="22">
        <v>694267</v>
      </c>
      <c r="AF132" s="22">
        <v>5503710</v>
      </c>
      <c r="AG132" s="22">
        <v>18757</v>
      </c>
      <c r="AH132" s="22">
        <v>3212</v>
      </c>
      <c r="AI132" s="22">
        <v>0</v>
      </c>
      <c r="AJ132" s="22">
        <v>5525679</v>
      </c>
      <c r="AK132" s="22">
        <v>6219946</v>
      </c>
    </row>
    <row r="133" spans="1:37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2001667</v>
      </c>
      <c r="F133" s="22">
        <v>65651</v>
      </c>
      <c r="G133" s="22">
        <v>41596</v>
      </c>
      <c r="H133" s="22">
        <v>0</v>
      </c>
      <c r="I133" s="22">
        <v>151671</v>
      </c>
      <c r="J133" s="22">
        <v>0</v>
      </c>
      <c r="K133" s="22">
        <v>451350</v>
      </c>
      <c r="L133" s="22">
        <v>0</v>
      </c>
      <c r="M133" s="22">
        <v>1492257</v>
      </c>
      <c r="N133" s="22">
        <v>0</v>
      </c>
      <c r="O133" s="22">
        <v>0</v>
      </c>
      <c r="P133" s="22">
        <v>0</v>
      </c>
      <c r="Q133" s="22">
        <v>0</v>
      </c>
      <c r="R133" s="22">
        <v>3327333</v>
      </c>
      <c r="S133" s="22">
        <v>201440</v>
      </c>
      <c r="T133" s="22">
        <v>400000</v>
      </c>
      <c r="U133" s="22">
        <v>8132965</v>
      </c>
      <c r="V133" s="22">
        <v>0</v>
      </c>
      <c r="W133" s="22">
        <v>0</v>
      </c>
      <c r="X133" s="22">
        <v>338509</v>
      </c>
      <c r="Y133" s="22">
        <v>405978</v>
      </c>
      <c r="Z133" s="22">
        <v>1137965</v>
      </c>
      <c r="AA133" s="22">
        <v>87520</v>
      </c>
      <c r="AB133" s="22">
        <v>238559</v>
      </c>
      <c r="AC133" s="22">
        <v>0</v>
      </c>
      <c r="AD133" s="22">
        <v>2208531</v>
      </c>
      <c r="AE133" s="22">
        <v>5924434</v>
      </c>
      <c r="AF133" s="22">
        <v>24729570</v>
      </c>
      <c r="AG133" s="22">
        <v>0</v>
      </c>
      <c r="AH133" s="22">
        <v>1846</v>
      </c>
      <c r="AI133" s="22">
        <v>0</v>
      </c>
      <c r="AJ133" s="22">
        <v>24731416</v>
      </c>
      <c r="AK133" s="22">
        <v>30655850</v>
      </c>
    </row>
    <row r="134" spans="1:37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749075</v>
      </c>
      <c r="F134" s="22">
        <v>48559</v>
      </c>
      <c r="G134" s="22">
        <v>81644</v>
      </c>
      <c r="H134" s="22">
        <v>-22629</v>
      </c>
      <c r="I134" s="22">
        <v>9283</v>
      </c>
      <c r="J134" s="22">
        <v>0</v>
      </c>
      <c r="K134" s="22">
        <v>64607</v>
      </c>
      <c r="L134" s="22">
        <v>0</v>
      </c>
      <c r="M134" s="22">
        <v>148942</v>
      </c>
      <c r="N134" s="22">
        <v>16292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30690</v>
      </c>
      <c r="U134" s="22">
        <v>1126463</v>
      </c>
      <c r="V134" s="22">
        <v>0</v>
      </c>
      <c r="W134" s="22">
        <v>0</v>
      </c>
      <c r="X134" s="22">
        <v>107660</v>
      </c>
      <c r="Y134" s="22">
        <v>42532</v>
      </c>
      <c r="Z134" s="22">
        <v>286531</v>
      </c>
      <c r="AA134" s="22">
        <v>318218</v>
      </c>
      <c r="AB134" s="22">
        <v>0</v>
      </c>
      <c r="AC134" s="22">
        <v>0</v>
      </c>
      <c r="AD134" s="22">
        <v>754941</v>
      </c>
      <c r="AE134" s="22">
        <v>371522</v>
      </c>
      <c r="AF134" s="22">
        <v>7460655</v>
      </c>
      <c r="AG134" s="22">
        <v>0</v>
      </c>
      <c r="AH134" s="22">
        <v>0</v>
      </c>
      <c r="AI134" s="22">
        <v>0</v>
      </c>
      <c r="AJ134" s="22">
        <v>7460655</v>
      </c>
      <c r="AK134" s="22">
        <v>7832177</v>
      </c>
    </row>
    <row r="135" spans="1:37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1069006</v>
      </c>
      <c r="F135" s="22">
        <v>133842</v>
      </c>
      <c r="G135" s="22">
        <v>156967</v>
      </c>
      <c r="H135" s="22">
        <v>-177551</v>
      </c>
      <c r="I135" s="22">
        <v>1343962</v>
      </c>
      <c r="J135" s="22">
        <v>0</v>
      </c>
      <c r="K135" s="22">
        <v>1310654</v>
      </c>
      <c r="L135" s="22">
        <v>53260</v>
      </c>
      <c r="M135" s="22">
        <v>879657</v>
      </c>
      <c r="N135" s="22">
        <v>0</v>
      </c>
      <c r="O135" s="22">
        <v>0</v>
      </c>
      <c r="P135" s="22">
        <v>0</v>
      </c>
      <c r="Q135" s="22">
        <v>0</v>
      </c>
      <c r="R135" s="22">
        <v>8415187</v>
      </c>
      <c r="S135" s="22">
        <v>0</v>
      </c>
      <c r="T135" s="22">
        <v>0</v>
      </c>
      <c r="U135" s="22">
        <v>13184984</v>
      </c>
      <c r="V135" s="22">
        <v>0</v>
      </c>
      <c r="W135" s="22">
        <v>83614</v>
      </c>
      <c r="X135" s="22">
        <v>2840612</v>
      </c>
      <c r="Y135" s="22">
        <v>49110</v>
      </c>
      <c r="Z135" s="22">
        <v>988308</v>
      </c>
      <c r="AA135" s="22">
        <v>5140619</v>
      </c>
      <c r="AB135" s="22">
        <v>282665</v>
      </c>
      <c r="AC135" s="22">
        <v>0</v>
      </c>
      <c r="AD135" s="22">
        <v>9384928</v>
      </c>
      <c r="AE135" s="22">
        <v>3800056</v>
      </c>
      <c r="AF135" s="22">
        <v>115700463</v>
      </c>
      <c r="AG135" s="22">
        <v>139982</v>
      </c>
      <c r="AH135" s="22">
        <v>433597</v>
      </c>
      <c r="AI135" s="22">
        <v>0</v>
      </c>
      <c r="AJ135" s="22">
        <v>116274042</v>
      </c>
      <c r="AK135" s="22">
        <v>120074098</v>
      </c>
    </row>
    <row r="136" spans="1:37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7210916</v>
      </c>
      <c r="F136" s="22">
        <v>176249</v>
      </c>
      <c r="G136" s="22">
        <v>20177</v>
      </c>
      <c r="H136" s="22">
        <v>0</v>
      </c>
      <c r="I136" s="22">
        <v>0</v>
      </c>
      <c r="J136" s="22">
        <v>0</v>
      </c>
      <c r="K136" s="22">
        <v>901620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52847</v>
      </c>
      <c r="S136" s="22">
        <v>0</v>
      </c>
      <c r="T136" s="22">
        <v>0</v>
      </c>
      <c r="U136" s="22">
        <v>8361809</v>
      </c>
      <c r="V136" s="22">
        <v>0</v>
      </c>
      <c r="W136" s="22">
        <v>0</v>
      </c>
      <c r="X136" s="22">
        <v>885757</v>
      </c>
      <c r="Y136" s="22">
        <v>64505</v>
      </c>
      <c r="Z136" s="22">
        <v>1561727</v>
      </c>
      <c r="AA136" s="22">
        <v>4603434</v>
      </c>
      <c r="AB136" s="22">
        <v>0</v>
      </c>
      <c r="AC136" s="22">
        <v>225183</v>
      </c>
      <c r="AD136" s="22">
        <v>7340606</v>
      </c>
      <c r="AE136" s="22">
        <v>1021203</v>
      </c>
      <c r="AF136" s="22">
        <v>40503632</v>
      </c>
      <c r="AG136" s="22">
        <v>150348</v>
      </c>
      <c r="AH136" s="22">
        <v>2483</v>
      </c>
      <c r="AI136" s="22">
        <v>0</v>
      </c>
      <c r="AJ136" s="22">
        <v>40656463</v>
      </c>
      <c r="AK136" s="22">
        <v>41677666</v>
      </c>
    </row>
    <row r="137" spans="1:37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46452334</v>
      </c>
      <c r="F137" s="22">
        <v>704599</v>
      </c>
      <c r="G137" s="22">
        <v>233028</v>
      </c>
      <c r="H137" s="22">
        <v>-226</v>
      </c>
      <c r="I137" s="22">
        <v>4659282</v>
      </c>
      <c r="J137" s="22">
        <v>38900</v>
      </c>
      <c r="K137" s="22">
        <v>2788624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54876541</v>
      </c>
      <c r="V137" s="22">
        <v>0</v>
      </c>
      <c r="W137" s="22">
        <v>0</v>
      </c>
      <c r="X137" s="22">
        <v>13994186</v>
      </c>
      <c r="Y137" s="22">
        <v>802453</v>
      </c>
      <c r="Z137" s="22">
        <v>29602807</v>
      </c>
      <c r="AA137" s="22">
        <v>12319920</v>
      </c>
      <c r="AB137" s="22">
        <v>0</v>
      </c>
      <c r="AC137" s="22">
        <v>0</v>
      </c>
      <c r="AD137" s="22">
        <v>56719366</v>
      </c>
      <c r="AE137" s="22">
        <v>-1842825</v>
      </c>
      <c r="AF137" s="22">
        <v>142815423</v>
      </c>
      <c r="AG137" s="22">
        <v>463743</v>
      </c>
      <c r="AH137" s="22">
        <v>82466</v>
      </c>
      <c r="AI137" s="22">
        <v>0</v>
      </c>
      <c r="AJ137" s="22">
        <v>143361632</v>
      </c>
      <c r="AK137" s="22">
        <v>141518807</v>
      </c>
    </row>
    <row r="138" spans="1:37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13319387</v>
      </c>
      <c r="F138" s="22">
        <v>433844</v>
      </c>
      <c r="G138" s="22">
        <v>366199</v>
      </c>
      <c r="H138" s="22">
        <v>0</v>
      </c>
      <c r="I138" s="22">
        <v>843379</v>
      </c>
      <c r="J138" s="22">
        <v>0</v>
      </c>
      <c r="K138" s="22">
        <v>1731555</v>
      </c>
      <c r="L138" s="22">
        <v>0</v>
      </c>
      <c r="M138" s="22">
        <v>0</v>
      </c>
      <c r="N138" s="22">
        <v>1982595</v>
      </c>
      <c r="O138" s="22">
        <v>0</v>
      </c>
      <c r="P138" s="22">
        <v>0</v>
      </c>
      <c r="Q138" s="22">
        <v>0</v>
      </c>
      <c r="R138" s="22">
        <v>1874293</v>
      </c>
      <c r="S138" s="22">
        <v>0</v>
      </c>
      <c r="T138" s="22">
        <v>0</v>
      </c>
      <c r="U138" s="22">
        <v>20551252</v>
      </c>
      <c r="V138" s="22">
        <v>0</v>
      </c>
      <c r="W138" s="22">
        <v>560901</v>
      </c>
      <c r="X138" s="22">
        <v>2739513</v>
      </c>
      <c r="Y138" s="22">
        <v>1165642</v>
      </c>
      <c r="Z138" s="22">
        <v>5287916</v>
      </c>
      <c r="AA138" s="22">
        <v>15602044</v>
      </c>
      <c r="AB138" s="22">
        <v>0</v>
      </c>
      <c r="AC138" s="22">
        <v>503207</v>
      </c>
      <c r="AD138" s="22">
        <v>25859223</v>
      </c>
      <c r="AE138" s="22">
        <v>-5307971</v>
      </c>
      <c r="AF138" s="22">
        <v>143153420</v>
      </c>
      <c r="AG138" s="22">
        <v>482912</v>
      </c>
      <c r="AH138" s="22">
        <v>4870</v>
      </c>
      <c r="AI138" s="22">
        <v>0</v>
      </c>
      <c r="AJ138" s="22">
        <v>143641202</v>
      </c>
      <c r="AK138" s="22">
        <v>138333231</v>
      </c>
    </row>
    <row r="139" spans="1:37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12158669</v>
      </c>
      <c r="F139" s="22">
        <v>269947</v>
      </c>
      <c r="G139" s="22">
        <v>73525</v>
      </c>
      <c r="H139" s="22">
        <v>0</v>
      </c>
      <c r="I139" s="22">
        <v>212350</v>
      </c>
      <c r="J139" s="22">
        <v>0</v>
      </c>
      <c r="K139" s="22">
        <v>740549</v>
      </c>
      <c r="L139" s="22">
        <v>0</v>
      </c>
      <c r="M139" s="22">
        <v>3603614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17058654</v>
      </c>
      <c r="V139" s="22">
        <v>0</v>
      </c>
      <c r="W139" s="22">
        <v>0</v>
      </c>
      <c r="X139" s="22">
        <v>1061411</v>
      </c>
      <c r="Y139" s="22">
        <v>73200</v>
      </c>
      <c r="Z139" s="22">
        <v>13134</v>
      </c>
      <c r="AA139" s="22">
        <v>706300</v>
      </c>
      <c r="AB139" s="22">
        <v>0</v>
      </c>
      <c r="AC139" s="22">
        <v>0</v>
      </c>
      <c r="AD139" s="22">
        <v>1854045</v>
      </c>
      <c r="AE139" s="22">
        <v>15204609</v>
      </c>
      <c r="AF139" s="22">
        <v>87719938</v>
      </c>
      <c r="AG139" s="22">
        <v>0</v>
      </c>
      <c r="AH139" s="22">
        <v>80915</v>
      </c>
      <c r="AI139" s="22">
        <v>0</v>
      </c>
      <c r="AJ139" s="22">
        <v>87800853</v>
      </c>
      <c r="AK139" s="22">
        <v>103005462</v>
      </c>
    </row>
    <row r="140" spans="1:37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1190122</v>
      </c>
      <c r="F140" s="22">
        <v>138804</v>
      </c>
      <c r="G140" s="22">
        <v>66390</v>
      </c>
      <c r="H140" s="22">
        <v>0</v>
      </c>
      <c r="I140" s="22">
        <v>0</v>
      </c>
      <c r="J140" s="22">
        <v>0</v>
      </c>
      <c r="K140" s="22">
        <v>180847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1576163</v>
      </c>
      <c r="V140" s="22">
        <v>0</v>
      </c>
      <c r="W140" s="22">
        <v>0</v>
      </c>
      <c r="X140" s="22">
        <v>139127</v>
      </c>
      <c r="Y140" s="22">
        <v>9400</v>
      </c>
      <c r="Z140" s="22">
        <v>784985</v>
      </c>
      <c r="AA140" s="22">
        <v>359943</v>
      </c>
      <c r="AB140" s="22">
        <v>51957</v>
      </c>
      <c r="AC140" s="22">
        <v>0</v>
      </c>
      <c r="AD140" s="22">
        <v>1345412</v>
      </c>
      <c r="AE140" s="22">
        <v>230751</v>
      </c>
      <c r="AF140" s="22">
        <v>10393702</v>
      </c>
      <c r="AG140" s="22">
        <v>15513</v>
      </c>
      <c r="AH140" s="22">
        <v>2890</v>
      </c>
      <c r="AI140" s="22">
        <v>0</v>
      </c>
      <c r="AJ140" s="22">
        <v>10412105</v>
      </c>
      <c r="AK140" s="22">
        <v>10642856</v>
      </c>
    </row>
    <row r="141" spans="1:37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701346</v>
      </c>
      <c r="F141" s="22">
        <v>33000</v>
      </c>
      <c r="G141" s="22">
        <v>31604</v>
      </c>
      <c r="H141" s="22">
        <v>0</v>
      </c>
      <c r="I141" s="22">
        <v>0</v>
      </c>
      <c r="J141" s="22">
        <v>158474</v>
      </c>
      <c r="K141" s="22">
        <v>281429</v>
      </c>
      <c r="L141" s="22">
        <v>0</v>
      </c>
      <c r="M141" s="22">
        <v>273177</v>
      </c>
      <c r="N141" s="22">
        <v>0</v>
      </c>
      <c r="O141" s="22">
        <v>0</v>
      </c>
      <c r="P141" s="22">
        <v>0</v>
      </c>
      <c r="Q141" s="22">
        <v>0</v>
      </c>
      <c r="R141" s="22">
        <v>603272</v>
      </c>
      <c r="S141" s="22">
        <v>0</v>
      </c>
      <c r="T141" s="22">
        <v>0</v>
      </c>
      <c r="U141" s="22">
        <v>2082302</v>
      </c>
      <c r="V141" s="22">
        <v>0</v>
      </c>
      <c r="W141" s="22">
        <v>0</v>
      </c>
      <c r="X141" s="22">
        <v>146551</v>
      </c>
      <c r="Y141" s="22">
        <v>25327</v>
      </c>
      <c r="Z141" s="22">
        <v>637320</v>
      </c>
      <c r="AA141" s="22">
        <v>1231966</v>
      </c>
      <c r="AB141" s="22">
        <v>0</v>
      </c>
      <c r="AC141" s="22">
        <v>0</v>
      </c>
      <c r="AD141" s="22">
        <v>2041164</v>
      </c>
      <c r="AE141" s="22">
        <v>41138</v>
      </c>
      <c r="AF141" s="22">
        <v>7119460</v>
      </c>
      <c r="AG141" s="22">
        <v>0</v>
      </c>
      <c r="AH141" s="22">
        <v>0</v>
      </c>
      <c r="AI141" s="22">
        <v>0</v>
      </c>
      <c r="AJ141" s="22">
        <v>7119460</v>
      </c>
      <c r="AK141" s="22">
        <v>7160598</v>
      </c>
    </row>
    <row r="142" spans="1:37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4731819</v>
      </c>
      <c r="F142" s="22">
        <v>155988</v>
      </c>
      <c r="G142" s="22">
        <v>120859</v>
      </c>
      <c r="H142" s="22">
        <v>-108635</v>
      </c>
      <c r="I142" s="22">
        <v>82050</v>
      </c>
      <c r="J142" s="22">
        <v>0</v>
      </c>
      <c r="K142" s="22">
        <v>210237</v>
      </c>
      <c r="L142" s="22">
        <v>0</v>
      </c>
      <c r="M142" s="22">
        <v>132000</v>
      </c>
      <c r="N142" s="22">
        <v>0</v>
      </c>
      <c r="O142" s="22">
        <v>0</v>
      </c>
      <c r="P142" s="22">
        <v>0</v>
      </c>
      <c r="Q142" s="22">
        <v>0</v>
      </c>
      <c r="R142" s="22">
        <v>10</v>
      </c>
      <c r="S142" s="22">
        <v>0</v>
      </c>
      <c r="T142" s="22">
        <v>0</v>
      </c>
      <c r="U142" s="22">
        <v>5324328</v>
      </c>
      <c r="V142" s="22">
        <v>0</v>
      </c>
      <c r="W142" s="22">
        <v>0</v>
      </c>
      <c r="X142" s="22">
        <v>316845</v>
      </c>
      <c r="Y142" s="22">
        <v>22750</v>
      </c>
      <c r="Z142" s="22">
        <v>406500</v>
      </c>
      <c r="AA142" s="22">
        <v>1749634</v>
      </c>
      <c r="AB142" s="22">
        <v>0</v>
      </c>
      <c r="AC142" s="22">
        <v>0</v>
      </c>
      <c r="AD142" s="22">
        <v>2495729</v>
      </c>
      <c r="AE142" s="22">
        <v>2828599</v>
      </c>
      <c r="AF142" s="22">
        <v>16171299</v>
      </c>
      <c r="AG142" s="22">
        <v>500</v>
      </c>
      <c r="AH142" s="22">
        <v>0</v>
      </c>
      <c r="AI142" s="22">
        <v>0</v>
      </c>
      <c r="AJ142" s="22">
        <v>16171799</v>
      </c>
      <c r="AK142" s="22">
        <v>19000398</v>
      </c>
    </row>
    <row r="143" spans="1:37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2588691</v>
      </c>
      <c r="F143" s="22">
        <v>25571</v>
      </c>
      <c r="G143" s="22">
        <v>15800</v>
      </c>
      <c r="H143" s="22">
        <v>0</v>
      </c>
      <c r="I143" s="22">
        <v>282966</v>
      </c>
      <c r="J143" s="22">
        <v>0</v>
      </c>
      <c r="K143" s="22">
        <v>18940</v>
      </c>
      <c r="L143" s="22">
        <v>0</v>
      </c>
      <c r="M143" s="22">
        <v>1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2931969</v>
      </c>
      <c r="V143" s="22">
        <v>0</v>
      </c>
      <c r="W143" s="22">
        <v>0</v>
      </c>
      <c r="X143" s="22">
        <v>217307</v>
      </c>
      <c r="Y143" s="22">
        <v>0</v>
      </c>
      <c r="Z143" s="22">
        <v>332078</v>
      </c>
      <c r="AA143" s="22">
        <v>0</v>
      </c>
      <c r="AB143" s="22">
        <v>0</v>
      </c>
      <c r="AC143" s="22">
        <v>0</v>
      </c>
      <c r="AD143" s="22">
        <v>549385</v>
      </c>
      <c r="AE143" s="22">
        <v>2382584</v>
      </c>
      <c r="AF143" s="22">
        <v>8015241</v>
      </c>
      <c r="AG143" s="22">
        <v>0</v>
      </c>
      <c r="AH143" s="22">
        <v>5065</v>
      </c>
      <c r="AI143" s="22">
        <v>0</v>
      </c>
      <c r="AJ143" s="22">
        <v>8020306</v>
      </c>
      <c r="AK143" s="22">
        <v>10402890</v>
      </c>
    </row>
    <row r="144" spans="1:37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554624</v>
      </c>
      <c r="F144" s="22">
        <v>131699</v>
      </c>
      <c r="G144" s="22">
        <v>43667</v>
      </c>
      <c r="H144" s="22">
        <v>0</v>
      </c>
      <c r="I144" s="22">
        <v>409639</v>
      </c>
      <c r="J144" s="22">
        <v>0</v>
      </c>
      <c r="K144" s="22">
        <v>237322</v>
      </c>
      <c r="L144" s="22">
        <v>0</v>
      </c>
      <c r="M144" s="22">
        <v>192234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1569185</v>
      </c>
      <c r="V144" s="22">
        <v>0</v>
      </c>
      <c r="W144" s="22">
        <v>0</v>
      </c>
      <c r="X144" s="22">
        <v>418841</v>
      </c>
      <c r="Y144" s="22">
        <v>0</v>
      </c>
      <c r="Z144" s="22">
        <v>0</v>
      </c>
      <c r="AA144" s="22">
        <v>1225083</v>
      </c>
      <c r="AB144" s="22">
        <v>0</v>
      </c>
      <c r="AC144" s="22">
        <v>0</v>
      </c>
      <c r="AD144" s="22">
        <v>1643924</v>
      </c>
      <c r="AE144" s="22">
        <v>-74739</v>
      </c>
      <c r="AF144" s="22">
        <v>17624401</v>
      </c>
      <c r="AG144" s="22">
        <v>12290</v>
      </c>
      <c r="AH144" s="22">
        <v>60307</v>
      </c>
      <c r="AI144" s="22">
        <v>0</v>
      </c>
      <c r="AJ144" s="22">
        <v>17696998</v>
      </c>
      <c r="AK144" s="22">
        <v>17622259</v>
      </c>
    </row>
    <row r="145" spans="1:37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2633786</v>
      </c>
      <c r="F145" s="22">
        <v>45634</v>
      </c>
      <c r="G145" s="22">
        <v>9332</v>
      </c>
      <c r="H145" s="22">
        <v>0</v>
      </c>
      <c r="I145" s="22">
        <v>380673</v>
      </c>
      <c r="J145" s="22">
        <v>0</v>
      </c>
      <c r="K145" s="22">
        <v>397965</v>
      </c>
      <c r="L145" s="22">
        <v>521145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168744</v>
      </c>
      <c r="S145" s="22">
        <v>0</v>
      </c>
      <c r="T145" s="22">
        <v>0</v>
      </c>
      <c r="U145" s="22">
        <v>4157279</v>
      </c>
      <c r="V145" s="22">
        <v>0</v>
      </c>
      <c r="W145" s="22">
        <v>0</v>
      </c>
      <c r="X145" s="22">
        <v>554445</v>
      </c>
      <c r="Y145" s="22">
        <v>26326</v>
      </c>
      <c r="Z145" s="22">
        <v>831110</v>
      </c>
      <c r="AA145" s="22">
        <v>3357670</v>
      </c>
      <c r="AB145" s="22">
        <v>0</v>
      </c>
      <c r="AC145" s="22">
        <v>0</v>
      </c>
      <c r="AD145" s="22">
        <v>4769551</v>
      </c>
      <c r="AE145" s="22">
        <v>-612272</v>
      </c>
      <c r="AF145" s="22">
        <v>26362279</v>
      </c>
      <c r="AG145" s="22">
        <v>148741</v>
      </c>
      <c r="AH145" s="22">
        <v>121236</v>
      </c>
      <c r="AI145" s="22">
        <v>0</v>
      </c>
      <c r="AJ145" s="22">
        <v>26632256</v>
      </c>
      <c r="AK145" s="22">
        <v>26019984</v>
      </c>
    </row>
    <row r="146" spans="1:37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98656</v>
      </c>
      <c r="F146" s="22">
        <v>192958</v>
      </c>
      <c r="G146" s="22">
        <v>86193</v>
      </c>
      <c r="H146" s="22">
        <v>-500</v>
      </c>
      <c r="I146" s="22">
        <v>138162</v>
      </c>
      <c r="J146" s="22">
        <v>0</v>
      </c>
      <c r="K146" s="22">
        <v>118897</v>
      </c>
      <c r="L146" s="22">
        <v>0</v>
      </c>
      <c r="M146" s="22">
        <v>35000</v>
      </c>
      <c r="N146" s="22">
        <v>0</v>
      </c>
      <c r="O146" s="22">
        <v>0</v>
      </c>
      <c r="P146" s="22">
        <v>0</v>
      </c>
      <c r="Q146" s="22">
        <v>0</v>
      </c>
      <c r="R146" s="22">
        <v>22925</v>
      </c>
      <c r="S146" s="22">
        <v>0</v>
      </c>
      <c r="T146" s="22">
        <v>0</v>
      </c>
      <c r="U146" s="22">
        <v>692291</v>
      </c>
      <c r="V146" s="22">
        <v>0</v>
      </c>
      <c r="W146" s="22">
        <v>0</v>
      </c>
      <c r="X146" s="22">
        <v>256865</v>
      </c>
      <c r="Y146" s="22">
        <v>19172</v>
      </c>
      <c r="Z146" s="22">
        <v>304436</v>
      </c>
      <c r="AA146" s="22">
        <v>2146487</v>
      </c>
      <c r="AB146" s="22">
        <v>0</v>
      </c>
      <c r="AC146" s="22">
        <v>0</v>
      </c>
      <c r="AD146" s="22">
        <v>2726960</v>
      </c>
      <c r="AE146" s="22">
        <v>-2034669</v>
      </c>
      <c r="AF146" s="22">
        <v>21772961</v>
      </c>
      <c r="AG146" s="22">
        <v>99946</v>
      </c>
      <c r="AH146" s="22">
        <v>28439</v>
      </c>
      <c r="AI146" s="22">
        <v>0</v>
      </c>
      <c r="AJ146" s="22">
        <v>21901346</v>
      </c>
      <c r="AK146" s="22">
        <v>19866677</v>
      </c>
    </row>
    <row r="147" spans="1:37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1094637</v>
      </c>
      <c r="F147" s="22">
        <v>140516</v>
      </c>
      <c r="G147" s="22">
        <v>342118</v>
      </c>
      <c r="H147" s="22">
        <v>-60000</v>
      </c>
      <c r="I147" s="22">
        <v>53428</v>
      </c>
      <c r="J147" s="22">
        <v>80000</v>
      </c>
      <c r="K147" s="22">
        <v>144807</v>
      </c>
      <c r="L147" s="22">
        <v>0</v>
      </c>
      <c r="M147" s="22">
        <v>44694</v>
      </c>
      <c r="N147" s="22">
        <v>0</v>
      </c>
      <c r="O147" s="22">
        <v>0</v>
      </c>
      <c r="P147" s="22">
        <v>0</v>
      </c>
      <c r="Q147" s="22">
        <v>0</v>
      </c>
      <c r="R147" s="22">
        <v>8909</v>
      </c>
      <c r="S147" s="22">
        <v>0</v>
      </c>
      <c r="T147" s="22">
        <v>0</v>
      </c>
      <c r="U147" s="22">
        <v>1849109</v>
      </c>
      <c r="V147" s="22">
        <v>0</v>
      </c>
      <c r="W147" s="22">
        <v>2359</v>
      </c>
      <c r="X147" s="22">
        <v>36920</v>
      </c>
      <c r="Y147" s="22">
        <v>23065</v>
      </c>
      <c r="Z147" s="22">
        <v>497402</v>
      </c>
      <c r="AA147" s="22">
        <v>504219</v>
      </c>
      <c r="AB147" s="22">
        <v>0</v>
      </c>
      <c r="AC147" s="22">
        <v>0</v>
      </c>
      <c r="AD147" s="22">
        <v>1063965</v>
      </c>
      <c r="AE147" s="22">
        <v>785144</v>
      </c>
      <c r="AF147" s="22">
        <v>5297431</v>
      </c>
      <c r="AG147" s="22">
        <v>20205</v>
      </c>
      <c r="AH147" s="22">
        <v>57346</v>
      </c>
      <c r="AI147" s="22">
        <v>0</v>
      </c>
      <c r="AJ147" s="22">
        <v>5374982</v>
      </c>
      <c r="AK147" s="22">
        <v>6160126</v>
      </c>
    </row>
    <row r="148" spans="1:37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1308133</v>
      </c>
      <c r="F148" s="22">
        <v>45191</v>
      </c>
      <c r="G148" s="22">
        <v>21645</v>
      </c>
      <c r="H148" s="22">
        <v>0</v>
      </c>
      <c r="I148" s="22">
        <v>807930</v>
      </c>
      <c r="J148" s="22">
        <v>0</v>
      </c>
      <c r="K148" s="22">
        <v>67414</v>
      </c>
      <c r="L148" s="22">
        <v>0</v>
      </c>
      <c r="M148" s="22">
        <v>33771</v>
      </c>
      <c r="N148" s="22">
        <v>0</v>
      </c>
      <c r="O148" s="22">
        <v>0</v>
      </c>
      <c r="P148" s="22">
        <v>0</v>
      </c>
      <c r="Q148" s="22">
        <v>0</v>
      </c>
      <c r="R148" s="22">
        <v>1765</v>
      </c>
      <c r="S148" s="22">
        <v>0</v>
      </c>
      <c r="T148" s="22">
        <v>0</v>
      </c>
      <c r="U148" s="22">
        <v>2285849</v>
      </c>
      <c r="V148" s="22">
        <v>0</v>
      </c>
      <c r="W148" s="22">
        <v>70</v>
      </c>
      <c r="X148" s="22">
        <v>560334</v>
      </c>
      <c r="Y148" s="22">
        <v>0</v>
      </c>
      <c r="Z148" s="22">
        <v>100000</v>
      </c>
      <c r="AA148" s="22">
        <v>142500</v>
      </c>
      <c r="AB148" s="22">
        <v>0</v>
      </c>
      <c r="AC148" s="22">
        <v>0</v>
      </c>
      <c r="AD148" s="22">
        <v>802904</v>
      </c>
      <c r="AE148" s="22">
        <v>1482945</v>
      </c>
      <c r="AF148" s="22">
        <v>11709886</v>
      </c>
      <c r="AG148" s="22">
        <v>42296</v>
      </c>
      <c r="AH148" s="22">
        <v>3997</v>
      </c>
      <c r="AI148" s="22">
        <v>0</v>
      </c>
      <c r="AJ148" s="22">
        <v>11756179</v>
      </c>
      <c r="AK148" s="22">
        <v>13239124</v>
      </c>
    </row>
    <row r="149" spans="1:37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2975555</v>
      </c>
      <c r="F149" s="22">
        <v>88843</v>
      </c>
      <c r="G149" s="22">
        <v>33504</v>
      </c>
      <c r="H149" s="22">
        <v>0</v>
      </c>
      <c r="I149" s="22">
        <v>59247</v>
      </c>
      <c r="J149" s="22">
        <v>0</v>
      </c>
      <c r="K149" s="22">
        <v>183891</v>
      </c>
      <c r="L149" s="22">
        <v>0</v>
      </c>
      <c r="M149" s="22">
        <v>128102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947420</v>
      </c>
      <c r="T149" s="22">
        <v>0</v>
      </c>
      <c r="U149" s="22">
        <v>4416562</v>
      </c>
      <c r="V149" s="22">
        <v>0</v>
      </c>
      <c r="W149" s="22">
        <v>0</v>
      </c>
      <c r="X149" s="22">
        <v>204676</v>
      </c>
      <c r="Y149" s="22">
        <v>12534</v>
      </c>
      <c r="Z149" s="22">
        <v>1516851</v>
      </c>
      <c r="AA149" s="22">
        <v>682158</v>
      </c>
      <c r="AB149" s="22">
        <v>0</v>
      </c>
      <c r="AC149" s="22">
        <v>0</v>
      </c>
      <c r="AD149" s="22">
        <v>2416219</v>
      </c>
      <c r="AE149" s="22">
        <v>2000343</v>
      </c>
      <c r="AF149" s="22">
        <v>14191897</v>
      </c>
      <c r="AG149" s="22">
        <v>5330</v>
      </c>
      <c r="AH149" s="22">
        <v>55097</v>
      </c>
      <c r="AI149" s="22">
        <v>6611</v>
      </c>
      <c r="AJ149" s="22">
        <v>14258935</v>
      </c>
      <c r="AK149" s="22">
        <v>16259278</v>
      </c>
    </row>
    <row r="150" spans="1:37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11097503</v>
      </c>
      <c r="F150" s="22">
        <v>519780</v>
      </c>
      <c r="G150" s="22">
        <v>55490</v>
      </c>
      <c r="H150" s="22">
        <v>-30000</v>
      </c>
      <c r="I150" s="22">
        <v>1383944</v>
      </c>
      <c r="J150" s="22">
        <v>0</v>
      </c>
      <c r="K150" s="22">
        <v>963463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13990180</v>
      </c>
      <c r="V150" s="22">
        <v>0</v>
      </c>
      <c r="W150" s="22">
        <v>0</v>
      </c>
      <c r="X150" s="22">
        <v>2710410</v>
      </c>
      <c r="Y150" s="22">
        <v>360208</v>
      </c>
      <c r="Z150" s="22">
        <v>2414962</v>
      </c>
      <c r="AA150" s="22">
        <v>4858981</v>
      </c>
      <c r="AB150" s="22">
        <v>0</v>
      </c>
      <c r="AC150" s="22">
        <v>0</v>
      </c>
      <c r="AD150" s="22">
        <v>10344561</v>
      </c>
      <c r="AE150" s="22">
        <v>3645619</v>
      </c>
      <c r="AF150" s="22">
        <v>127089323</v>
      </c>
      <c r="AG150" s="22">
        <v>0</v>
      </c>
      <c r="AH150" s="22">
        <v>46290</v>
      </c>
      <c r="AI150" s="22">
        <v>0</v>
      </c>
      <c r="AJ150" s="22">
        <v>127135613</v>
      </c>
      <c r="AK150" s="22">
        <v>130781232</v>
      </c>
    </row>
    <row r="151" spans="1:37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237194</v>
      </c>
      <c r="F151" s="22">
        <v>111601</v>
      </c>
      <c r="G151" s="22">
        <v>66945</v>
      </c>
      <c r="H151" s="22">
        <v>-22865</v>
      </c>
      <c r="I151" s="22">
        <v>117711</v>
      </c>
      <c r="J151" s="22">
        <v>0</v>
      </c>
      <c r="K151" s="22">
        <v>136269</v>
      </c>
      <c r="L151" s="22">
        <v>0</v>
      </c>
      <c r="M151" s="22">
        <v>22079</v>
      </c>
      <c r="N151" s="22">
        <v>0</v>
      </c>
      <c r="O151" s="22">
        <v>0</v>
      </c>
      <c r="P151" s="22">
        <v>10</v>
      </c>
      <c r="Q151" s="22">
        <v>0</v>
      </c>
      <c r="R151" s="22">
        <v>0</v>
      </c>
      <c r="S151" s="22">
        <v>1864</v>
      </c>
      <c r="T151" s="22">
        <v>0</v>
      </c>
      <c r="U151" s="22">
        <v>670808</v>
      </c>
      <c r="V151" s="22">
        <v>0</v>
      </c>
      <c r="W151" s="22">
        <v>0</v>
      </c>
      <c r="X151" s="22">
        <v>238166</v>
      </c>
      <c r="Y151" s="22">
        <v>9000</v>
      </c>
      <c r="Z151" s="22">
        <v>269465</v>
      </c>
      <c r="AA151" s="22">
        <v>1513889</v>
      </c>
      <c r="AB151" s="22">
        <v>0</v>
      </c>
      <c r="AC151" s="22">
        <v>0</v>
      </c>
      <c r="AD151" s="22">
        <v>2030520</v>
      </c>
      <c r="AE151" s="22">
        <v>-1359712</v>
      </c>
      <c r="AF151" s="22">
        <v>13224135</v>
      </c>
      <c r="AG151" s="22">
        <v>0</v>
      </c>
      <c r="AH151" s="22">
        <v>8263</v>
      </c>
      <c r="AI151" s="22">
        <v>0</v>
      </c>
      <c r="AJ151" s="22">
        <v>13232398</v>
      </c>
      <c r="AK151" s="22">
        <v>11872686</v>
      </c>
    </row>
    <row r="152" spans="1:37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4308490</v>
      </c>
      <c r="F152" s="22">
        <v>112923</v>
      </c>
      <c r="G152" s="22">
        <v>50999</v>
      </c>
      <c r="H152" s="22">
        <v>0</v>
      </c>
      <c r="I152" s="22">
        <v>244147</v>
      </c>
      <c r="J152" s="22">
        <v>0</v>
      </c>
      <c r="K152" s="22">
        <v>202352</v>
      </c>
      <c r="L152" s="22">
        <v>0</v>
      </c>
      <c r="M152" s="22">
        <v>295826</v>
      </c>
      <c r="N152" s="22">
        <v>0</v>
      </c>
      <c r="O152" s="22">
        <v>0</v>
      </c>
      <c r="P152" s="22">
        <v>20</v>
      </c>
      <c r="Q152" s="22">
        <v>0</v>
      </c>
      <c r="R152" s="22">
        <v>586265</v>
      </c>
      <c r="S152" s="22">
        <v>0</v>
      </c>
      <c r="T152" s="22">
        <v>0</v>
      </c>
      <c r="U152" s="22">
        <v>5801022</v>
      </c>
      <c r="V152" s="22">
        <v>0</v>
      </c>
      <c r="W152" s="22">
        <v>0</v>
      </c>
      <c r="X152" s="22">
        <v>205820</v>
      </c>
      <c r="Y152" s="22">
        <v>86273</v>
      </c>
      <c r="Z152" s="22">
        <v>997036</v>
      </c>
      <c r="AA152" s="22">
        <v>2346407</v>
      </c>
      <c r="AB152" s="22">
        <v>0</v>
      </c>
      <c r="AC152" s="22">
        <v>0</v>
      </c>
      <c r="AD152" s="22">
        <v>3635536</v>
      </c>
      <c r="AE152" s="22">
        <v>2165486</v>
      </c>
      <c r="AF152" s="22">
        <v>24852784</v>
      </c>
      <c r="AG152" s="22">
        <v>0</v>
      </c>
      <c r="AH152" s="22">
        <v>21391</v>
      </c>
      <c r="AI152" s="22">
        <v>0</v>
      </c>
      <c r="AJ152" s="22">
        <v>24874175</v>
      </c>
      <c r="AK152" s="22">
        <v>27039661</v>
      </c>
    </row>
    <row r="153" spans="1:37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23101207</v>
      </c>
      <c r="F153" s="22">
        <v>1264514</v>
      </c>
      <c r="G153" s="22">
        <v>490779</v>
      </c>
      <c r="H153" s="22">
        <v>0</v>
      </c>
      <c r="I153" s="22">
        <v>270846</v>
      </c>
      <c r="J153" s="22">
        <v>530000</v>
      </c>
      <c r="K153" s="22">
        <v>4172590</v>
      </c>
      <c r="L153" s="22">
        <v>0</v>
      </c>
      <c r="M153" s="22">
        <v>1320608</v>
      </c>
      <c r="N153" s="22">
        <v>76994</v>
      </c>
      <c r="O153" s="22">
        <v>0</v>
      </c>
      <c r="P153" s="22">
        <v>241974</v>
      </c>
      <c r="Q153" s="22">
        <v>0</v>
      </c>
      <c r="R153" s="22">
        <v>16591971</v>
      </c>
      <c r="S153" s="22">
        <v>0</v>
      </c>
      <c r="T153" s="22">
        <v>0</v>
      </c>
      <c r="U153" s="22">
        <v>48061483</v>
      </c>
      <c r="V153" s="22">
        <v>0</v>
      </c>
      <c r="W153" s="22">
        <v>114730</v>
      </c>
      <c r="X153" s="22">
        <v>6338963</v>
      </c>
      <c r="Y153" s="22">
        <v>976838</v>
      </c>
      <c r="Z153" s="22">
        <v>8192012</v>
      </c>
      <c r="AA153" s="22">
        <v>29419584</v>
      </c>
      <c r="AB153" s="22">
        <v>0</v>
      </c>
      <c r="AC153" s="22">
        <v>0</v>
      </c>
      <c r="AD153" s="22">
        <v>45042127</v>
      </c>
      <c r="AE153" s="22">
        <v>3019356</v>
      </c>
      <c r="AF153" s="22">
        <v>339598105</v>
      </c>
      <c r="AG153" s="22">
        <v>145901</v>
      </c>
      <c r="AH153" s="22">
        <v>141446</v>
      </c>
      <c r="AI153" s="22">
        <v>0</v>
      </c>
      <c r="AJ153" s="22">
        <v>339885452</v>
      </c>
      <c r="AK153" s="22">
        <v>342904808</v>
      </c>
    </row>
    <row r="154" spans="1:37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5478354</v>
      </c>
      <c r="F154" s="22">
        <v>307991</v>
      </c>
      <c r="G154" s="22">
        <v>137044</v>
      </c>
      <c r="H154" s="22">
        <v>0</v>
      </c>
      <c r="I154" s="22">
        <v>0</v>
      </c>
      <c r="J154" s="22">
        <v>5111814</v>
      </c>
      <c r="K154" s="22">
        <v>1769468</v>
      </c>
      <c r="L154" s="22">
        <v>0</v>
      </c>
      <c r="M154" s="22">
        <v>0</v>
      </c>
      <c r="N154" s="22">
        <v>16654</v>
      </c>
      <c r="O154" s="22">
        <v>0</v>
      </c>
      <c r="P154" s="22">
        <v>0</v>
      </c>
      <c r="Q154" s="22">
        <v>0</v>
      </c>
      <c r="R154" s="22">
        <v>5298150</v>
      </c>
      <c r="S154" s="22">
        <v>0</v>
      </c>
      <c r="T154" s="22">
        <v>0</v>
      </c>
      <c r="U154" s="22">
        <v>18119475</v>
      </c>
      <c r="V154" s="22">
        <v>0</v>
      </c>
      <c r="W154" s="22">
        <v>0</v>
      </c>
      <c r="X154" s="22">
        <v>2350546</v>
      </c>
      <c r="Y154" s="22">
        <v>19405</v>
      </c>
      <c r="Z154" s="22">
        <v>656147</v>
      </c>
      <c r="AA154" s="22">
        <v>12440643</v>
      </c>
      <c r="AB154" s="22">
        <v>0</v>
      </c>
      <c r="AC154" s="22">
        <v>0</v>
      </c>
      <c r="AD154" s="22">
        <v>15466741</v>
      </c>
      <c r="AE154" s="22">
        <v>2652734</v>
      </c>
      <c r="AF154" s="22">
        <v>67963427</v>
      </c>
      <c r="AG154" s="22">
        <v>0</v>
      </c>
      <c r="AH154" s="22">
        <v>14513</v>
      </c>
      <c r="AI154" s="22">
        <v>0</v>
      </c>
      <c r="AJ154" s="22">
        <v>67977940</v>
      </c>
      <c r="AK154" s="22">
        <v>70630674</v>
      </c>
    </row>
    <row r="155" spans="1:37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628639</v>
      </c>
      <c r="F155" s="22">
        <v>177381</v>
      </c>
      <c r="G155" s="22">
        <v>0</v>
      </c>
      <c r="H155" s="22">
        <v>0</v>
      </c>
      <c r="I155" s="22">
        <v>52360</v>
      </c>
      <c r="J155" s="22">
        <v>0</v>
      </c>
      <c r="K155" s="22">
        <v>140865</v>
      </c>
      <c r="L155" s="22">
        <v>0</v>
      </c>
      <c r="M155" s="22">
        <v>216095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1215340</v>
      </c>
      <c r="V155" s="22">
        <v>0</v>
      </c>
      <c r="W155" s="22">
        <v>0</v>
      </c>
      <c r="X155" s="22">
        <v>238590</v>
      </c>
      <c r="Y155" s="22">
        <v>0</v>
      </c>
      <c r="Z155" s="22">
        <v>169449</v>
      </c>
      <c r="AA155" s="22">
        <v>1981131</v>
      </c>
      <c r="AB155" s="22">
        <v>0</v>
      </c>
      <c r="AC155" s="22">
        <v>0</v>
      </c>
      <c r="AD155" s="22">
        <v>2389170</v>
      </c>
      <c r="AE155" s="22">
        <v>-1173830</v>
      </c>
      <c r="AF155" s="22">
        <v>9485783</v>
      </c>
      <c r="AG155" s="22">
        <v>0</v>
      </c>
      <c r="AH155" s="22">
        <v>10151</v>
      </c>
      <c r="AI155" s="22">
        <v>0</v>
      </c>
      <c r="AJ155" s="22">
        <v>9495934</v>
      </c>
      <c r="AK155" s="22">
        <v>8322104</v>
      </c>
    </row>
    <row r="156" spans="1:37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746274</v>
      </c>
      <c r="F156" s="22">
        <v>21190</v>
      </c>
      <c r="G156" s="22">
        <v>25777</v>
      </c>
      <c r="H156" s="22">
        <v>0</v>
      </c>
      <c r="I156" s="22">
        <v>97371</v>
      </c>
      <c r="J156" s="22">
        <v>0</v>
      </c>
      <c r="K156" s="22">
        <v>163528</v>
      </c>
      <c r="L156" s="22">
        <v>0</v>
      </c>
      <c r="M156" s="22">
        <v>16768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1070908</v>
      </c>
      <c r="V156" s="22">
        <v>0</v>
      </c>
      <c r="W156" s="22">
        <v>0</v>
      </c>
      <c r="X156" s="22">
        <v>145786</v>
      </c>
      <c r="Y156" s="22">
        <v>12356</v>
      </c>
      <c r="Z156" s="22">
        <v>284597</v>
      </c>
      <c r="AA156" s="22">
        <v>157594</v>
      </c>
      <c r="AB156" s="22">
        <v>0</v>
      </c>
      <c r="AC156" s="22">
        <v>0</v>
      </c>
      <c r="AD156" s="22">
        <v>600333</v>
      </c>
      <c r="AE156" s="22">
        <v>470575</v>
      </c>
      <c r="AF156" s="22">
        <v>22738977</v>
      </c>
      <c r="AG156" s="22">
        <v>0</v>
      </c>
      <c r="AH156" s="22">
        <v>0</v>
      </c>
      <c r="AI156" s="22">
        <v>0</v>
      </c>
      <c r="AJ156" s="22">
        <v>22738977</v>
      </c>
      <c r="AK156" s="22">
        <v>23209552</v>
      </c>
    </row>
    <row r="157" spans="1:37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11422650</v>
      </c>
      <c r="F157" s="22">
        <v>127508</v>
      </c>
      <c r="G157" s="22">
        <v>203857</v>
      </c>
      <c r="H157" s="22">
        <v>-72460</v>
      </c>
      <c r="I157" s="22">
        <v>805</v>
      </c>
      <c r="J157" s="22">
        <v>0</v>
      </c>
      <c r="K157" s="22">
        <v>4705994</v>
      </c>
      <c r="L157" s="22">
        <v>0</v>
      </c>
      <c r="M157" s="22">
        <v>28935</v>
      </c>
      <c r="N157" s="22">
        <v>0</v>
      </c>
      <c r="O157" s="22">
        <v>0</v>
      </c>
      <c r="P157" s="22">
        <v>0</v>
      </c>
      <c r="Q157" s="22">
        <v>0</v>
      </c>
      <c r="R157" s="22">
        <v>30</v>
      </c>
      <c r="S157" s="22">
        <v>0</v>
      </c>
      <c r="T157" s="22">
        <v>0</v>
      </c>
      <c r="U157" s="22">
        <v>16417319</v>
      </c>
      <c r="V157" s="22">
        <v>0</v>
      </c>
      <c r="W157" s="22">
        <v>0</v>
      </c>
      <c r="X157" s="22">
        <v>1564255</v>
      </c>
      <c r="Y157" s="22">
        <v>75115</v>
      </c>
      <c r="Z157" s="22">
        <v>4202709</v>
      </c>
      <c r="AA157" s="22">
        <v>6757851</v>
      </c>
      <c r="AB157" s="22">
        <v>2384603</v>
      </c>
      <c r="AC157" s="22">
        <v>0</v>
      </c>
      <c r="AD157" s="22">
        <v>14984533</v>
      </c>
      <c r="AE157" s="22">
        <v>1432786</v>
      </c>
      <c r="AF157" s="22">
        <v>85807349</v>
      </c>
      <c r="AG157" s="22">
        <v>0</v>
      </c>
      <c r="AH157" s="22">
        <v>1600</v>
      </c>
      <c r="AI157" s="22">
        <v>0</v>
      </c>
      <c r="AJ157" s="22">
        <v>85808949</v>
      </c>
      <c r="AK157" s="22">
        <v>87241735</v>
      </c>
    </row>
    <row r="158" spans="1:37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3896538</v>
      </c>
      <c r="F158" s="22">
        <v>143947</v>
      </c>
      <c r="G158" s="22">
        <v>48821</v>
      </c>
      <c r="H158" s="22">
        <v>0</v>
      </c>
      <c r="I158" s="22">
        <v>0</v>
      </c>
      <c r="J158" s="22">
        <v>0</v>
      </c>
      <c r="K158" s="22">
        <v>182522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4271828</v>
      </c>
      <c r="V158" s="22">
        <v>0</v>
      </c>
      <c r="W158" s="22">
        <v>0</v>
      </c>
      <c r="X158" s="22">
        <v>984280</v>
      </c>
      <c r="Y158" s="22">
        <v>0</v>
      </c>
      <c r="Z158" s="22">
        <v>1024890</v>
      </c>
      <c r="AA158" s="22">
        <v>2242001</v>
      </c>
      <c r="AB158" s="22">
        <v>0</v>
      </c>
      <c r="AC158" s="22">
        <v>0</v>
      </c>
      <c r="AD158" s="22">
        <v>4251171</v>
      </c>
      <c r="AE158" s="22">
        <v>20657</v>
      </c>
      <c r="AF158" s="22">
        <v>34891678</v>
      </c>
      <c r="AG158" s="22">
        <v>0</v>
      </c>
      <c r="AH158" s="22">
        <v>1655</v>
      </c>
      <c r="AI158" s="22">
        <v>0</v>
      </c>
      <c r="AJ158" s="22">
        <v>34893333</v>
      </c>
      <c r="AK158" s="22">
        <v>34913990</v>
      </c>
    </row>
    <row r="159" spans="1:37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1939108</v>
      </c>
      <c r="F159" s="22">
        <v>60383</v>
      </c>
      <c r="G159" s="22">
        <v>28614</v>
      </c>
      <c r="H159" s="22">
        <v>0</v>
      </c>
      <c r="I159" s="22">
        <v>503638</v>
      </c>
      <c r="J159" s="22">
        <v>0</v>
      </c>
      <c r="K159" s="22">
        <v>151544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431870</v>
      </c>
      <c r="S159" s="22">
        <v>0</v>
      </c>
      <c r="T159" s="22">
        <v>0</v>
      </c>
      <c r="U159" s="22">
        <v>3115157</v>
      </c>
      <c r="V159" s="22">
        <v>0</v>
      </c>
      <c r="W159" s="22">
        <v>0</v>
      </c>
      <c r="X159" s="22">
        <v>135192</v>
      </c>
      <c r="Y159" s="22">
        <v>0</v>
      </c>
      <c r="Z159" s="22">
        <v>431852</v>
      </c>
      <c r="AA159" s="22">
        <v>1345639</v>
      </c>
      <c r="AB159" s="22">
        <v>0</v>
      </c>
      <c r="AC159" s="22">
        <v>0</v>
      </c>
      <c r="AD159" s="22">
        <v>1912683</v>
      </c>
      <c r="AE159" s="22">
        <v>1202474</v>
      </c>
      <c r="AF159" s="22">
        <v>23404006</v>
      </c>
      <c r="AG159" s="22">
        <v>12462</v>
      </c>
      <c r="AH159" s="22">
        <v>14381</v>
      </c>
      <c r="AI159" s="22">
        <v>0</v>
      </c>
      <c r="AJ159" s="22">
        <v>23430849</v>
      </c>
      <c r="AK159" s="22">
        <v>24633323</v>
      </c>
    </row>
    <row r="160" spans="1:37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4801618</v>
      </c>
      <c r="F160" s="22">
        <v>95962</v>
      </c>
      <c r="G160" s="22">
        <v>64237</v>
      </c>
      <c r="H160" s="22">
        <v>0</v>
      </c>
      <c r="I160" s="22">
        <v>693</v>
      </c>
      <c r="J160" s="22">
        <v>0</v>
      </c>
      <c r="K160" s="22">
        <v>529610</v>
      </c>
      <c r="L160" s="22">
        <v>0</v>
      </c>
      <c r="M160" s="22">
        <v>300729</v>
      </c>
      <c r="N160" s="22">
        <v>0</v>
      </c>
      <c r="O160" s="22">
        <v>0</v>
      </c>
      <c r="P160" s="22">
        <v>649591</v>
      </c>
      <c r="Q160" s="22">
        <v>0</v>
      </c>
      <c r="R160" s="22">
        <v>6771192</v>
      </c>
      <c r="S160" s="22">
        <v>0</v>
      </c>
      <c r="T160" s="22">
        <v>0</v>
      </c>
      <c r="U160" s="22">
        <v>13213632</v>
      </c>
      <c r="V160" s="22">
        <v>0</v>
      </c>
      <c r="W160" s="22">
        <v>11400</v>
      </c>
      <c r="X160" s="22">
        <v>610411</v>
      </c>
      <c r="Y160" s="22">
        <v>45371</v>
      </c>
      <c r="Z160" s="22">
        <v>897670</v>
      </c>
      <c r="AA160" s="22">
        <v>2908191</v>
      </c>
      <c r="AB160" s="22">
        <v>0</v>
      </c>
      <c r="AC160" s="22">
        <v>0</v>
      </c>
      <c r="AD160" s="22">
        <v>4473043</v>
      </c>
      <c r="AE160" s="22">
        <v>8740589</v>
      </c>
      <c r="AF160" s="22">
        <v>29344974</v>
      </c>
      <c r="AG160" s="22">
        <v>84309</v>
      </c>
      <c r="AH160" s="22">
        <v>140566</v>
      </c>
      <c r="AI160" s="22">
        <v>0</v>
      </c>
      <c r="AJ160" s="22">
        <v>29569849</v>
      </c>
      <c r="AK160" s="22">
        <v>38310438</v>
      </c>
    </row>
    <row r="161" spans="1:37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10082540</v>
      </c>
      <c r="F161" s="22">
        <v>206969</v>
      </c>
      <c r="G161" s="22">
        <v>182793</v>
      </c>
      <c r="H161" s="22">
        <v>-16250</v>
      </c>
      <c r="I161" s="22">
        <v>572</v>
      </c>
      <c r="J161" s="22">
        <v>0</v>
      </c>
      <c r="K161" s="22">
        <v>2617723</v>
      </c>
      <c r="L161" s="22">
        <v>0</v>
      </c>
      <c r="M161" s="22">
        <v>1650991</v>
      </c>
      <c r="N161" s="22">
        <v>0</v>
      </c>
      <c r="O161" s="22">
        <v>0</v>
      </c>
      <c r="P161" s="22">
        <v>0</v>
      </c>
      <c r="Q161" s="22">
        <v>0</v>
      </c>
      <c r="R161" s="22">
        <v>40</v>
      </c>
      <c r="S161" s="22">
        <v>0</v>
      </c>
      <c r="T161" s="22">
        <v>0</v>
      </c>
      <c r="U161" s="22">
        <v>14725378</v>
      </c>
      <c r="V161" s="22">
        <v>0</v>
      </c>
      <c r="W161" s="22">
        <v>0</v>
      </c>
      <c r="X161" s="22">
        <v>2341923</v>
      </c>
      <c r="Y161" s="22">
        <v>290994</v>
      </c>
      <c r="Z161" s="22">
        <v>1138006</v>
      </c>
      <c r="AA161" s="22">
        <v>4011013</v>
      </c>
      <c r="AB161" s="22">
        <v>0</v>
      </c>
      <c r="AC161" s="22">
        <v>0</v>
      </c>
      <c r="AD161" s="22">
        <v>7781936</v>
      </c>
      <c r="AE161" s="22">
        <v>6943442</v>
      </c>
      <c r="AF161" s="22">
        <v>52947239</v>
      </c>
      <c r="AG161" s="22">
        <v>601097</v>
      </c>
      <c r="AH161" s="22">
        <v>288555</v>
      </c>
      <c r="AI161" s="22">
        <v>0</v>
      </c>
      <c r="AJ161" s="22">
        <v>53836891</v>
      </c>
      <c r="AK161" s="22">
        <v>60780333</v>
      </c>
    </row>
    <row r="162" spans="1:37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5763368</v>
      </c>
      <c r="F162" s="22">
        <v>147283</v>
      </c>
      <c r="G162" s="22">
        <v>74783</v>
      </c>
      <c r="H162" s="22">
        <v>-29934</v>
      </c>
      <c r="I162" s="22">
        <v>419746</v>
      </c>
      <c r="J162" s="22">
        <v>0</v>
      </c>
      <c r="K162" s="22">
        <v>217347</v>
      </c>
      <c r="L162" s="22">
        <v>0</v>
      </c>
      <c r="M162" s="22">
        <v>2563630</v>
      </c>
      <c r="N162" s="22">
        <v>0</v>
      </c>
      <c r="O162" s="22">
        <v>0</v>
      </c>
      <c r="P162" s="22">
        <v>0</v>
      </c>
      <c r="Q162" s="22">
        <v>0</v>
      </c>
      <c r="R162" s="22">
        <v>20</v>
      </c>
      <c r="S162" s="22">
        <v>0</v>
      </c>
      <c r="T162" s="22">
        <v>295341</v>
      </c>
      <c r="U162" s="22">
        <v>9451584</v>
      </c>
      <c r="V162" s="22">
        <v>0</v>
      </c>
      <c r="W162" s="22">
        <v>51018</v>
      </c>
      <c r="X162" s="22">
        <v>205548</v>
      </c>
      <c r="Y162" s="22">
        <v>111640</v>
      </c>
      <c r="Z162" s="22">
        <v>531934</v>
      </c>
      <c r="AA162" s="22">
        <v>2242245</v>
      </c>
      <c r="AB162" s="22">
        <v>0</v>
      </c>
      <c r="AC162" s="22">
        <v>192452</v>
      </c>
      <c r="AD162" s="22">
        <v>3334837</v>
      </c>
      <c r="AE162" s="22">
        <v>6116747</v>
      </c>
      <c r="AF162" s="22">
        <v>29846454</v>
      </c>
      <c r="AG162" s="22">
        <v>21216</v>
      </c>
      <c r="AH162" s="22">
        <v>6612</v>
      </c>
      <c r="AI162" s="22">
        <v>0</v>
      </c>
      <c r="AJ162" s="22">
        <v>29874282</v>
      </c>
      <c r="AK162" s="22">
        <v>35991029</v>
      </c>
    </row>
    <row r="163" spans="1:37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614129</v>
      </c>
      <c r="L163" s="22">
        <v>0</v>
      </c>
      <c r="M163" s="22">
        <v>178254</v>
      </c>
      <c r="N163" s="22">
        <v>0</v>
      </c>
      <c r="O163" s="22">
        <v>675153</v>
      </c>
      <c r="P163" s="22">
        <v>981312</v>
      </c>
      <c r="Q163" s="22">
        <v>0</v>
      </c>
      <c r="R163" s="22">
        <v>3242538</v>
      </c>
      <c r="S163" s="22">
        <v>0</v>
      </c>
      <c r="T163" s="22">
        <v>0</v>
      </c>
      <c r="U163" s="22">
        <v>5691386</v>
      </c>
      <c r="V163" s="22">
        <v>0</v>
      </c>
      <c r="W163" s="22">
        <v>0</v>
      </c>
      <c r="X163" s="22">
        <v>368621</v>
      </c>
      <c r="Y163" s="22">
        <v>97225</v>
      </c>
      <c r="Z163" s="22">
        <v>697838</v>
      </c>
      <c r="AA163" s="22">
        <v>2386097</v>
      </c>
      <c r="AB163" s="22">
        <v>48431</v>
      </c>
      <c r="AC163" s="22">
        <v>0</v>
      </c>
      <c r="AD163" s="22">
        <v>3598212</v>
      </c>
      <c r="AE163" s="22">
        <v>2093174</v>
      </c>
      <c r="AF163" s="22">
        <v>27694048</v>
      </c>
      <c r="AG163" s="22">
        <v>14434</v>
      </c>
      <c r="AH163" s="22">
        <v>212378</v>
      </c>
      <c r="AI163" s="22">
        <v>0</v>
      </c>
      <c r="AJ163" s="22">
        <v>27920860</v>
      </c>
      <c r="AK163" s="22">
        <v>30014034</v>
      </c>
    </row>
    <row r="164" spans="1:37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3379</v>
      </c>
      <c r="F164" s="22">
        <v>467032</v>
      </c>
      <c r="G164" s="22">
        <v>222386</v>
      </c>
      <c r="H164" s="22">
        <v>0</v>
      </c>
      <c r="I164" s="22">
        <v>337817</v>
      </c>
      <c r="J164" s="22">
        <v>0</v>
      </c>
      <c r="K164" s="22">
        <v>475030</v>
      </c>
      <c r="L164" s="22">
        <v>0</v>
      </c>
      <c r="M164" s="22">
        <v>67586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1573230</v>
      </c>
      <c r="V164" s="22">
        <v>380544</v>
      </c>
      <c r="W164" s="22">
        <v>0</v>
      </c>
      <c r="X164" s="22">
        <v>300565</v>
      </c>
      <c r="Y164" s="22">
        <v>0</v>
      </c>
      <c r="Z164" s="22">
        <v>477425</v>
      </c>
      <c r="AA164" s="22">
        <v>1845585</v>
      </c>
      <c r="AB164" s="22">
        <v>0</v>
      </c>
      <c r="AC164" s="22">
        <v>0</v>
      </c>
      <c r="AD164" s="22">
        <v>3004119</v>
      </c>
      <c r="AE164" s="22">
        <v>-1430889</v>
      </c>
      <c r="AF164" s="22">
        <v>23207853</v>
      </c>
      <c r="AG164" s="22">
        <v>72499</v>
      </c>
      <c r="AH164" s="22">
        <v>1921</v>
      </c>
      <c r="AI164" s="22">
        <v>0</v>
      </c>
      <c r="AJ164" s="22">
        <v>23282273</v>
      </c>
      <c r="AK164" s="22">
        <v>21851384</v>
      </c>
    </row>
    <row r="165" spans="1:37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11427188</v>
      </c>
      <c r="F165" s="22">
        <v>248736</v>
      </c>
      <c r="G165" s="22">
        <v>90883</v>
      </c>
      <c r="H165" s="22">
        <v>0</v>
      </c>
      <c r="I165" s="22">
        <v>1307375</v>
      </c>
      <c r="J165" s="22">
        <v>464765</v>
      </c>
      <c r="K165" s="22">
        <v>713893</v>
      </c>
      <c r="L165" s="22">
        <v>12503</v>
      </c>
      <c r="M165" s="22">
        <v>1361227</v>
      </c>
      <c r="N165" s="22">
        <v>24080</v>
      </c>
      <c r="O165" s="22">
        <v>0</v>
      </c>
      <c r="P165" s="22">
        <v>0</v>
      </c>
      <c r="Q165" s="22">
        <v>0</v>
      </c>
      <c r="R165" s="22">
        <v>0</v>
      </c>
      <c r="S165" s="22">
        <v>149947</v>
      </c>
      <c r="T165" s="22">
        <v>0</v>
      </c>
      <c r="U165" s="22">
        <v>15800597</v>
      </c>
      <c r="V165" s="22">
        <v>0</v>
      </c>
      <c r="W165" s="22">
        <v>339360</v>
      </c>
      <c r="X165" s="22">
        <v>220658</v>
      </c>
      <c r="Y165" s="22">
        <v>149947</v>
      </c>
      <c r="Z165" s="22">
        <v>1133705</v>
      </c>
      <c r="AA165" s="22">
        <v>5003175</v>
      </c>
      <c r="AB165" s="22">
        <v>0</v>
      </c>
      <c r="AC165" s="22">
        <v>0</v>
      </c>
      <c r="AD165" s="22">
        <v>6846845</v>
      </c>
      <c r="AE165" s="22">
        <v>8953752</v>
      </c>
      <c r="AF165" s="22">
        <v>74607264</v>
      </c>
      <c r="AG165" s="22">
        <v>100198</v>
      </c>
      <c r="AH165" s="22">
        <v>54376</v>
      </c>
      <c r="AI165" s="22">
        <v>33221</v>
      </c>
      <c r="AJ165" s="22">
        <v>74795059</v>
      </c>
      <c r="AK165" s="22">
        <v>83748811</v>
      </c>
    </row>
    <row r="166" spans="1:37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2779675</v>
      </c>
      <c r="F166" s="22">
        <v>216681</v>
      </c>
      <c r="G166" s="22">
        <v>62195</v>
      </c>
      <c r="H166" s="22">
        <v>0</v>
      </c>
      <c r="I166" s="22">
        <v>23299</v>
      </c>
      <c r="J166" s="22">
        <v>0</v>
      </c>
      <c r="K166" s="22">
        <v>478150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39622</v>
      </c>
      <c r="U166" s="22">
        <v>3599622</v>
      </c>
      <c r="V166" s="22">
        <v>0</v>
      </c>
      <c r="W166" s="22">
        <v>0</v>
      </c>
      <c r="X166" s="22">
        <v>615796</v>
      </c>
      <c r="Y166" s="22">
        <v>721639</v>
      </c>
      <c r="Z166" s="22">
        <v>314765</v>
      </c>
      <c r="AA166" s="22">
        <v>4603887</v>
      </c>
      <c r="AB166" s="22">
        <v>0</v>
      </c>
      <c r="AC166" s="22">
        <v>0</v>
      </c>
      <c r="AD166" s="22">
        <v>6256087</v>
      </c>
      <c r="AE166" s="22">
        <v>-2656465</v>
      </c>
      <c r="AF166" s="22">
        <v>20937143</v>
      </c>
      <c r="AG166" s="22">
        <v>70000</v>
      </c>
      <c r="AH166" s="22">
        <v>50003</v>
      </c>
      <c r="AI166" s="22">
        <v>0</v>
      </c>
      <c r="AJ166" s="22">
        <v>21057146</v>
      </c>
      <c r="AK166" s="22">
        <v>18400681</v>
      </c>
    </row>
    <row r="167" spans="1:37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1772999</v>
      </c>
      <c r="F167" s="22">
        <v>72433</v>
      </c>
      <c r="G167" s="22">
        <v>78251</v>
      </c>
      <c r="H167" s="22">
        <v>-2774</v>
      </c>
      <c r="I167" s="22">
        <v>34705</v>
      </c>
      <c r="J167" s="22">
        <v>0</v>
      </c>
      <c r="K167" s="22">
        <v>676492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502278</v>
      </c>
      <c r="S167" s="22">
        <v>0</v>
      </c>
      <c r="T167" s="22">
        <v>0</v>
      </c>
      <c r="U167" s="22">
        <v>3134384</v>
      </c>
      <c r="V167" s="22">
        <v>0</v>
      </c>
      <c r="W167" s="22">
        <v>0</v>
      </c>
      <c r="X167" s="22">
        <v>421577</v>
      </c>
      <c r="Y167" s="22">
        <v>72080</v>
      </c>
      <c r="Z167" s="22">
        <v>716438</v>
      </c>
      <c r="AA167" s="22">
        <v>3686941</v>
      </c>
      <c r="AB167" s="22">
        <v>0</v>
      </c>
      <c r="AC167" s="22">
        <v>110513</v>
      </c>
      <c r="AD167" s="22">
        <v>5007549</v>
      </c>
      <c r="AE167" s="22">
        <v>-1873165</v>
      </c>
      <c r="AF167" s="22">
        <v>30124209</v>
      </c>
      <c r="AG167" s="22">
        <v>0</v>
      </c>
      <c r="AH167" s="22">
        <v>75087</v>
      </c>
      <c r="AI167" s="22">
        <v>0</v>
      </c>
      <c r="AJ167" s="22">
        <v>30199296</v>
      </c>
      <c r="AK167" s="22">
        <v>28326131</v>
      </c>
    </row>
    <row r="168" spans="1:37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14665817</v>
      </c>
      <c r="F168" s="22">
        <v>142389</v>
      </c>
      <c r="G168" s="22">
        <v>61286</v>
      </c>
      <c r="H168" s="22">
        <v>0</v>
      </c>
      <c r="I168" s="22">
        <v>1638759</v>
      </c>
      <c r="J168" s="22">
        <v>0</v>
      </c>
      <c r="K168" s="22">
        <v>571818</v>
      </c>
      <c r="L168" s="22">
        <v>0</v>
      </c>
      <c r="M168" s="22">
        <v>1270896</v>
      </c>
      <c r="N168" s="22">
        <v>0</v>
      </c>
      <c r="O168" s="22">
        <v>0</v>
      </c>
      <c r="P168" s="22">
        <v>0</v>
      </c>
      <c r="Q168" s="22">
        <v>0</v>
      </c>
      <c r="R168" s="22">
        <v>164284</v>
      </c>
      <c r="S168" s="22">
        <v>0</v>
      </c>
      <c r="T168" s="22">
        <v>0</v>
      </c>
      <c r="U168" s="22">
        <v>18515249</v>
      </c>
      <c r="V168" s="22">
        <v>0</v>
      </c>
      <c r="W168" s="22">
        <v>900357</v>
      </c>
      <c r="X168" s="22">
        <v>1396242</v>
      </c>
      <c r="Y168" s="22">
        <v>670251</v>
      </c>
      <c r="Z168" s="22">
        <v>4552516</v>
      </c>
      <c r="AA168" s="22">
        <v>6453036</v>
      </c>
      <c r="AB168" s="22">
        <v>0</v>
      </c>
      <c r="AC168" s="22">
        <v>0</v>
      </c>
      <c r="AD168" s="22">
        <v>13972402</v>
      </c>
      <c r="AE168" s="22">
        <v>4542847</v>
      </c>
      <c r="AF168" s="22">
        <v>68867272</v>
      </c>
      <c r="AG168" s="22">
        <v>224858</v>
      </c>
      <c r="AH168" s="22">
        <v>0</v>
      </c>
      <c r="AI168" s="22">
        <v>0</v>
      </c>
      <c r="AJ168" s="22">
        <v>69092130</v>
      </c>
      <c r="AK168" s="22">
        <v>73634977</v>
      </c>
    </row>
    <row r="169" spans="1:37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2779919</v>
      </c>
      <c r="F169" s="22">
        <v>40269</v>
      </c>
      <c r="G169" s="22">
        <v>42825</v>
      </c>
      <c r="H169" s="22">
        <v>-2153</v>
      </c>
      <c r="I169" s="22">
        <v>94536</v>
      </c>
      <c r="J169" s="22">
        <v>0</v>
      </c>
      <c r="K169" s="22">
        <v>165366</v>
      </c>
      <c r="L169" s="22">
        <v>0</v>
      </c>
      <c r="M169" s="22">
        <v>117192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50220</v>
      </c>
      <c r="U169" s="22">
        <v>3288174</v>
      </c>
      <c r="V169" s="22">
        <v>0</v>
      </c>
      <c r="W169" s="22">
        <v>0</v>
      </c>
      <c r="X169" s="22">
        <v>180343</v>
      </c>
      <c r="Y169" s="22">
        <v>10560</v>
      </c>
      <c r="Z169" s="22">
        <v>828136</v>
      </c>
      <c r="AA169" s="22">
        <v>168913</v>
      </c>
      <c r="AB169" s="22">
        <v>0</v>
      </c>
      <c r="AC169" s="22">
        <v>0</v>
      </c>
      <c r="AD169" s="22">
        <v>1187952</v>
      </c>
      <c r="AE169" s="22">
        <v>2100222</v>
      </c>
      <c r="AF169" s="22">
        <v>7283083</v>
      </c>
      <c r="AG169" s="22">
        <v>0</v>
      </c>
      <c r="AH169" s="22">
        <v>42349</v>
      </c>
      <c r="AI169" s="22">
        <v>0</v>
      </c>
      <c r="AJ169" s="22">
        <v>7325432</v>
      </c>
      <c r="AK169" s="22">
        <v>9425654</v>
      </c>
    </row>
    <row r="170" spans="1:37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2274575</v>
      </c>
      <c r="F170" s="22">
        <v>76408</v>
      </c>
      <c r="G170" s="22">
        <v>19248</v>
      </c>
      <c r="H170" s="22">
        <v>0</v>
      </c>
      <c r="I170" s="22">
        <v>363</v>
      </c>
      <c r="J170" s="22">
        <v>0</v>
      </c>
      <c r="K170" s="22">
        <v>656332</v>
      </c>
      <c r="L170" s="22">
        <v>242801</v>
      </c>
      <c r="M170" s="22">
        <v>23723</v>
      </c>
      <c r="N170" s="22">
        <v>0</v>
      </c>
      <c r="O170" s="22">
        <v>0</v>
      </c>
      <c r="P170" s="22">
        <v>0</v>
      </c>
      <c r="Q170" s="22">
        <v>0</v>
      </c>
      <c r="R170" s="22">
        <v>6115221</v>
      </c>
      <c r="S170" s="22">
        <v>0</v>
      </c>
      <c r="T170" s="22">
        <v>0</v>
      </c>
      <c r="U170" s="22">
        <v>9408671</v>
      </c>
      <c r="V170" s="22">
        <v>0</v>
      </c>
      <c r="W170" s="22">
        <v>0</v>
      </c>
      <c r="X170" s="22">
        <v>207149</v>
      </c>
      <c r="Y170" s="22">
        <v>47811</v>
      </c>
      <c r="Z170" s="22">
        <v>209261</v>
      </c>
      <c r="AA170" s="22">
        <v>2849620</v>
      </c>
      <c r="AB170" s="22">
        <v>0</v>
      </c>
      <c r="AC170" s="22">
        <v>213323</v>
      </c>
      <c r="AD170" s="22">
        <v>3527164</v>
      </c>
      <c r="AE170" s="22">
        <v>5881507</v>
      </c>
      <c r="AF170" s="22">
        <v>23767568</v>
      </c>
      <c r="AG170" s="22">
        <v>0</v>
      </c>
      <c r="AH170" s="22">
        <v>30482</v>
      </c>
      <c r="AI170" s="22">
        <v>0</v>
      </c>
      <c r="AJ170" s="22">
        <v>23798050</v>
      </c>
      <c r="AK170" s="22">
        <v>29679557</v>
      </c>
    </row>
    <row r="171" spans="1:37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5065709</v>
      </c>
      <c r="F171" s="22">
        <v>662336</v>
      </c>
      <c r="G171" s="22">
        <v>291818</v>
      </c>
      <c r="H171" s="22">
        <v>-215966</v>
      </c>
      <c r="I171" s="22">
        <v>5648027</v>
      </c>
      <c r="J171" s="22">
        <v>0</v>
      </c>
      <c r="K171" s="22">
        <v>8235431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18250463</v>
      </c>
      <c r="S171" s="22">
        <v>0</v>
      </c>
      <c r="T171" s="22">
        <v>115273</v>
      </c>
      <c r="U171" s="22">
        <v>38053091</v>
      </c>
      <c r="V171" s="22">
        <v>0</v>
      </c>
      <c r="W171" s="22">
        <v>0</v>
      </c>
      <c r="X171" s="22">
        <v>5083413</v>
      </c>
      <c r="Y171" s="22">
        <v>1135463</v>
      </c>
      <c r="Z171" s="22">
        <v>10301634</v>
      </c>
      <c r="AA171" s="22">
        <v>32545070</v>
      </c>
      <c r="AB171" s="22">
        <v>9396193</v>
      </c>
      <c r="AC171" s="22">
        <v>636470</v>
      </c>
      <c r="AD171" s="22">
        <v>59098243</v>
      </c>
      <c r="AE171" s="22">
        <v>-21045152</v>
      </c>
      <c r="AF171" s="22">
        <v>113237973</v>
      </c>
      <c r="AG171" s="22">
        <v>281449</v>
      </c>
      <c r="AH171" s="22">
        <v>49367</v>
      </c>
      <c r="AI171" s="22">
        <v>0</v>
      </c>
      <c r="AJ171" s="22">
        <v>113568789</v>
      </c>
      <c r="AK171" s="22">
        <v>92523637</v>
      </c>
    </row>
    <row r="172" spans="1:37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1033393</v>
      </c>
      <c r="F172" s="22">
        <v>80918</v>
      </c>
      <c r="G172" s="22">
        <v>136587</v>
      </c>
      <c r="H172" s="22">
        <v>-16000</v>
      </c>
      <c r="I172" s="22">
        <v>0</v>
      </c>
      <c r="J172" s="22">
        <v>0</v>
      </c>
      <c r="K172" s="22">
        <v>360986</v>
      </c>
      <c r="L172" s="22">
        <v>0</v>
      </c>
      <c r="M172" s="22">
        <v>88108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1683992</v>
      </c>
      <c r="V172" s="22">
        <v>0</v>
      </c>
      <c r="W172" s="22">
        <v>0</v>
      </c>
      <c r="X172" s="22">
        <v>583730</v>
      </c>
      <c r="Y172" s="22">
        <v>6800</v>
      </c>
      <c r="Z172" s="22">
        <v>631540</v>
      </c>
      <c r="AA172" s="22">
        <v>474905</v>
      </c>
      <c r="AB172" s="22">
        <v>0</v>
      </c>
      <c r="AC172" s="22">
        <v>320000</v>
      </c>
      <c r="AD172" s="22">
        <v>2016975</v>
      </c>
      <c r="AE172" s="22">
        <v>-332983</v>
      </c>
      <c r="AF172" s="22">
        <v>6780082</v>
      </c>
      <c r="AG172" s="22">
        <v>71943</v>
      </c>
      <c r="AH172" s="22">
        <v>136079</v>
      </c>
      <c r="AI172" s="22">
        <v>-31853</v>
      </c>
      <c r="AJ172" s="22">
        <v>6956251</v>
      </c>
      <c r="AK172" s="22">
        <v>6623268</v>
      </c>
    </row>
    <row r="173" spans="1:37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4396539</v>
      </c>
      <c r="F173" s="22">
        <v>121745</v>
      </c>
      <c r="G173" s="22">
        <v>24680</v>
      </c>
      <c r="H173" s="22">
        <v>-5716</v>
      </c>
      <c r="I173" s="22">
        <v>16031</v>
      </c>
      <c r="J173" s="22">
        <v>0</v>
      </c>
      <c r="K173" s="22">
        <v>420463</v>
      </c>
      <c r="L173" s="22">
        <v>0</v>
      </c>
      <c r="M173" s="22">
        <v>494329</v>
      </c>
      <c r="N173" s="22">
        <v>28282</v>
      </c>
      <c r="O173" s="22">
        <v>443947</v>
      </c>
      <c r="P173" s="22">
        <v>266333</v>
      </c>
      <c r="Q173" s="22">
        <v>0</v>
      </c>
      <c r="R173" s="22">
        <v>216745</v>
      </c>
      <c r="S173" s="22">
        <v>0</v>
      </c>
      <c r="T173" s="22">
        <v>0</v>
      </c>
      <c r="U173" s="22">
        <v>6423378</v>
      </c>
      <c r="V173" s="22">
        <v>0</v>
      </c>
      <c r="W173" s="22">
        <v>0</v>
      </c>
      <c r="X173" s="22">
        <v>370619</v>
      </c>
      <c r="Y173" s="22">
        <v>35580</v>
      </c>
      <c r="Z173" s="22">
        <v>789452</v>
      </c>
      <c r="AA173" s="22">
        <v>1646575</v>
      </c>
      <c r="AB173" s="22">
        <v>3529</v>
      </c>
      <c r="AC173" s="22">
        <v>3575</v>
      </c>
      <c r="AD173" s="22">
        <v>2849330</v>
      </c>
      <c r="AE173" s="22">
        <v>3574048</v>
      </c>
      <c r="AF173" s="22">
        <v>10398501</v>
      </c>
      <c r="AG173" s="22">
        <v>0</v>
      </c>
      <c r="AH173" s="22">
        <v>91830</v>
      </c>
      <c r="AI173" s="22">
        <v>0</v>
      </c>
      <c r="AJ173" s="22">
        <v>10490331</v>
      </c>
      <c r="AK173" s="22">
        <v>14064379</v>
      </c>
    </row>
    <row r="174" spans="1:37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3818298</v>
      </c>
      <c r="F174" s="22">
        <v>87563</v>
      </c>
      <c r="G174" s="22">
        <v>259247</v>
      </c>
      <c r="H174" s="22">
        <v>-115000</v>
      </c>
      <c r="I174" s="22">
        <v>130434</v>
      </c>
      <c r="J174" s="22">
        <v>756595</v>
      </c>
      <c r="K174" s="22">
        <v>693459</v>
      </c>
      <c r="L174" s="22">
        <v>0</v>
      </c>
      <c r="M174" s="22">
        <v>373873</v>
      </c>
      <c r="N174" s="22">
        <v>0</v>
      </c>
      <c r="O174" s="22">
        <v>0</v>
      </c>
      <c r="P174" s="22">
        <v>0</v>
      </c>
      <c r="Q174" s="22">
        <v>0</v>
      </c>
      <c r="R174" s="22">
        <v>15920</v>
      </c>
      <c r="S174" s="22">
        <v>5411</v>
      </c>
      <c r="T174" s="22">
        <v>0</v>
      </c>
      <c r="U174" s="22">
        <v>6025800</v>
      </c>
      <c r="V174" s="22">
        <v>0</v>
      </c>
      <c r="W174" s="22">
        <v>0</v>
      </c>
      <c r="X174" s="22">
        <v>1396782</v>
      </c>
      <c r="Y174" s="22">
        <v>10000</v>
      </c>
      <c r="Z174" s="22">
        <v>407834</v>
      </c>
      <c r="AA174" s="22">
        <v>3119956</v>
      </c>
      <c r="AB174" s="22">
        <v>0</v>
      </c>
      <c r="AC174" s="22">
        <v>0</v>
      </c>
      <c r="AD174" s="22">
        <v>4934572</v>
      </c>
      <c r="AE174" s="22">
        <v>1091228</v>
      </c>
      <c r="AF174" s="22">
        <v>54705565</v>
      </c>
      <c r="AG174" s="22">
        <v>235574</v>
      </c>
      <c r="AH174" s="22">
        <v>0</v>
      </c>
      <c r="AI174" s="22">
        <v>0</v>
      </c>
      <c r="AJ174" s="22">
        <v>54941139</v>
      </c>
      <c r="AK174" s="22">
        <v>56032367</v>
      </c>
    </row>
    <row r="175" spans="1:37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968301</v>
      </c>
      <c r="F175" s="22">
        <v>55330</v>
      </c>
      <c r="G175" s="22">
        <v>-3633</v>
      </c>
      <c r="H175" s="22">
        <v>0</v>
      </c>
      <c r="I175" s="22">
        <v>4806</v>
      </c>
      <c r="J175" s="22">
        <v>0</v>
      </c>
      <c r="K175" s="22">
        <v>51739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1076543</v>
      </c>
      <c r="V175" s="22">
        <v>0</v>
      </c>
      <c r="W175" s="22">
        <v>0</v>
      </c>
      <c r="X175" s="22">
        <v>43868</v>
      </c>
      <c r="Y175" s="22">
        <v>0</v>
      </c>
      <c r="Z175" s="22">
        <v>226990</v>
      </c>
      <c r="AA175" s="22">
        <v>882121</v>
      </c>
      <c r="AB175" s="22">
        <v>0</v>
      </c>
      <c r="AC175" s="22">
        <v>0</v>
      </c>
      <c r="AD175" s="22">
        <v>1152979</v>
      </c>
      <c r="AE175" s="22">
        <v>-76436</v>
      </c>
      <c r="AF175" s="22">
        <v>6687676</v>
      </c>
      <c r="AG175" s="22">
        <v>0</v>
      </c>
      <c r="AH175" s="22">
        <v>3464</v>
      </c>
      <c r="AI175" s="22">
        <v>0</v>
      </c>
      <c r="AJ175" s="22">
        <v>6691140</v>
      </c>
      <c r="AK175" s="22">
        <v>6614704</v>
      </c>
    </row>
    <row r="176" spans="1:37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7906276</v>
      </c>
      <c r="F176" s="22">
        <v>148664</v>
      </c>
      <c r="G176" s="22">
        <v>84447</v>
      </c>
      <c r="H176" s="22">
        <v>-12511</v>
      </c>
      <c r="I176" s="22">
        <v>1460136</v>
      </c>
      <c r="J176" s="22">
        <v>0</v>
      </c>
      <c r="K176" s="22">
        <v>1151897</v>
      </c>
      <c r="L176" s="22">
        <v>0</v>
      </c>
      <c r="M176" s="22">
        <v>461039</v>
      </c>
      <c r="N176" s="22">
        <v>0</v>
      </c>
      <c r="O176" s="22">
        <v>0</v>
      </c>
      <c r="P176" s="22">
        <v>0</v>
      </c>
      <c r="Q176" s="22">
        <v>0</v>
      </c>
      <c r="R176" s="22">
        <v>40</v>
      </c>
      <c r="S176" s="22">
        <v>391</v>
      </c>
      <c r="T176" s="22">
        <v>1318284</v>
      </c>
      <c r="U176" s="22">
        <v>12518663</v>
      </c>
      <c r="V176" s="22">
        <v>0</v>
      </c>
      <c r="W176" s="22">
        <v>315933</v>
      </c>
      <c r="X176" s="22">
        <v>2942302</v>
      </c>
      <c r="Y176" s="22">
        <v>24850</v>
      </c>
      <c r="Z176" s="22">
        <v>865943</v>
      </c>
      <c r="AA176" s="22">
        <v>7261857</v>
      </c>
      <c r="AB176" s="22">
        <v>1953</v>
      </c>
      <c r="AC176" s="22">
        <v>124711</v>
      </c>
      <c r="AD176" s="22">
        <v>11537549</v>
      </c>
      <c r="AE176" s="22">
        <v>981114</v>
      </c>
      <c r="AF176" s="22">
        <v>111581497</v>
      </c>
      <c r="AG176" s="22">
        <v>0</v>
      </c>
      <c r="AH176" s="22">
        <v>45633</v>
      </c>
      <c r="AI176" s="22">
        <v>0</v>
      </c>
      <c r="AJ176" s="22">
        <v>111627130</v>
      </c>
      <c r="AK176" s="22">
        <v>112608244</v>
      </c>
    </row>
    <row r="177" spans="1:37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16561766</v>
      </c>
      <c r="F177" s="22">
        <v>501476</v>
      </c>
      <c r="G177" s="22">
        <v>217603</v>
      </c>
      <c r="H177" s="22">
        <v>0</v>
      </c>
      <c r="I177" s="22">
        <v>140170</v>
      </c>
      <c r="J177" s="22">
        <v>0</v>
      </c>
      <c r="K177" s="22">
        <v>2465873</v>
      </c>
      <c r="L177" s="22">
        <v>0</v>
      </c>
      <c r="M177" s="22">
        <v>117990</v>
      </c>
      <c r="N177" s="22">
        <v>0</v>
      </c>
      <c r="O177" s="22">
        <v>0</v>
      </c>
      <c r="P177" s="22">
        <v>0</v>
      </c>
      <c r="Q177" s="22">
        <v>0</v>
      </c>
      <c r="R177" s="22">
        <v>9648618</v>
      </c>
      <c r="S177" s="22">
        <v>0</v>
      </c>
      <c r="T177" s="22">
        <v>0</v>
      </c>
      <c r="U177" s="22">
        <v>29653496</v>
      </c>
      <c r="V177" s="22">
        <v>0</v>
      </c>
      <c r="W177" s="22">
        <v>0</v>
      </c>
      <c r="X177" s="22">
        <v>3717264</v>
      </c>
      <c r="Y177" s="22">
        <v>851571</v>
      </c>
      <c r="Z177" s="22">
        <v>5040673</v>
      </c>
      <c r="AA177" s="22">
        <v>10806481</v>
      </c>
      <c r="AB177" s="22">
        <v>0</v>
      </c>
      <c r="AC177" s="22">
        <v>0</v>
      </c>
      <c r="AD177" s="22">
        <v>20415989</v>
      </c>
      <c r="AE177" s="22">
        <v>9237507</v>
      </c>
      <c r="AF177" s="22">
        <v>155664632</v>
      </c>
      <c r="AG177" s="22">
        <v>96084</v>
      </c>
      <c r="AH177" s="22">
        <v>108306</v>
      </c>
      <c r="AI177" s="22">
        <v>0</v>
      </c>
      <c r="AJ177" s="22">
        <v>155869022</v>
      </c>
      <c r="AK177" s="22">
        <v>165106529</v>
      </c>
    </row>
    <row r="178" spans="1:37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8951259</v>
      </c>
      <c r="F178" s="22">
        <v>488353</v>
      </c>
      <c r="G178" s="22">
        <v>160406</v>
      </c>
      <c r="H178" s="22">
        <v>0</v>
      </c>
      <c r="I178" s="22">
        <v>0</v>
      </c>
      <c r="J178" s="22">
        <v>0</v>
      </c>
      <c r="K178" s="22">
        <v>2768539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12218430</v>
      </c>
      <c r="S178" s="22">
        <v>0</v>
      </c>
      <c r="T178" s="22">
        <v>0</v>
      </c>
      <c r="U178" s="22">
        <v>24586987</v>
      </c>
      <c r="V178" s="22">
        <v>0</v>
      </c>
      <c r="W178" s="22">
        <v>0</v>
      </c>
      <c r="X178" s="22">
        <v>4066649</v>
      </c>
      <c r="Y178" s="22">
        <v>750400</v>
      </c>
      <c r="Z178" s="22">
        <v>154457</v>
      </c>
      <c r="AA178" s="22">
        <v>15460695</v>
      </c>
      <c r="AB178" s="22">
        <v>0</v>
      </c>
      <c r="AC178" s="22">
        <v>0</v>
      </c>
      <c r="AD178" s="22">
        <v>20432201</v>
      </c>
      <c r="AE178" s="22">
        <v>4154786</v>
      </c>
      <c r="AF178" s="22">
        <v>178573582</v>
      </c>
      <c r="AG178" s="22">
        <v>83949</v>
      </c>
      <c r="AH178" s="22">
        <v>33094</v>
      </c>
      <c r="AI178" s="22">
        <v>0</v>
      </c>
      <c r="AJ178" s="22">
        <v>178690625</v>
      </c>
      <c r="AK178" s="22">
        <v>182845411</v>
      </c>
    </row>
    <row r="179" spans="1:37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4734928</v>
      </c>
      <c r="F179" s="22">
        <v>162639</v>
      </c>
      <c r="G179" s="22">
        <v>0</v>
      </c>
      <c r="H179" s="22">
        <v>0</v>
      </c>
      <c r="I179" s="22">
        <v>100462</v>
      </c>
      <c r="J179" s="22">
        <v>0</v>
      </c>
      <c r="K179" s="22">
        <v>1024032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27700</v>
      </c>
      <c r="S179" s="22">
        <v>0</v>
      </c>
      <c r="T179" s="22">
        <v>0</v>
      </c>
      <c r="U179" s="22">
        <v>6049761</v>
      </c>
      <c r="V179" s="22">
        <v>0</v>
      </c>
      <c r="W179" s="22">
        <v>0</v>
      </c>
      <c r="X179" s="22">
        <v>715990</v>
      </c>
      <c r="Y179" s="22">
        <v>7521</v>
      </c>
      <c r="Z179" s="22">
        <v>1312307</v>
      </c>
      <c r="AA179" s="22">
        <v>4789156</v>
      </c>
      <c r="AB179" s="22">
        <v>0</v>
      </c>
      <c r="AC179" s="22">
        <v>155828</v>
      </c>
      <c r="AD179" s="22">
        <v>6980802</v>
      </c>
      <c r="AE179" s="22">
        <v>-931041</v>
      </c>
      <c r="AF179" s="22">
        <v>39418995</v>
      </c>
      <c r="AG179" s="22">
        <v>71341</v>
      </c>
      <c r="AH179" s="22">
        <v>23395</v>
      </c>
      <c r="AI179" s="22">
        <v>0</v>
      </c>
      <c r="AJ179" s="22">
        <v>39513731</v>
      </c>
      <c r="AK179" s="22">
        <v>38582690</v>
      </c>
    </row>
    <row r="180" spans="1:37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2114867</v>
      </c>
      <c r="F180" s="22">
        <v>224524</v>
      </c>
      <c r="G180" s="22">
        <v>148141</v>
      </c>
      <c r="H180" s="22">
        <v>-95323</v>
      </c>
      <c r="I180" s="22">
        <v>0</v>
      </c>
      <c r="J180" s="22">
        <v>0</v>
      </c>
      <c r="K180" s="22">
        <v>197040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2589249</v>
      </c>
      <c r="V180" s="22">
        <v>0</v>
      </c>
      <c r="W180" s="22">
        <v>0</v>
      </c>
      <c r="X180" s="22">
        <v>60513</v>
      </c>
      <c r="Y180" s="22">
        <v>0</v>
      </c>
      <c r="Z180" s="22">
        <v>819166</v>
      </c>
      <c r="AA180" s="22">
        <v>0</v>
      </c>
      <c r="AB180" s="22">
        <v>0</v>
      </c>
      <c r="AC180" s="22">
        <v>301024</v>
      </c>
      <c r="AD180" s="22">
        <v>1180703</v>
      </c>
      <c r="AE180" s="22">
        <v>1408546</v>
      </c>
      <c r="AF180" s="22">
        <v>17118483</v>
      </c>
      <c r="AG180" s="22">
        <v>214500</v>
      </c>
      <c r="AH180" s="22">
        <v>1043</v>
      </c>
      <c r="AI180" s="22">
        <v>0</v>
      </c>
      <c r="AJ180" s="22">
        <v>17334026</v>
      </c>
      <c r="AK180" s="22">
        <v>18742572</v>
      </c>
    </row>
    <row r="181" spans="1:37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12456066</v>
      </c>
      <c r="F181" s="22">
        <v>484943</v>
      </c>
      <c r="G181" s="22">
        <v>129758</v>
      </c>
      <c r="H181" s="22">
        <v>0</v>
      </c>
      <c r="I181" s="22">
        <v>2207160</v>
      </c>
      <c r="J181" s="22">
        <v>0</v>
      </c>
      <c r="K181" s="22">
        <v>1462757</v>
      </c>
      <c r="L181" s="22">
        <v>0</v>
      </c>
      <c r="M181" s="22">
        <v>259305</v>
      </c>
      <c r="N181" s="22">
        <v>303895</v>
      </c>
      <c r="O181" s="22">
        <v>0</v>
      </c>
      <c r="P181" s="22">
        <v>0</v>
      </c>
      <c r="Q181" s="22">
        <v>0</v>
      </c>
      <c r="R181" s="22">
        <v>3000000</v>
      </c>
      <c r="S181" s="22">
        <v>0</v>
      </c>
      <c r="T181" s="22">
        <v>0</v>
      </c>
      <c r="U181" s="22">
        <v>20303884</v>
      </c>
      <c r="V181" s="22">
        <v>0</v>
      </c>
      <c r="W181" s="22">
        <v>0</v>
      </c>
      <c r="X181" s="22">
        <v>3480372</v>
      </c>
      <c r="Y181" s="22">
        <v>777598</v>
      </c>
      <c r="Z181" s="22">
        <v>2398141</v>
      </c>
      <c r="AA181" s="22">
        <v>8148854</v>
      </c>
      <c r="AB181" s="22">
        <v>0</v>
      </c>
      <c r="AC181" s="22">
        <v>0</v>
      </c>
      <c r="AD181" s="22">
        <v>14804965</v>
      </c>
      <c r="AE181" s="22">
        <v>5498919</v>
      </c>
      <c r="AF181" s="22">
        <v>140542239</v>
      </c>
      <c r="AG181" s="22">
        <v>188536</v>
      </c>
      <c r="AH181" s="22">
        <v>237667</v>
      </c>
      <c r="AI181" s="22">
        <v>0</v>
      </c>
      <c r="AJ181" s="22">
        <v>140968442</v>
      </c>
      <c r="AK181" s="22">
        <v>146467361</v>
      </c>
    </row>
    <row r="182" spans="1:37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11775707</v>
      </c>
      <c r="F182" s="22">
        <v>317278</v>
      </c>
      <c r="G182" s="22">
        <v>112763</v>
      </c>
      <c r="H182" s="22">
        <v>0</v>
      </c>
      <c r="I182" s="22">
        <v>455402</v>
      </c>
      <c r="J182" s="22">
        <v>1089</v>
      </c>
      <c r="K182" s="22">
        <v>1056345</v>
      </c>
      <c r="L182" s="22">
        <v>209382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2207662</v>
      </c>
      <c r="S182" s="22">
        <v>2146</v>
      </c>
      <c r="T182" s="22">
        <v>0</v>
      </c>
      <c r="U182" s="22">
        <v>16137774</v>
      </c>
      <c r="V182" s="22">
        <v>0</v>
      </c>
      <c r="W182" s="22">
        <v>63889</v>
      </c>
      <c r="X182" s="22">
        <v>1363834</v>
      </c>
      <c r="Y182" s="22">
        <v>523713</v>
      </c>
      <c r="Z182" s="22">
        <v>1552860</v>
      </c>
      <c r="AA182" s="22">
        <v>8340091</v>
      </c>
      <c r="AB182" s="22">
        <v>0</v>
      </c>
      <c r="AC182" s="22">
        <v>300768</v>
      </c>
      <c r="AD182" s="22">
        <v>12145155</v>
      </c>
      <c r="AE182" s="22">
        <v>3992619</v>
      </c>
      <c r="AF182" s="22">
        <v>116795511</v>
      </c>
      <c r="AG182" s="22">
        <v>51007</v>
      </c>
      <c r="AH182" s="22">
        <v>23059</v>
      </c>
      <c r="AI182" s="22">
        <v>799649</v>
      </c>
      <c r="AJ182" s="22">
        <v>117669226</v>
      </c>
      <c r="AK182" s="22">
        <v>121661845</v>
      </c>
    </row>
    <row r="183" spans="1:37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4226641</v>
      </c>
      <c r="F183" s="22">
        <v>58527</v>
      </c>
      <c r="G183" s="22">
        <v>60435</v>
      </c>
      <c r="H183" s="22">
        <v>0</v>
      </c>
      <c r="I183" s="22">
        <v>34405</v>
      </c>
      <c r="J183" s="22">
        <v>0</v>
      </c>
      <c r="K183" s="22">
        <v>390697</v>
      </c>
      <c r="L183" s="22">
        <v>0</v>
      </c>
      <c r="M183" s="22">
        <v>666628</v>
      </c>
      <c r="N183" s="22">
        <v>0</v>
      </c>
      <c r="O183" s="22">
        <v>0</v>
      </c>
      <c r="P183" s="22">
        <v>0</v>
      </c>
      <c r="Q183" s="22">
        <v>0</v>
      </c>
      <c r="R183" s="22">
        <v>294</v>
      </c>
      <c r="S183" s="22">
        <v>0</v>
      </c>
      <c r="T183" s="22">
        <v>0</v>
      </c>
      <c r="U183" s="22">
        <v>5437627</v>
      </c>
      <c r="V183" s="22">
        <v>0</v>
      </c>
      <c r="W183" s="22">
        <v>0</v>
      </c>
      <c r="X183" s="22">
        <v>468233</v>
      </c>
      <c r="Y183" s="22">
        <v>566447</v>
      </c>
      <c r="Z183" s="22">
        <v>1088167</v>
      </c>
      <c r="AA183" s="22">
        <v>4080593</v>
      </c>
      <c r="AB183" s="22">
        <v>129422</v>
      </c>
      <c r="AC183" s="22">
        <v>168355</v>
      </c>
      <c r="AD183" s="22">
        <v>6501217</v>
      </c>
      <c r="AE183" s="22">
        <v>-1063590</v>
      </c>
      <c r="AF183" s="22">
        <v>42590937</v>
      </c>
      <c r="AG183" s="22">
        <v>131747</v>
      </c>
      <c r="AH183" s="22">
        <v>108261</v>
      </c>
      <c r="AI183" s="22">
        <v>0</v>
      </c>
      <c r="AJ183" s="22">
        <v>42830945</v>
      </c>
      <c r="AK183" s="22">
        <v>41767355</v>
      </c>
    </row>
    <row r="184" spans="1:37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1744255</v>
      </c>
      <c r="F184" s="22">
        <v>330933</v>
      </c>
      <c r="G184" s="22">
        <v>5824</v>
      </c>
      <c r="H184" s="22">
        <v>0</v>
      </c>
      <c r="I184" s="22">
        <v>245471</v>
      </c>
      <c r="J184" s="22">
        <v>0</v>
      </c>
      <c r="K184" s="22">
        <v>330501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2656984</v>
      </c>
      <c r="V184" s="22">
        <v>1760000</v>
      </c>
      <c r="W184" s="22">
        <v>0</v>
      </c>
      <c r="X184" s="22">
        <v>366440</v>
      </c>
      <c r="Y184" s="22">
        <v>15200</v>
      </c>
      <c r="Z184" s="22">
        <v>8974</v>
      </c>
      <c r="AA184" s="22">
        <v>1279793</v>
      </c>
      <c r="AB184" s="22">
        <v>0</v>
      </c>
      <c r="AC184" s="22">
        <v>0</v>
      </c>
      <c r="AD184" s="22">
        <v>3430407</v>
      </c>
      <c r="AE184" s="22">
        <v>-773423</v>
      </c>
      <c r="AF184" s="22">
        <v>15722111</v>
      </c>
      <c r="AG184" s="22">
        <v>0</v>
      </c>
      <c r="AH184" s="22">
        <v>11813</v>
      </c>
      <c r="AI184" s="22">
        <v>0</v>
      </c>
      <c r="AJ184" s="22">
        <v>15733924</v>
      </c>
      <c r="AK184" s="22">
        <v>14960501</v>
      </c>
    </row>
    <row r="185" spans="1:37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1088483</v>
      </c>
      <c r="F185" s="22">
        <v>80745</v>
      </c>
      <c r="G185" s="22">
        <v>83739</v>
      </c>
      <c r="H185" s="22">
        <v>-14731</v>
      </c>
      <c r="I185" s="22">
        <v>111057</v>
      </c>
      <c r="J185" s="22">
        <v>0</v>
      </c>
      <c r="K185" s="22">
        <v>276445</v>
      </c>
      <c r="L185" s="22">
        <v>0</v>
      </c>
      <c r="M185" s="22">
        <v>823384</v>
      </c>
      <c r="N185" s="22">
        <v>0</v>
      </c>
      <c r="O185" s="22">
        <v>0</v>
      </c>
      <c r="P185" s="22">
        <v>10</v>
      </c>
      <c r="Q185" s="22">
        <v>0</v>
      </c>
      <c r="R185" s="22">
        <v>0</v>
      </c>
      <c r="S185" s="22">
        <v>0</v>
      </c>
      <c r="T185" s="22">
        <v>0</v>
      </c>
      <c r="U185" s="22">
        <v>2449132</v>
      </c>
      <c r="V185" s="22">
        <v>0</v>
      </c>
      <c r="W185" s="22">
        <v>0</v>
      </c>
      <c r="X185" s="22">
        <v>253117</v>
      </c>
      <c r="Y185" s="22">
        <v>8024</v>
      </c>
      <c r="Z185" s="22">
        <v>793023</v>
      </c>
      <c r="AA185" s="22">
        <v>803960</v>
      </c>
      <c r="AB185" s="22">
        <v>34335</v>
      </c>
      <c r="AC185" s="22">
        <v>0</v>
      </c>
      <c r="AD185" s="22">
        <v>1892459</v>
      </c>
      <c r="AE185" s="22">
        <v>556673</v>
      </c>
      <c r="AF185" s="22">
        <v>7602954</v>
      </c>
      <c r="AG185" s="22">
        <v>0</v>
      </c>
      <c r="AH185" s="22">
        <v>993</v>
      </c>
      <c r="AI185" s="22">
        <v>0</v>
      </c>
      <c r="AJ185" s="22">
        <v>7603947</v>
      </c>
      <c r="AK185" s="22">
        <v>8160620</v>
      </c>
    </row>
    <row r="186" spans="1:37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1325422</v>
      </c>
      <c r="F186" s="22">
        <v>83962</v>
      </c>
      <c r="G186" s="22">
        <v>50276</v>
      </c>
      <c r="H186" s="22">
        <v>0</v>
      </c>
      <c r="I186" s="22">
        <v>549257</v>
      </c>
      <c r="J186" s="22">
        <v>0</v>
      </c>
      <c r="K186" s="22">
        <v>70832</v>
      </c>
      <c r="L186" s="22">
        <v>0</v>
      </c>
      <c r="M186" s="22">
        <v>74631</v>
      </c>
      <c r="N186" s="22">
        <v>0</v>
      </c>
      <c r="O186" s="22">
        <v>0</v>
      </c>
      <c r="P186" s="22">
        <v>20</v>
      </c>
      <c r="Q186" s="22">
        <v>0</v>
      </c>
      <c r="R186" s="22">
        <v>5645</v>
      </c>
      <c r="S186" s="22">
        <v>0</v>
      </c>
      <c r="T186" s="22">
        <v>0</v>
      </c>
      <c r="U186" s="22">
        <v>2160045</v>
      </c>
      <c r="V186" s="22">
        <v>0</v>
      </c>
      <c r="W186" s="22">
        <v>18873</v>
      </c>
      <c r="X186" s="22">
        <v>384648</v>
      </c>
      <c r="Y186" s="22">
        <v>65574</v>
      </c>
      <c r="Z186" s="22">
        <v>972794</v>
      </c>
      <c r="AA186" s="22">
        <v>2571465</v>
      </c>
      <c r="AB186" s="22">
        <v>0</v>
      </c>
      <c r="AC186" s="22">
        <v>0</v>
      </c>
      <c r="AD186" s="22">
        <v>4013354</v>
      </c>
      <c r="AE186" s="22">
        <v>-1853309</v>
      </c>
      <c r="AF186" s="22">
        <v>9300124</v>
      </c>
      <c r="AG186" s="22">
        <v>10149</v>
      </c>
      <c r="AH186" s="22">
        <v>4074</v>
      </c>
      <c r="AI186" s="22">
        <v>0</v>
      </c>
      <c r="AJ186" s="22">
        <v>9314347</v>
      </c>
      <c r="AK186" s="22">
        <v>7461038</v>
      </c>
    </row>
    <row r="187" spans="1:37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11813253</v>
      </c>
      <c r="F187" s="22">
        <v>303186</v>
      </c>
      <c r="G187" s="22">
        <v>265214</v>
      </c>
      <c r="H187" s="22">
        <v>0</v>
      </c>
      <c r="I187" s="22">
        <v>248067</v>
      </c>
      <c r="J187" s="22">
        <v>0</v>
      </c>
      <c r="K187" s="22">
        <v>683316</v>
      </c>
      <c r="L187" s="22">
        <v>0</v>
      </c>
      <c r="M187" s="22">
        <v>48414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13361450</v>
      </c>
      <c r="V187" s="22">
        <v>0</v>
      </c>
      <c r="W187" s="22">
        <v>0</v>
      </c>
      <c r="X187" s="22">
        <v>838016</v>
      </c>
      <c r="Y187" s="22">
        <v>604439</v>
      </c>
      <c r="Z187" s="22">
        <v>7238558</v>
      </c>
      <c r="AA187" s="22">
        <v>1786362</v>
      </c>
      <c r="AB187" s="22">
        <v>0</v>
      </c>
      <c r="AC187" s="22">
        <v>0</v>
      </c>
      <c r="AD187" s="22">
        <v>10467375</v>
      </c>
      <c r="AE187" s="22">
        <v>2894075</v>
      </c>
      <c r="AF187" s="22">
        <v>32727388</v>
      </c>
      <c r="AG187" s="22">
        <v>28615</v>
      </c>
      <c r="AH187" s="22">
        <v>31304</v>
      </c>
      <c r="AI187" s="22">
        <v>0</v>
      </c>
      <c r="AJ187" s="22">
        <v>32787307</v>
      </c>
      <c r="AK187" s="22">
        <v>35681382</v>
      </c>
    </row>
    <row r="188" spans="1:37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1982022</v>
      </c>
      <c r="F188" s="22">
        <v>145520</v>
      </c>
      <c r="G188" s="22">
        <v>70937</v>
      </c>
      <c r="H188" s="22">
        <v>0</v>
      </c>
      <c r="I188" s="22">
        <v>516954</v>
      </c>
      <c r="J188" s="22">
        <v>0</v>
      </c>
      <c r="K188" s="22">
        <v>510515</v>
      </c>
      <c r="L188" s="22">
        <v>0</v>
      </c>
      <c r="M188" s="22">
        <v>434637</v>
      </c>
      <c r="N188" s="22">
        <v>0</v>
      </c>
      <c r="O188" s="22">
        <v>0</v>
      </c>
      <c r="P188" s="22">
        <v>0</v>
      </c>
      <c r="Q188" s="22">
        <v>0</v>
      </c>
      <c r="R188" s="22">
        <v>401</v>
      </c>
      <c r="S188" s="22">
        <v>1730</v>
      </c>
      <c r="T188" s="22">
        <v>0</v>
      </c>
      <c r="U188" s="22">
        <v>3662716</v>
      </c>
      <c r="V188" s="22">
        <v>0</v>
      </c>
      <c r="W188" s="22">
        <v>64681</v>
      </c>
      <c r="X188" s="22">
        <v>815240</v>
      </c>
      <c r="Y188" s="22">
        <v>29712</v>
      </c>
      <c r="Z188" s="22">
        <v>95956</v>
      </c>
      <c r="AA188" s="22">
        <v>4033091</v>
      </c>
      <c r="AB188" s="22">
        <v>0</v>
      </c>
      <c r="AC188" s="22">
        <v>0</v>
      </c>
      <c r="AD188" s="22">
        <v>5038680</v>
      </c>
      <c r="AE188" s="22">
        <v>-1375964</v>
      </c>
      <c r="AF188" s="22">
        <v>39934360</v>
      </c>
      <c r="AG188" s="22">
        <v>263868</v>
      </c>
      <c r="AH188" s="22">
        <v>54077</v>
      </c>
      <c r="AI188" s="22">
        <v>0</v>
      </c>
      <c r="AJ188" s="22">
        <v>40252305</v>
      </c>
      <c r="AK188" s="22">
        <v>38876341</v>
      </c>
    </row>
    <row r="189" spans="1:37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2261273</v>
      </c>
      <c r="F189" s="22">
        <v>11821</v>
      </c>
      <c r="G189" s="22">
        <v>15700</v>
      </c>
      <c r="H189" s="22">
        <v>-6742</v>
      </c>
      <c r="I189" s="22">
        <v>314666</v>
      </c>
      <c r="J189" s="22">
        <v>0</v>
      </c>
      <c r="K189" s="22">
        <v>44481</v>
      </c>
      <c r="L189" s="22">
        <v>0</v>
      </c>
      <c r="M189" s="22">
        <v>62141</v>
      </c>
      <c r="N189" s="22">
        <v>0</v>
      </c>
      <c r="O189" s="22">
        <v>0</v>
      </c>
      <c r="P189" s="22">
        <v>0</v>
      </c>
      <c r="Q189" s="22">
        <v>0</v>
      </c>
      <c r="R189" s="22">
        <v>850742</v>
      </c>
      <c r="S189" s="22">
        <v>0</v>
      </c>
      <c r="T189" s="22">
        <v>8777</v>
      </c>
      <c r="U189" s="22">
        <v>3562859</v>
      </c>
      <c r="V189" s="22">
        <v>0</v>
      </c>
      <c r="W189" s="22">
        <v>10887</v>
      </c>
      <c r="X189" s="22">
        <v>346742</v>
      </c>
      <c r="Y189" s="22">
        <v>3110</v>
      </c>
      <c r="Z189" s="22">
        <v>3055</v>
      </c>
      <c r="AA189" s="22">
        <v>615267</v>
      </c>
      <c r="AB189" s="22">
        <v>1629</v>
      </c>
      <c r="AC189" s="22">
        <v>12277</v>
      </c>
      <c r="AD189" s="22">
        <v>992967</v>
      </c>
      <c r="AE189" s="22">
        <v>2569892</v>
      </c>
      <c r="AF189" s="22">
        <v>6196990</v>
      </c>
      <c r="AG189" s="22">
        <v>69611</v>
      </c>
      <c r="AH189" s="22">
        <v>46389</v>
      </c>
      <c r="AI189" s="22">
        <v>0</v>
      </c>
      <c r="AJ189" s="22">
        <v>6312990</v>
      </c>
      <c r="AK189" s="22">
        <v>8882882</v>
      </c>
    </row>
    <row r="190" spans="1:37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5780975</v>
      </c>
      <c r="F190" s="22">
        <v>212743</v>
      </c>
      <c r="G190" s="22">
        <v>283927</v>
      </c>
      <c r="H190" s="22">
        <v>-122933</v>
      </c>
      <c r="I190" s="22">
        <v>133786</v>
      </c>
      <c r="J190" s="22">
        <v>0</v>
      </c>
      <c r="K190" s="22">
        <v>826894</v>
      </c>
      <c r="L190" s="22">
        <v>220725</v>
      </c>
      <c r="M190" s="22">
        <v>886616</v>
      </c>
      <c r="N190" s="22">
        <v>0</v>
      </c>
      <c r="O190" s="22">
        <v>0</v>
      </c>
      <c r="P190" s="22">
        <v>0</v>
      </c>
      <c r="Q190" s="22">
        <v>0</v>
      </c>
      <c r="R190" s="22">
        <v>3500000</v>
      </c>
      <c r="S190" s="22">
        <v>0</v>
      </c>
      <c r="T190" s="22">
        <v>0</v>
      </c>
      <c r="U190" s="22">
        <v>11722733</v>
      </c>
      <c r="V190" s="22">
        <v>0</v>
      </c>
      <c r="W190" s="22">
        <v>0</v>
      </c>
      <c r="X190" s="22">
        <v>1508944</v>
      </c>
      <c r="Y190" s="22">
        <v>0</v>
      </c>
      <c r="Z190" s="22">
        <v>2012769</v>
      </c>
      <c r="AA190" s="22">
        <v>6468863</v>
      </c>
      <c r="AB190" s="22">
        <v>0</v>
      </c>
      <c r="AC190" s="22">
        <v>0</v>
      </c>
      <c r="AD190" s="22">
        <v>9990576</v>
      </c>
      <c r="AE190" s="22">
        <v>1732157</v>
      </c>
      <c r="AF190" s="22">
        <v>57883037</v>
      </c>
      <c r="AG190" s="22">
        <v>358599</v>
      </c>
      <c r="AH190" s="22">
        <v>97063</v>
      </c>
      <c r="AI190" s="22">
        <v>0</v>
      </c>
      <c r="AJ190" s="22">
        <v>58338699</v>
      </c>
      <c r="AK190" s="22">
        <v>60070856</v>
      </c>
    </row>
    <row r="191" spans="1:37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813716</v>
      </c>
      <c r="F191" s="22">
        <v>68915</v>
      </c>
      <c r="G191" s="22">
        <v>16281</v>
      </c>
      <c r="H191" s="22">
        <v>-5000</v>
      </c>
      <c r="I191" s="22">
        <v>18566</v>
      </c>
      <c r="J191" s="22">
        <v>655552</v>
      </c>
      <c r="K191" s="22">
        <v>4434337</v>
      </c>
      <c r="L191" s="22">
        <v>0</v>
      </c>
      <c r="M191" s="22">
        <v>10318418</v>
      </c>
      <c r="N191" s="22">
        <v>275753</v>
      </c>
      <c r="O191" s="22">
        <v>0</v>
      </c>
      <c r="P191" s="22">
        <v>0</v>
      </c>
      <c r="Q191" s="22">
        <v>0</v>
      </c>
      <c r="R191" s="22">
        <v>850000</v>
      </c>
      <c r="S191" s="22">
        <v>0</v>
      </c>
      <c r="T191" s="22">
        <v>7460</v>
      </c>
      <c r="U191" s="22">
        <v>17453998</v>
      </c>
      <c r="V191" s="22">
        <v>0</v>
      </c>
      <c r="W191" s="22">
        <v>0</v>
      </c>
      <c r="X191" s="22">
        <v>2600584</v>
      </c>
      <c r="Y191" s="22">
        <v>10388</v>
      </c>
      <c r="Z191" s="22">
        <v>35949</v>
      </c>
      <c r="AA191" s="22">
        <v>7497609</v>
      </c>
      <c r="AB191" s="22">
        <v>0</v>
      </c>
      <c r="AC191" s="22">
        <v>0</v>
      </c>
      <c r="AD191" s="22">
        <v>10144530</v>
      </c>
      <c r="AE191" s="22">
        <v>7309468</v>
      </c>
      <c r="AF191" s="22">
        <v>52286844</v>
      </c>
      <c r="AG191" s="22">
        <v>86874</v>
      </c>
      <c r="AH191" s="22">
        <v>67938</v>
      </c>
      <c r="AI191" s="22">
        <v>0</v>
      </c>
      <c r="AJ191" s="22">
        <v>52441656</v>
      </c>
      <c r="AK191" s="22">
        <v>59751124</v>
      </c>
    </row>
    <row r="192" spans="1:37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774875</v>
      </c>
      <c r="F192" s="22">
        <v>60249</v>
      </c>
      <c r="G192" s="22">
        <v>58251</v>
      </c>
      <c r="H192" s="22">
        <v>-29127</v>
      </c>
      <c r="I192" s="22">
        <v>21338</v>
      </c>
      <c r="J192" s="22">
        <v>0</v>
      </c>
      <c r="K192" s="22">
        <v>440343</v>
      </c>
      <c r="L192" s="22">
        <v>0</v>
      </c>
      <c r="M192" s="22">
        <v>244185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1570114</v>
      </c>
      <c r="V192" s="22">
        <v>0</v>
      </c>
      <c r="W192" s="22">
        <v>0</v>
      </c>
      <c r="X192" s="22">
        <v>224752</v>
      </c>
      <c r="Y192" s="22">
        <v>2405</v>
      </c>
      <c r="Z192" s="22">
        <v>281845</v>
      </c>
      <c r="AA192" s="22">
        <v>1009981</v>
      </c>
      <c r="AB192" s="22">
        <v>0</v>
      </c>
      <c r="AC192" s="22">
        <v>4776</v>
      </c>
      <c r="AD192" s="22">
        <v>1523759</v>
      </c>
      <c r="AE192" s="22">
        <v>46355</v>
      </c>
      <c r="AF192" s="22">
        <v>18695848</v>
      </c>
      <c r="AG192" s="22">
        <v>0</v>
      </c>
      <c r="AH192" s="22">
        <v>0</v>
      </c>
      <c r="AI192" s="22">
        <v>0</v>
      </c>
      <c r="AJ192" s="22">
        <v>18695848</v>
      </c>
      <c r="AK192" s="22">
        <v>18742203</v>
      </c>
    </row>
    <row r="193" spans="1:37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1248379</v>
      </c>
      <c r="F193" s="22">
        <v>154824</v>
      </c>
      <c r="G193" s="22">
        <v>12517</v>
      </c>
      <c r="H193" s="22">
        <v>0</v>
      </c>
      <c r="I193" s="22">
        <v>33027</v>
      </c>
      <c r="J193" s="22">
        <v>0</v>
      </c>
      <c r="K193" s="22">
        <v>352222</v>
      </c>
      <c r="L193" s="22">
        <v>1068163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2869132</v>
      </c>
      <c r="V193" s="22">
        <v>0</v>
      </c>
      <c r="W193" s="22">
        <v>0</v>
      </c>
      <c r="X193" s="22">
        <v>215004</v>
      </c>
      <c r="Y193" s="22">
        <v>4000</v>
      </c>
      <c r="Z193" s="22">
        <v>762449</v>
      </c>
      <c r="AA193" s="22">
        <v>2913856</v>
      </c>
      <c r="AB193" s="22">
        <v>0</v>
      </c>
      <c r="AC193" s="22">
        <v>0</v>
      </c>
      <c r="AD193" s="22">
        <v>3895309</v>
      </c>
      <c r="AE193" s="22">
        <v>-1026177</v>
      </c>
      <c r="AF193" s="22">
        <v>21687680</v>
      </c>
      <c r="AG193" s="22">
        <v>5500</v>
      </c>
      <c r="AH193" s="22">
        <v>151208</v>
      </c>
      <c r="AI193" s="22">
        <v>0</v>
      </c>
      <c r="AJ193" s="22">
        <v>21844388</v>
      </c>
      <c r="AK193" s="22">
        <v>20818211</v>
      </c>
    </row>
    <row r="194" spans="1:37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9926937</v>
      </c>
      <c r="F194" s="22">
        <v>122375</v>
      </c>
      <c r="G194" s="22">
        <v>63357</v>
      </c>
      <c r="H194" s="22">
        <v>0</v>
      </c>
      <c r="I194" s="22">
        <v>334224</v>
      </c>
      <c r="J194" s="22">
        <v>67500</v>
      </c>
      <c r="K194" s="22">
        <v>997983</v>
      </c>
      <c r="L194" s="22">
        <v>0</v>
      </c>
      <c r="M194" s="22">
        <v>5144268</v>
      </c>
      <c r="N194" s="22">
        <v>0</v>
      </c>
      <c r="O194" s="22">
        <v>0</v>
      </c>
      <c r="P194" s="22">
        <v>0</v>
      </c>
      <c r="Q194" s="22">
        <v>0</v>
      </c>
      <c r="R194" s="22">
        <v>719</v>
      </c>
      <c r="S194" s="22">
        <v>0</v>
      </c>
      <c r="T194" s="22">
        <v>0</v>
      </c>
      <c r="U194" s="22">
        <v>16657363</v>
      </c>
      <c r="V194" s="22">
        <v>0</v>
      </c>
      <c r="W194" s="22">
        <v>224166</v>
      </c>
      <c r="X194" s="22">
        <v>949078</v>
      </c>
      <c r="Y194" s="22">
        <v>98081</v>
      </c>
      <c r="Z194" s="22">
        <v>418965</v>
      </c>
      <c r="AA194" s="22">
        <v>1492369</v>
      </c>
      <c r="AB194" s="22">
        <v>0</v>
      </c>
      <c r="AC194" s="22">
        <v>270001</v>
      </c>
      <c r="AD194" s="22">
        <v>3452660</v>
      </c>
      <c r="AE194" s="22">
        <v>13204703</v>
      </c>
      <c r="AF194" s="22">
        <v>57915930</v>
      </c>
      <c r="AG194" s="22">
        <v>0</v>
      </c>
      <c r="AH194" s="22">
        <v>42667</v>
      </c>
      <c r="AI194" s="22">
        <v>0</v>
      </c>
      <c r="AJ194" s="22">
        <v>57958597</v>
      </c>
      <c r="AK194" s="22">
        <v>71163300</v>
      </c>
    </row>
    <row r="195" spans="1:37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2665970</v>
      </c>
      <c r="F195" s="22">
        <v>154438</v>
      </c>
      <c r="G195" s="22">
        <v>38852</v>
      </c>
      <c r="H195" s="22">
        <v>0</v>
      </c>
      <c r="I195" s="22">
        <v>150193</v>
      </c>
      <c r="J195" s="22">
        <v>0</v>
      </c>
      <c r="K195" s="22">
        <v>76063</v>
      </c>
      <c r="L195" s="22">
        <v>0</v>
      </c>
      <c r="M195" s="22">
        <v>17504</v>
      </c>
      <c r="N195" s="22">
        <v>0</v>
      </c>
      <c r="O195" s="22">
        <v>0</v>
      </c>
      <c r="P195" s="22">
        <v>0</v>
      </c>
      <c r="Q195" s="22">
        <v>0</v>
      </c>
      <c r="R195" s="22">
        <v>1053</v>
      </c>
      <c r="S195" s="22">
        <v>0</v>
      </c>
      <c r="T195" s="22">
        <v>0</v>
      </c>
      <c r="U195" s="22">
        <v>3104073</v>
      </c>
      <c r="V195" s="22">
        <v>0</v>
      </c>
      <c r="W195" s="22">
        <v>0</v>
      </c>
      <c r="X195" s="22">
        <v>328407</v>
      </c>
      <c r="Y195" s="22">
        <v>19600</v>
      </c>
      <c r="Z195" s="22">
        <v>1079541</v>
      </c>
      <c r="AA195" s="22">
        <v>0</v>
      </c>
      <c r="AB195" s="22">
        <v>0</v>
      </c>
      <c r="AC195" s="22">
        <v>13323</v>
      </c>
      <c r="AD195" s="22">
        <v>1440871</v>
      </c>
      <c r="AE195" s="22">
        <v>1663202</v>
      </c>
      <c r="AF195" s="22">
        <v>10530238</v>
      </c>
      <c r="AG195" s="22">
        <v>0</v>
      </c>
      <c r="AH195" s="22">
        <v>32552</v>
      </c>
      <c r="AI195" s="22">
        <v>0</v>
      </c>
      <c r="AJ195" s="22">
        <v>10562790</v>
      </c>
      <c r="AK195" s="22">
        <v>12225992</v>
      </c>
    </row>
    <row r="196" spans="1:37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3435820</v>
      </c>
      <c r="F196" s="22">
        <v>218347</v>
      </c>
      <c r="G196" s="22">
        <v>150628</v>
      </c>
      <c r="H196" s="22">
        <v>0</v>
      </c>
      <c r="I196" s="22">
        <v>245864</v>
      </c>
      <c r="J196" s="22">
        <v>0</v>
      </c>
      <c r="K196" s="22">
        <v>767875</v>
      </c>
      <c r="L196" s="22">
        <v>0</v>
      </c>
      <c r="M196" s="22">
        <v>453147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5271681</v>
      </c>
      <c r="V196" s="22">
        <v>0</v>
      </c>
      <c r="W196" s="22">
        <v>29843</v>
      </c>
      <c r="X196" s="22">
        <v>1118234</v>
      </c>
      <c r="Y196" s="22">
        <v>120178</v>
      </c>
      <c r="Z196" s="22">
        <v>1096180</v>
      </c>
      <c r="AA196" s="22">
        <v>9496784</v>
      </c>
      <c r="AB196" s="22">
        <v>0</v>
      </c>
      <c r="AC196" s="22">
        <v>47154</v>
      </c>
      <c r="AD196" s="22">
        <v>11908373</v>
      </c>
      <c r="AE196" s="22">
        <v>-6636692</v>
      </c>
      <c r="AF196" s="22">
        <v>49188659</v>
      </c>
      <c r="AG196" s="22">
        <v>153659</v>
      </c>
      <c r="AH196" s="22">
        <v>0</v>
      </c>
      <c r="AI196" s="22">
        <v>0</v>
      </c>
      <c r="AJ196" s="22">
        <v>49342318</v>
      </c>
      <c r="AK196" s="22">
        <v>42705626</v>
      </c>
    </row>
    <row r="197" spans="1:37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20380360</v>
      </c>
      <c r="F197" s="22">
        <v>265016</v>
      </c>
      <c r="G197" s="22">
        <v>23715</v>
      </c>
      <c r="H197" s="22">
        <v>0</v>
      </c>
      <c r="I197" s="22">
        <v>1866794</v>
      </c>
      <c r="J197" s="22">
        <v>1681433</v>
      </c>
      <c r="K197" s="22">
        <v>3758105</v>
      </c>
      <c r="L197" s="22">
        <v>0</v>
      </c>
      <c r="M197" s="22">
        <v>451152</v>
      </c>
      <c r="N197" s="22">
        <v>16457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28443032</v>
      </c>
      <c r="V197" s="22">
        <v>0</v>
      </c>
      <c r="W197" s="22">
        <v>39093</v>
      </c>
      <c r="X197" s="22">
        <v>3472197</v>
      </c>
      <c r="Y197" s="22">
        <v>743394</v>
      </c>
      <c r="Z197" s="22">
        <v>3374242</v>
      </c>
      <c r="AA197" s="22">
        <v>9559019</v>
      </c>
      <c r="AB197" s="22">
        <v>0</v>
      </c>
      <c r="AC197" s="22">
        <v>0</v>
      </c>
      <c r="AD197" s="22">
        <v>17187945</v>
      </c>
      <c r="AE197" s="22">
        <v>11255087</v>
      </c>
      <c r="AF197" s="22">
        <v>143057178</v>
      </c>
      <c r="AG197" s="22">
        <v>472669</v>
      </c>
      <c r="AH197" s="22">
        <v>160222</v>
      </c>
      <c r="AI197" s="22">
        <v>0</v>
      </c>
      <c r="AJ197" s="22">
        <v>143690069</v>
      </c>
      <c r="AK197" s="22">
        <v>154945156</v>
      </c>
    </row>
    <row r="198" spans="1:37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1108510</v>
      </c>
      <c r="F198" s="22">
        <v>37409</v>
      </c>
      <c r="G198" s="22">
        <v>41519</v>
      </c>
      <c r="H198" s="22">
        <v>0</v>
      </c>
      <c r="I198" s="22">
        <v>50683</v>
      </c>
      <c r="J198" s="22">
        <v>0</v>
      </c>
      <c r="K198" s="22">
        <v>62224</v>
      </c>
      <c r="L198" s="22">
        <v>0</v>
      </c>
      <c r="M198" s="22">
        <v>156784</v>
      </c>
      <c r="N198" s="22">
        <v>0</v>
      </c>
      <c r="O198" s="22">
        <v>0</v>
      </c>
      <c r="P198" s="22">
        <v>0</v>
      </c>
      <c r="Q198" s="22">
        <v>0</v>
      </c>
      <c r="R198" s="22">
        <v>22498</v>
      </c>
      <c r="S198" s="22">
        <v>0</v>
      </c>
      <c r="T198" s="22">
        <v>0</v>
      </c>
      <c r="U198" s="22">
        <v>1479627</v>
      </c>
      <c r="V198" s="22">
        <v>0</v>
      </c>
      <c r="W198" s="22">
        <v>0</v>
      </c>
      <c r="X198" s="22">
        <v>133578</v>
      </c>
      <c r="Y198" s="22">
        <v>0</v>
      </c>
      <c r="Z198" s="22">
        <v>471228</v>
      </c>
      <c r="AA198" s="22">
        <v>465103</v>
      </c>
      <c r="AB198" s="22">
        <v>0</v>
      </c>
      <c r="AC198" s="22">
        <v>22498</v>
      </c>
      <c r="AD198" s="22">
        <v>1092407</v>
      </c>
      <c r="AE198" s="22">
        <v>387220</v>
      </c>
      <c r="AF198" s="22">
        <v>5563214</v>
      </c>
      <c r="AG198" s="22">
        <v>0</v>
      </c>
      <c r="AH198" s="22">
        <v>0</v>
      </c>
      <c r="AI198" s="22">
        <v>0</v>
      </c>
      <c r="AJ198" s="22">
        <v>5563214</v>
      </c>
      <c r="AK198" s="22">
        <v>5950434</v>
      </c>
    </row>
    <row r="199" spans="1:37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2018465</v>
      </c>
      <c r="F199" s="22">
        <v>67773</v>
      </c>
      <c r="G199" s="22">
        <v>50875</v>
      </c>
      <c r="H199" s="22">
        <v>0</v>
      </c>
      <c r="I199" s="22">
        <v>0</v>
      </c>
      <c r="J199" s="22">
        <v>0</v>
      </c>
      <c r="K199" s="22">
        <v>112707</v>
      </c>
      <c r="L199" s="22">
        <v>0</v>
      </c>
      <c r="M199" s="22">
        <v>0</v>
      </c>
      <c r="N199" s="22">
        <v>8409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2258229</v>
      </c>
      <c r="V199" s="22">
        <v>0</v>
      </c>
      <c r="W199" s="22">
        <v>0</v>
      </c>
      <c r="X199" s="22">
        <v>295349</v>
      </c>
      <c r="Y199" s="22">
        <v>0</v>
      </c>
      <c r="Z199" s="22">
        <v>838079</v>
      </c>
      <c r="AA199" s="22">
        <v>0</v>
      </c>
      <c r="AB199" s="22">
        <v>0</v>
      </c>
      <c r="AC199" s="22">
        <v>0</v>
      </c>
      <c r="AD199" s="22">
        <v>1133428</v>
      </c>
      <c r="AE199" s="22">
        <v>1124801</v>
      </c>
      <c r="AF199" s="22">
        <v>5033798</v>
      </c>
      <c r="AG199" s="22">
        <v>0</v>
      </c>
      <c r="AH199" s="22">
        <v>37755</v>
      </c>
      <c r="AI199" s="22">
        <v>0</v>
      </c>
      <c r="AJ199" s="22">
        <v>5071553</v>
      </c>
      <c r="AK199" s="22">
        <v>6196354</v>
      </c>
    </row>
    <row r="200" spans="1:37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672205</v>
      </c>
      <c r="F200" s="22">
        <v>215234</v>
      </c>
      <c r="G200" s="22">
        <v>26453</v>
      </c>
      <c r="H200" s="22">
        <v>0</v>
      </c>
      <c r="I200" s="22">
        <v>0</v>
      </c>
      <c r="J200" s="22">
        <v>0</v>
      </c>
      <c r="K200" s="22">
        <v>126956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1040848</v>
      </c>
      <c r="V200" s="22">
        <v>0</v>
      </c>
      <c r="W200" s="22">
        <v>0</v>
      </c>
      <c r="X200" s="22">
        <v>199700</v>
      </c>
      <c r="Y200" s="22">
        <v>12006</v>
      </c>
      <c r="Z200" s="22">
        <v>30142</v>
      </c>
      <c r="AA200" s="22">
        <v>1069539</v>
      </c>
      <c r="AB200" s="22">
        <v>0</v>
      </c>
      <c r="AC200" s="22">
        <v>0</v>
      </c>
      <c r="AD200" s="22">
        <v>1311387</v>
      </c>
      <c r="AE200" s="22">
        <v>-270539</v>
      </c>
      <c r="AF200" s="22">
        <v>8959504</v>
      </c>
      <c r="AG200" s="22">
        <v>62450</v>
      </c>
      <c r="AH200" s="22">
        <v>17335</v>
      </c>
      <c r="AI200" s="22">
        <v>0</v>
      </c>
      <c r="AJ200" s="22">
        <v>9039289</v>
      </c>
      <c r="AK200" s="22">
        <v>8768750</v>
      </c>
    </row>
    <row r="201" spans="1:37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138418</v>
      </c>
      <c r="F201" s="22">
        <v>25608</v>
      </c>
      <c r="G201" s="22">
        <v>12675</v>
      </c>
      <c r="H201" s="22">
        <v>0</v>
      </c>
      <c r="I201" s="22">
        <v>77115</v>
      </c>
      <c r="J201" s="22">
        <v>0</v>
      </c>
      <c r="K201" s="22">
        <v>15103</v>
      </c>
      <c r="L201" s="22">
        <v>0</v>
      </c>
      <c r="M201" s="22">
        <v>18660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27996</v>
      </c>
      <c r="U201" s="22">
        <v>315575</v>
      </c>
      <c r="V201" s="22">
        <v>0</v>
      </c>
      <c r="W201" s="22">
        <v>0</v>
      </c>
      <c r="X201" s="22">
        <v>20964</v>
      </c>
      <c r="Y201" s="22">
        <v>0</v>
      </c>
      <c r="Z201" s="22">
        <v>101526</v>
      </c>
      <c r="AA201" s="22">
        <v>54701</v>
      </c>
      <c r="AB201" s="22">
        <v>0</v>
      </c>
      <c r="AC201" s="22">
        <v>0</v>
      </c>
      <c r="AD201" s="22">
        <v>177191</v>
      </c>
      <c r="AE201" s="22">
        <v>138384</v>
      </c>
      <c r="AF201" s="22">
        <v>4354893</v>
      </c>
      <c r="AG201" s="22">
        <v>0</v>
      </c>
      <c r="AH201" s="22">
        <v>0</v>
      </c>
      <c r="AI201" s="22">
        <v>0</v>
      </c>
      <c r="AJ201" s="22">
        <v>4354893</v>
      </c>
      <c r="AK201" s="22">
        <v>4493277</v>
      </c>
    </row>
    <row r="202" spans="1:37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316858</v>
      </c>
      <c r="F202" s="22">
        <v>7805</v>
      </c>
      <c r="G202" s="22">
        <v>4272</v>
      </c>
      <c r="H202" s="22">
        <v>0</v>
      </c>
      <c r="I202" s="22">
        <v>215039</v>
      </c>
      <c r="J202" s="22">
        <v>0</v>
      </c>
      <c r="K202" s="22">
        <v>20754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10</v>
      </c>
      <c r="U202" s="22">
        <v>564738</v>
      </c>
      <c r="V202" s="22">
        <v>0</v>
      </c>
      <c r="W202" s="22">
        <v>0</v>
      </c>
      <c r="X202" s="22">
        <v>22706</v>
      </c>
      <c r="Y202" s="22">
        <v>730</v>
      </c>
      <c r="Z202" s="22">
        <v>30354</v>
      </c>
      <c r="AA202" s="22">
        <v>0</v>
      </c>
      <c r="AB202" s="22">
        <v>0</v>
      </c>
      <c r="AC202" s="22">
        <v>0</v>
      </c>
      <c r="AD202" s="22">
        <v>53790</v>
      </c>
      <c r="AE202" s="22">
        <v>510948</v>
      </c>
      <c r="AF202" s="22">
        <v>1966580</v>
      </c>
      <c r="AG202" s="22">
        <v>0</v>
      </c>
      <c r="AH202" s="22">
        <v>0</v>
      </c>
      <c r="AI202" s="22">
        <v>0</v>
      </c>
      <c r="AJ202" s="22">
        <v>1966580</v>
      </c>
      <c r="AK202" s="22">
        <v>2477528</v>
      </c>
    </row>
    <row r="203" spans="1:37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1274918</v>
      </c>
      <c r="F203" s="22">
        <v>45352</v>
      </c>
      <c r="G203" s="22">
        <v>24852</v>
      </c>
      <c r="H203" s="22">
        <v>-27375</v>
      </c>
      <c r="I203" s="22">
        <v>39338</v>
      </c>
      <c r="J203" s="22">
        <v>0</v>
      </c>
      <c r="K203" s="22">
        <v>46782</v>
      </c>
      <c r="L203" s="22">
        <v>0</v>
      </c>
      <c r="M203" s="22">
        <v>9870</v>
      </c>
      <c r="N203" s="22">
        <v>0</v>
      </c>
      <c r="O203" s="22">
        <v>0</v>
      </c>
      <c r="P203" s="22">
        <v>10</v>
      </c>
      <c r="Q203" s="22">
        <v>0</v>
      </c>
      <c r="R203" s="22">
        <v>19832</v>
      </c>
      <c r="S203" s="22">
        <v>0</v>
      </c>
      <c r="T203" s="22">
        <v>0</v>
      </c>
      <c r="U203" s="22">
        <v>1433579</v>
      </c>
      <c r="V203" s="22">
        <v>0</v>
      </c>
      <c r="W203" s="22">
        <v>31563</v>
      </c>
      <c r="X203" s="22">
        <v>82265</v>
      </c>
      <c r="Y203" s="22">
        <v>650</v>
      </c>
      <c r="Z203" s="22">
        <v>70411</v>
      </c>
      <c r="AA203" s="22">
        <v>75922</v>
      </c>
      <c r="AB203" s="22">
        <v>0</v>
      </c>
      <c r="AC203" s="22">
        <v>0</v>
      </c>
      <c r="AD203" s="22">
        <v>260811</v>
      </c>
      <c r="AE203" s="22">
        <v>1172768</v>
      </c>
      <c r="AF203" s="22">
        <v>4760846</v>
      </c>
      <c r="AG203" s="22">
        <v>3000</v>
      </c>
      <c r="AH203" s="22">
        <v>900</v>
      </c>
      <c r="AI203" s="22">
        <v>0</v>
      </c>
      <c r="AJ203" s="22">
        <v>4764746</v>
      </c>
      <c r="AK203" s="22">
        <v>5937514</v>
      </c>
    </row>
    <row r="204" spans="1:37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801742</v>
      </c>
      <c r="F204" s="22">
        <v>3883</v>
      </c>
      <c r="G204" s="22">
        <v>7208</v>
      </c>
      <c r="H204" s="22">
        <v>0</v>
      </c>
      <c r="I204" s="22">
        <v>3942</v>
      </c>
      <c r="J204" s="22">
        <v>0</v>
      </c>
      <c r="K204" s="22">
        <v>2558</v>
      </c>
      <c r="L204" s="22">
        <v>0</v>
      </c>
      <c r="M204" s="22">
        <v>101248</v>
      </c>
      <c r="N204" s="22">
        <v>0</v>
      </c>
      <c r="O204" s="22">
        <v>0</v>
      </c>
      <c r="P204" s="22">
        <v>10</v>
      </c>
      <c r="Q204" s="22">
        <v>0</v>
      </c>
      <c r="R204" s="22">
        <v>0</v>
      </c>
      <c r="S204" s="22">
        <v>0</v>
      </c>
      <c r="T204" s="22">
        <v>0</v>
      </c>
      <c r="U204" s="22">
        <v>920591</v>
      </c>
      <c r="V204" s="22">
        <v>0</v>
      </c>
      <c r="W204" s="22">
        <v>0</v>
      </c>
      <c r="X204" s="22">
        <v>20823</v>
      </c>
      <c r="Y204" s="22">
        <v>0</v>
      </c>
      <c r="Z204" s="22">
        <v>402198</v>
      </c>
      <c r="AA204" s="22">
        <v>0</v>
      </c>
      <c r="AB204" s="22">
        <v>0</v>
      </c>
      <c r="AC204" s="22">
        <v>0</v>
      </c>
      <c r="AD204" s="22">
        <v>423021</v>
      </c>
      <c r="AE204" s="22">
        <v>497570</v>
      </c>
      <c r="AF204" s="22">
        <v>2376244</v>
      </c>
      <c r="AG204" s="22">
        <v>0</v>
      </c>
      <c r="AH204" s="22">
        <v>9362</v>
      </c>
      <c r="AI204" s="22">
        <v>0</v>
      </c>
      <c r="AJ204" s="22">
        <v>2385606</v>
      </c>
      <c r="AK204" s="22">
        <v>2883176</v>
      </c>
    </row>
    <row r="205" spans="1:37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1854486</v>
      </c>
      <c r="F205" s="22">
        <v>34805</v>
      </c>
      <c r="G205" s="22">
        <v>2873</v>
      </c>
      <c r="H205" s="22">
        <v>0</v>
      </c>
      <c r="I205" s="22">
        <v>0</v>
      </c>
      <c r="J205" s="22">
        <v>0</v>
      </c>
      <c r="K205" s="22">
        <v>64449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1956613</v>
      </c>
      <c r="V205" s="22">
        <v>0</v>
      </c>
      <c r="W205" s="22">
        <v>0</v>
      </c>
      <c r="X205" s="22">
        <v>38676</v>
      </c>
      <c r="Y205" s="22">
        <v>17251</v>
      </c>
      <c r="Z205" s="22">
        <v>812149</v>
      </c>
      <c r="AA205" s="22">
        <v>479409</v>
      </c>
      <c r="AB205" s="22">
        <v>0</v>
      </c>
      <c r="AC205" s="22">
        <v>0</v>
      </c>
      <c r="AD205" s="22">
        <v>1347485</v>
      </c>
      <c r="AE205" s="22">
        <v>609128</v>
      </c>
      <c r="AF205" s="22">
        <v>6200277</v>
      </c>
      <c r="AG205" s="22">
        <v>8767</v>
      </c>
      <c r="AH205" s="22">
        <v>910</v>
      </c>
      <c r="AI205" s="22">
        <v>0</v>
      </c>
      <c r="AJ205" s="22">
        <v>6209954</v>
      </c>
      <c r="AK205" s="22">
        <v>6819082</v>
      </c>
    </row>
    <row r="206" spans="1:37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414908</v>
      </c>
      <c r="F206" s="22">
        <v>46373</v>
      </c>
      <c r="G206" s="22">
        <v>17362</v>
      </c>
      <c r="H206" s="22">
        <v>0</v>
      </c>
      <c r="I206" s="22">
        <v>18783</v>
      </c>
      <c r="J206" s="22">
        <v>0</v>
      </c>
      <c r="K206" s="22">
        <v>53912</v>
      </c>
      <c r="L206" s="22">
        <v>0</v>
      </c>
      <c r="M206" s="22">
        <v>16345</v>
      </c>
      <c r="N206" s="22">
        <v>0</v>
      </c>
      <c r="O206" s="22">
        <v>0</v>
      </c>
      <c r="P206" s="22">
        <v>10</v>
      </c>
      <c r="Q206" s="22">
        <v>0</v>
      </c>
      <c r="R206" s="22">
        <v>0</v>
      </c>
      <c r="S206" s="22">
        <v>0</v>
      </c>
      <c r="T206" s="22">
        <v>0</v>
      </c>
      <c r="U206" s="22">
        <v>567693</v>
      </c>
      <c r="V206" s="22">
        <v>0</v>
      </c>
      <c r="W206" s="22">
        <v>0</v>
      </c>
      <c r="X206" s="22">
        <v>0</v>
      </c>
      <c r="Y206" s="22">
        <v>15716</v>
      </c>
      <c r="Z206" s="22">
        <v>85285</v>
      </c>
      <c r="AA206" s="22">
        <v>158131</v>
      </c>
      <c r="AB206" s="22">
        <v>0</v>
      </c>
      <c r="AC206" s="22">
        <v>0</v>
      </c>
      <c r="AD206" s="22">
        <v>259132</v>
      </c>
      <c r="AE206" s="22">
        <v>308561</v>
      </c>
      <c r="AF206" s="22">
        <v>2739344</v>
      </c>
      <c r="AG206" s="22">
        <v>0</v>
      </c>
      <c r="AH206" s="22">
        <v>19396</v>
      </c>
      <c r="AI206" s="22">
        <v>0</v>
      </c>
      <c r="AJ206" s="22">
        <v>2758740</v>
      </c>
      <c r="AK206" s="22">
        <v>3067301</v>
      </c>
    </row>
    <row r="207" spans="1:37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816186</v>
      </c>
      <c r="F207" s="22">
        <v>22085</v>
      </c>
      <c r="G207" s="22">
        <v>4833</v>
      </c>
      <c r="H207" s="22">
        <v>-1977</v>
      </c>
      <c r="I207" s="22">
        <v>232232</v>
      </c>
      <c r="J207" s="22">
        <v>7500</v>
      </c>
      <c r="K207" s="22">
        <v>43315</v>
      </c>
      <c r="L207" s="22">
        <v>0</v>
      </c>
      <c r="M207" s="22">
        <v>73219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70</v>
      </c>
      <c r="U207" s="22">
        <v>1197463</v>
      </c>
      <c r="V207" s="22">
        <v>0</v>
      </c>
      <c r="W207" s="22">
        <v>0</v>
      </c>
      <c r="X207" s="22">
        <v>37800</v>
      </c>
      <c r="Y207" s="22">
        <v>1394</v>
      </c>
      <c r="Z207" s="22">
        <v>680258</v>
      </c>
      <c r="AA207" s="22">
        <v>0</v>
      </c>
      <c r="AB207" s="22">
        <v>0</v>
      </c>
      <c r="AC207" s="22">
        <v>0</v>
      </c>
      <c r="AD207" s="22">
        <v>719452</v>
      </c>
      <c r="AE207" s="22">
        <v>478011</v>
      </c>
      <c r="AF207" s="22">
        <v>4022195</v>
      </c>
      <c r="AG207" s="22">
        <v>0</v>
      </c>
      <c r="AH207" s="22">
        <v>0</v>
      </c>
      <c r="AI207" s="22">
        <v>0</v>
      </c>
      <c r="AJ207" s="22">
        <v>4022195</v>
      </c>
      <c r="AK207" s="22">
        <v>4500206</v>
      </c>
    </row>
    <row r="208" spans="1:37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62255</v>
      </c>
      <c r="F208" s="22">
        <v>98644</v>
      </c>
      <c r="G208" s="22">
        <v>74306</v>
      </c>
      <c r="H208" s="22">
        <v>0</v>
      </c>
      <c r="I208" s="22">
        <v>0</v>
      </c>
      <c r="J208" s="22">
        <v>0</v>
      </c>
      <c r="K208" s="22">
        <v>102996</v>
      </c>
      <c r="L208" s="22">
        <v>0</v>
      </c>
      <c r="M208" s="22">
        <v>5787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3611</v>
      </c>
      <c r="T208" s="22">
        <v>0</v>
      </c>
      <c r="U208" s="22">
        <v>347599</v>
      </c>
      <c r="V208" s="22">
        <v>191344</v>
      </c>
      <c r="W208" s="22">
        <v>0</v>
      </c>
      <c r="X208" s="22">
        <v>131671</v>
      </c>
      <c r="Y208" s="22">
        <v>17012</v>
      </c>
      <c r="Z208" s="22">
        <v>10238</v>
      </c>
      <c r="AA208" s="22">
        <v>707959</v>
      </c>
      <c r="AB208" s="22">
        <v>725</v>
      </c>
      <c r="AC208" s="22">
        <v>56475</v>
      </c>
      <c r="AD208" s="22">
        <v>1115424</v>
      </c>
      <c r="AE208" s="22">
        <v>-767825</v>
      </c>
      <c r="AF208" s="22">
        <v>9843393</v>
      </c>
      <c r="AG208" s="22">
        <v>0</v>
      </c>
      <c r="AH208" s="22">
        <v>240</v>
      </c>
      <c r="AI208" s="22">
        <v>0</v>
      </c>
      <c r="AJ208" s="22">
        <v>9843633</v>
      </c>
      <c r="AK208" s="22">
        <v>9075808</v>
      </c>
    </row>
    <row r="209" spans="1:37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688193</v>
      </c>
      <c r="F209" s="22">
        <v>56663</v>
      </c>
      <c r="G209" s="22">
        <v>81009</v>
      </c>
      <c r="H209" s="22">
        <v>-9334</v>
      </c>
      <c r="I209" s="22">
        <v>52560</v>
      </c>
      <c r="J209" s="22">
        <v>0</v>
      </c>
      <c r="K209" s="22">
        <v>22875</v>
      </c>
      <c r="L209" s="22">
        <v>0</v>
      </c>
      <c r="M209" s="22">
        <v>40800</v>
      </c>
      <c r="N209" s="22">
        <v>0</v>
      </c>
      <c r="O209" s="22">
        <v>0</v>
      </c>
      <c r="P209" s="22">
        <v>0</v>
      </c>
      <c r="Q209" s="22">
        <v>0</v>
      </c>
      <c r="R209" s="22">
        <v>191</v>
      </c>
      <c r="S209" s="22">
        <v>0</v>
      </c>
      <c r="T209" s="22">
        <v>0</v>
      </c>
      <c r="U209" s="22">
        <v>932957</v>
      </c>
      <c r="V209" s="22">
        <v>0</v>
      </c>
      <c r="W209" s="22">
        <v>0</v>
      </c>
      <c r="X209" s="22">
        <v>49178</v>
      </c>
      <c r="Y209" s="22">
        <v>31153</v>
      </c>
      <c r="Z209" s="22">
        <v>474837</v>
      </c>
      <c r="AA209" s="22">
        <v>173838</v>
      </c>
      <c r="AB209" s="22">
        <v>0</v>
      </c>
      <c r="AC209" s="22">
        <v>0</v>
      </c>
      <c r="AD209" s="22">
        <v>729006</v>
      </c>
      <c r="AE209" s="22">
        <v>203951</v>
      </c>
      <c r="AF209" s="22">
        <v>3158778</v>
      </c>
      <c r="AG209" s="22">
        <v>0</v>
      </c>
      <c r="AH209" s="22">
        <v>2795</v>
      </c>
      <c r="AI209" s="22">
        <v>0</v>
      </c>
      <c r="AJ209" s="22">
        <v>3161573</v>
      </c>
      <c r="AK209" s="22">
        <v>3365524</v>
      </c>
    </row>
    <row r="210" spans="1:37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543394</v>
      </c>
      <c r="F210" s="22">
        <v>25695</v>
      </c>
      <c r="G210" s="22">
        <v>14245</v>
      </c>
      <c r="H210" s="22">
        <v>0</v>
      </c>
      <c r="I210" s="22">
        <v>18930</v>
      </c>
      <c r="J210" s="22">
        <v>0</v>
      </c>
      <c r="K210" s="22">
        <v>25231</v>
      </c>
      <c r="L210" s="22">
        <v>0</v>
      </c>
      <c r="M210" s="22">
        <v>70529</v>
      </c>
      <c r="N210" s="22">
        <v>0</v>
      </c>
      <c r="O210" s="22">
        <v>0</v>
      </c>
      <c r="P210" s="22">
        <v>0</v>
      </c>
      <c r="Q210" s="22">
        <v>0</v>
      </c>
      <c r="R210" s="22">
        <v>106927</v>
      </c>
      <c r="S210" s="22">
        <v>0</v>
      </c>
      <c r="T210" s="22">
        <v>10</v>
      </c>
      <c r="U210" s="22">
        <v>804961</v>
      </c>
      <c r="V210" s="22">
        <v>0</v>
      </c>
      <c r="W210" s="22">
        <v>0</v>
      </c>
      <c r="X210" s="22">
        <v>54927</v>
      </c>
      <c r="Y210" s="22">
        <v>0</v>
      </c>
      <c r="Z210" s="22">
        <v>72172</v>
      </c>
      <c r="AA210" s="22">
        <v>0</v>
      </c>
      <c r="AB210" s="22">
        <v>17437</v>
      </c>
      <c r="AC210" s="22">
        <v>104032</v>
      </c>
      <c r="AD210" s="22">
        <v>248568</v>
      </c>
      <c r="AE210" s="22">
        <v>556393</v>
      </c>
      <c r="AF210" s="22">
        <v>2357106</v>
      </c>
      <c r="AG210" s="22">
        <v>0</v>
      </c>
      <c r="AH210" s="22">
        <v>18129</v>
      </c>
      <c r="AI210" s="22">
        <v>0</v>
      </c>
      <c r="AJ210" s="22">
        <v>2375235</v>
      </c>
      <c r="AK210" s="22">
        <v>2931628</v>
      </c>
    </row>
    <row r="211" spans="1:37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657952</v>
      </c>
      <c r="F211" s="22">
        <v>1552</v>
      </c>
      <c r="G211" s="22">
        <v>0</v>
      </c>
      <c r="H211" s="22">
        <v>0</v>
      </c>
      <c r="I211" s="22">
        <v>11362</v>
      </c>
      <c r="J211" s="22">
        <v>0</v>
      </c>
      <c r="K211" s="22">
        <v>10370</v>
      </c>
      <c r="L211" s="22">
        <v>0</v>
      </c>
      <c r="M211" s="22">
        <v>2559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683795</v>
      </c>
      <c r="V211" s="22">
        <v>0</v>
      </c>
      <c r="W211" s="22">
        <v>0</v>
      </c>
      <c r="X211" s="22">
        <v>31488</v>
      </c>
      <c r="Y211" s="22">
        <v>15640</v>
      </c>
      <c r="Z211" s="22">
        <v>382239</v>
      </c>
      <c r="AA211" s="22">
        <v>18364</v>
      </c>
      <c r="AB211" s="22">
        <v>0</v>
      </c>
      <c r="AC211" s="22">
        <v>0</v>
      </c>
      <c r="AD211" s="22">
        <v>447731</v>
      </c>
      <c r="AE211" s="22">
        <v>236064</v>
      </c>
      <c r="AF211" s="22">
        <v>5333002</v>
      </c>
      <c r="AG211" s="22">
        <v>0</v>
      </c>
      <c r="AH211" s="22">
        <v>4916</v>
      </c>
      <c r="AI211" s="22">
        <v>0</v>
      </c>
      <c r="AJ211" s="22">
        <v>5337918</v>
      </c>
      <c r="AK211" s="22">
        <v>5573982</v>
      </c>
    </row>
    <row r="212" spans="1:37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3699807</v>
      </c>
      <c r="F212" s="22">
        <v>22494</v>
      </c>
      <c r="G212" s="22">
        <v>18158</v>
      </c>
      <c r="H212" s="22">
        <v>0</v>
      </c>
      <c r="I212" s="22">
        <v>388248</v>
      </c>
      <c r="J212" s="22">
        <v>0</v>
      </c>
      <c r="K212" s="22">
        <v>228546</v>
      </c>
      <c r="L212" s="22">
        <v>0</v>
      </c>
      <c r="M212" s="22">
        <v>1</v>
      </c>
      <c r="N212" s="22">
        <v>0</v>
      </c>
      <c r="O212" s="22">
        <v>0</v>
      </c>
      <c r="P212" s="22">
        <v>0</v>
      </c>
      <c r="Q212" s="22">
        <v>0</v>
      </c>
      <c r="R212" s="22">
        <v>32851</v>
      </c>
      <c r="S212" s="22">
        <v>0</v>
      </c>
      <c r="T212" s="22">
        <v>0</v>
      </c>
      <c r="U212" s="22">
        <v>4390105</v>
      </c>
      <c r="V212" s="22">
        <v>0</v>
      </c>
      <c r="W212" s="22">
        <v>0</v>
      </c>
      <c r="X212" s="22">
        <v>240323</v>
      </c>
      <c r="Y212" s="22">
        <v>20500</v>
      </c>
      <c r="Z212" s="22">
        <v>794072</v>
      </c>
      <c r="AA212" s="22">
        <v>0</v>
      </c>
      <c r="AB212" s="22">
        <v>0</v>
      </c>
      <c r="AC212" s="22">
        <v>0</v>
      </c>
      <c r="AD212" s="22">
        <v>1054895</v>
      </c>
      <c r="AE212" s="22">
        <v>3335210</v>
      </c>
      <c r="AF212" s="22">
        <v>8095731</v>
      </c>
      <c r="AG212" s="22">
        <v>64170</v>
      </c>
      <c r="AH212" s="22">
        <v>23993</v>
      </c>
      <c r="AI212" s="22">
        <v>0</v>
      </c>
      <c r="AJ212" s="22">
        <v>8183894</v>
      </c>
      <c r="AK212" s="22">
        <v>11519104</v>
      </c>
    </row>
    <row r="213" spans="1:37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708588</v>
      </c>
      <c r="F213" s="22">
        <v>21783</v>
      </c>
      <c r="G213" s="22">
        <v>12257</v>
      </c>
      <c r="H213" s="22">
        <v>-6000</v>
      </c>
      <c r="I213" s="22">
        <v>149152</v>
      </c>
      <c r="J213" s="22">
        <v>0</v>
      </c>
      <c r="K213" s="22">
        <v>47271</v>
      </c>
      <c r="L213" s="22">
        <v>0</v>
      </c>
      <c r="M213" s="22">
        <v>85597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1018648</v>
      </c>
      <c r="V213" s="22">
        <v>93965</v>
      </c>
      <c r="W213" s="22">
        <v>0</v>
      </c>
      <c r="X213" s="22">
        <v>0</v>
      </c>
      <c r="Y213" s="22">
        <v>5100</v>
      </c>
      <c r="Z213" s="22">
        <v>42781</v>
      </c>
      <c r="AA213" s="22">
        <v>0</v>
      </c>
      <c r="AB213" s="22">
        <v>0</v>
      </c>
      <c r="AC213" s="22">
        <v>0</v>
      </c>
      <c r="AD213" s="22">
        <v>141846</v>
      </c>
      <c r="AE213" s="22">
        <v>876802</v>
      </c>
      <c r="AF213" s="22">
        <v>4985517</v>
      </c>
      <c r="AG213" s="22">
        <v>6441</v>
      </c>
      <c r="AH213" s="22">
        <v>0</v>
      </c>
      <c r="AI213" s="22">
        <v>0</v>
      </c>
      <c r="AJ213" s="22">
        <v>4991958</v>
      </c>
      <c r="AK213" s="22">
        <v>5868760</v>
      </c>
    </row>
    <row r="214" spans="1:37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540644</v>
      </c>
      <c r="F214" s="22">
        <v>14159</v>
      </c>
      <c r="G214" s="22">
        <v>9352</v>
      </c>
      <c r="H214" s="22">
        <v>0</v>
      </c>
      <c r="I214" s="22">
        <v>17747</v>
      </c>
      <c r="J214" s="22">
        <v>0</v>
      </c>
      <c r="K214" s="22">
        <v>46585</v>
      </c>
      <c r="L214" s="22">
        <v>0</v>
      </c>
      <c r="M214" s="22">
        <v>341842</v>
      </c>
      <c r="N214" s="22">
        <v>0</v>
      </c>
      <c r="O214" s="22">
        <v>0</v>
      </c>
      <c r="P214" s="22">
        <v>0</v>
      </c>
      <c r="Q214" s="22">
        <v>0</v>
      </c>
      <c r="R214" s="22">
        <v>10</v>
      </c>
      <c r="S214" s="22">
        <v>0</v>
      </c>
      <c r="T214" s="22">
        <v>0</v>
      </c>
      <c r="U214" s="22">
        <v>970339</v>
      </c>
      <c r="V214" s="22">
        <v>0</v>
      </c>
      <c r="W214" s="22">
        <v>7185</v>
      </c>
      <c r="X214" s="22">
        <v>33530</v>
      </c>
      <c r="Y214" s="22">
        <v>705</v>
      </c>
      <c r="Z214" s="22">
        <v>476452</v>
      </c>
      <c r="AA214" s="22">
        <v>7870</v>
      </c>
      <c r="AB214" s="22">
        <v>0</v>
      </c>
      <c r="AC214" s="22">
        <v>134778</v>
      </c>
      <c r="AD214" s="22">
        <v>660520</v>
      </c>
      <c r="AE214" s="22">
        <v>309819</v>
      </c>
      <c r="AF214" s="22">
        <v>1566742</v>
      </c>
      <c r="AG214" s="22">
        <v>0</v>
      </c>
      <c r="AH214" s="22">
        <v>7784</v>
      </c>
      <c r="AI214" s="22">
        <v>0</v>
      </c>
      <c r="AJ214" s="22">
        <v>1574526</v>
      </c>
      <c r="AK214" s="22">
        <v>1884345</v>
      </c>
    </row>
    <row r="215" spans="1:37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714687</v>
      </c>
      <c r="F215" s="22">
        <v>48792</v>
      </c>
      <c r="G215" s="22">
        <v>13416</v>
      </c>
      <c r="H215" s="22">
        <v>0</v>
      </c>
      <c r="I215" s="22">
        <v>0</v>
      </c>
      <c r="J215" s="22">
        <v>0</v>
      </c>
      <c r="K215" s="22">
        <v>66024</v>
      </c>
      <c r="L215" s="22">
        <v>0</v>
      </c>
      <c r="M215" s="22">
        <v>198252</v>
      </c>
      <c r="N215" s="22">
        <v>0</v>
      </c>
      <c r="O215" s="22">
        <v>0</v>
      </c>
      <c r="P215" s="22">
        <v>0</v>
      </c>
      <c r="Q215" s="22">
        <v>0</v>
      </c>
      <c r="R215" s="22">
        <v>128383</v>
      </c>
      <c r="S215" s="22">
        <v>0</v>
      </c>
      <c r="T215" s="22">
        <v>4962</v>
      </c>
      <c r="U215" s="22">
        <v>1174516</v>
      </c>
      <c r="V215" s="22">
        <v>0</v>
      </c>
      <c r="W215" s="22">
        <v>0</v>
      </c>
      <c r="X215" s="22">
        <v>67795</v>
      </c>
      <c r="Y215" s="22">
        <v>3515</v>
      </c>
      <c r="Z215" s="22">
        <v>302211</v>
      </c>
      <c r="AA215" s="22">
        <v>692709</v>
      </c>
      <c r="AB215" s="22">
        <v>0</v>
      </c>
      <c r="AC215" s="22">
        <v>0</v>
      </c>
      <c r="AD215" s="22">
        <v>1066230</v>
      </c>
      <c r="AE215" s="22">
        <v>108286</v>
      </c>
      <c r="AF215" s="22">
        <v>4405966</v>
      </c>
      <c r="AG215" s="22">
        <v>0</v>
      </c>
      <c r="AH215" s="22">
        <v>0</v>
      </c>
      <c r="AI215" s="22">
        <v>0</v>
      </c>
      <c r="AJ215" s="22">
        <v>4405966</v>
      </c>
      <c r="AK215" s="22">
        <v>4514252</v>
      </c>
    </row>
    <row r="216" spans="1:37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646284</v>
      </c>
      <c r="F216" s="22">
        <v>39135</v>
      </c>
      <c r="G216" s="22">
        <v>13954</v>
      </c>
      <c r="H216" s="22">
        <v>0</v>
      </c>
      <c r="I216" s="22">
        <v>6415</v>
      </c>
      <c r="J216" s="22">
        <v>0</v>
      </c>
      <c r="K216" s="22">
        <v>24075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729863</v>
      </c>
      <c r="V216" s="22">
        <v>0</v>
      </c>
      <c r="W216" s="22">
        <v>0</v>
      </c>
      <c r="X216" s="22">
        <v>536</v>
      </c>
      <c r="Y216" s="22">
        <v>8165</v>
      </c>
      <c r="Z216" s="22">
        <v>480497</v>
      </c>
      <c r="AA216" s="22">
        <v>27648</v>
      </c>
      <c r="AB216" s="22">
        <v>0</v>
      </c>
      <c r="AC216" s="22">
        <v>0</v>
      </c>
      <c r="AD216" s="22">
        <v>516846</v>
      </c>
      <c r="AE216" s="22">
        <v>213017</v>
      </c>
      <c r="AF216" s="22">
        <v>2360981</v>
      </c>
      <c r="AG216" s="22">
        <v>0</v>
      </c>
      <c r="AH216" s="22">
        <v>7002</v>
      </c>
      <c r="AI216" s="22">
        <v>0</v>
      </c>
      <c r="AJ216" s="22">
        <v>2367983</v>
      </c>
      <c r="AK216" s="22">
        <v>2581000</v>
      </c>
    </row>
    <row r="217" spans="1:37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1657649</v>
      </c>
      <c r="F217" s="22">
        <v>29992</v>
      </c>
      <c r="G217" s="22">
        <v>4616</v>
      </c>
      <c r="H217" s="22">
        <v>0</v>
      </c>
      <c r="I217" s="22">
        <v>10705</v>
      </c>
      <c r="J217" s="22">
        <v>0</v>
      </c>
      <c r="K217" s="22">
        <v>83195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1786157</v>
      </c>
      <c r="V217" s="22">
        <v>0</v>
      </c>
      <c r="W217" s="22">
        <v>40809</v>
      </c>
      <c r="X217" s="22">
        <v>77956</v>
      </c>
      <c r="Y217" s="22">
        <v>0</v>
      </c>
      <c r="Z217" s="22">
        <v>1306369</v>
      </c>
      <c r="AA217" s="22">
        <v>0</v>
      </c>
      <c r="AB217" s="22">
        <v>0</v>
      </c>
      <c r="AC217" s="22">
        <v>0</v>
      </c>
      <c r="AD217" s="22">
        <v>1425134</v>
      </c>
      <c r="AE217" s="22">
        <v>361023</v>
      </c>
      <c r="AF217" s="22">
        <v>7026319</v>
      </c>
      <c r="AG217" s="22">
        <v>0</v>
      </c>
      <c r="AH217" s="22">
        <v>0</v>
      </c>
      <c r="AI217" s="22">
        <v>0</v>
      </c>
      <c r="AJ217" s="22">
        <v>7026319</v>
      </c>
      <c r="AK217" s="22">
        <v>7387342</v>
      </c>
    </row>
    <row r="218" spans="1:37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137528</v>
      </c>
      <c r="F218" s="22">
        <v>38047</v>
      </c>
      <c r="G218" s="22">
        <v>3499</v>
      </c>
      <c r="H218" s="22">
        <v>0</v>
      </c>
      <c r="I218" s="22">
        <v>482487</v>
      </c>
      <c r="J218" s="22">
        <v>0</v>
      </c>
      <c r="K218" s="22">
        <v>50529</v>
      </c>
      <c r="L218" s="22">
        <v>0</v>
      </c>
      <c r="M218" s="22">
        <v>26084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738174</v>
      </c>
      <c r="V218" s="22">
        <v>0</v>
      </c>
      <c r="W218" s="22">
        <v>0</v>
      </c>
      <c r="X218" s="22">
        <v>51729</v>
      </c>
      <c r="Y218" s="22">
        <v>0</v>
      </c>
      <c r="Z218" s="22">
        <v>413596</v>
      </c>
      <c r="AA218" s="22">
        <v>0</v>
      </c>
      <c r="AB218" s="22">
        <v>0</v>
      </c>
      <c r="AC218" s="22">
        <v>0</v>
      </c>
      <c r="AD218" s="22">
        <v>465325</v>
      </c>
      <c r="AE218" s="22">
        <v>272849</v>
      </c>
      <c r="AF218" s="22">
        <v>5021040</v>
      </c>
      <c r="AG218" s="22">
        <v>0</v>
      </c>
      <c r="AH218" s="22">
        <v>7315</v>
      </c>
      <c r="AI218" s="22">
        <v>0</v>
      </c>
      <c r="AJ218" s="22">
        <v>5028355</v>
      </c>
      <c r="AK218" s="22">
        <v>5301204</v>
      </c>
    </row>
    <row r="219" spans="1:37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874048</v>
      </c>
      <c r="F219" s="22">
        <v>6442</v>
      </c>
      <c r="G219" s="22">
        <v>37963</v>
      </c>
      <c r="H219" s="22">
        <v>-31565</v>
      </c>
      <c r="I219" s="22">
        <v>20203</v>
      </c>
      <c r="J219" s="22">
        <v>0</v>
      </c>
      <c r="K219" s="22">
        <v>65798</v>
      </c>
      <c r="L219" s="22">
        <v>0</v>
      </c>
      <c r="M219" s="22">
        <v>27154</v>
      </c>
      <c r="N219" s="22">
        <v>9039</v>
      </c>
      <c r="O219" s="22">
        <v>0</v>
      </c>
      <c r="P219" s="22">
        <v>0</v>
      </c>
      <c r="Q219" s="22">
        <v>0</v>
      </c>
      <c r="R219" s="22">
        <v>100000</v>
      </c>
      <c r="S219" s="22">
        <v>0</v>
      </c>
      <c r="T219" s="22">
        <v>5829</v>
      </c>
      <c r="U219" s="22">
        <v>1114911</v>
      </c>
      <c r="V219" s="22">
        <v>0</v>
      </c>
      <c r="W219" s="22">
        <v>0</v>
      </c>
      <c r="X219" s="22">
        <v>61947</v>
      </c>
      <c r="Y219" s="22">
        <v>2400</v>
      </c>
      <c r="Z219" s="22">
        <v>122373</v>
      </c>
      <c r="AA219" s="22">
        <v>139925</v>
      </c>
      <c r="AB219" s="22">
        <v>0</v>
      </c>
      <c r="AC219" s="22">
        <v>0</v>
      </c>
      <c r="AD219" s="22">
        <v>326645</v>
      </c>
      <c r="AE219" s="22">
        <v>788266</v>
      </c>
      <c r="AF219" s="22">
        <v>3583369</v>
      </c>
      <c r="AG219" s="22">
        <v>0</v>
      </c>
      <c r="AH219" s="22">
        <v>0</v>
      </c>
      <c r="AI219" s="22">
        <v>0</v>
      </c>
      <c r="AJ219" s="22">
        <v>3583369</v>
      </c>
      <c r="AK219" s="22">
        <v>4371635</v>
      </c>
    </row>
    <row r="220" spans="1:37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1062561</v>
      </c>
      <c r="F220" s="22">
        <v>25627</v>
      </c>
      <c r="G220" s="22">
        <v>38897</v>
      </c>
      <c r="H220" s="22">
        <v>0</v>
      </c>
      <c r="I220" s="22">
        <v>930</v>
      </c>
      <c r="J220" s="22">
        <v>0</v>
      </c>
      <c r="K220" s="22">
        <v>34549</v>
      </c>
      <c r="L220" s="22">
        <v>0</v>
      </c>
      <c r="M220" s="22">
        <v>57640</v>
      </c>
      <c r="N220" s="22">
        <v>0</v>
      </c>
      <c r="O220" s="22">
        <v>0</v>
      </c>
      <c r="P220" s="22">
        <v>10</v>
      </c>
      <c r="Q220" s="22">
        <v>0</v>
      </c>
      <c r="R220" s="22">
        <v>0</v>
      </c>
      <c r="S220" s="22">
        <v>0</v>
      </c>
      <c r="T220" s="22">
        <v>0</v>
      </c>
      <c r="U220" s="22">
        <v>1220214</v>
      </c>
      <c r="V220" s="22">
        <v>0</v>
      </c>
      <c r="W220" s="22">
        <v>0</v>
      </c>
      <c r="X220" s="22">
        <v>105990</v>
      </c>
      <c r="Y220" s="22">
        <v>40629</v>
      </c>
      <c r="Z220" s="22">
        <v>4925</v>
      </c>
      <c r="AA220" s="22">
        <v>670900</v>
      </c>
      <c r="AB220" s="22">
        <v>0</v>
      </c>
      <c r="AC220" s="22">
        <v>0</v>
      </c>
      <c r="AD220" s="22">
        <v>822444</v>
      </c>
      <c r="AE220" s="22">
        <v>397770</v>
      </c>
      <c r="AF220" s="22">
        <v>3450648</v>
      </c>
      <c r="AG220" s="22">
        <v>0</v>
      </c>
      <c r="AH220" s="22">
        <v>16132</v>
      </c>
      <c r="AI220" s="22">
        <v>0</v>
      </c>
      <c r="AJ220" s="22">
        <v>3466780</v>
      </c>
      <c r="AK220" s="22">
        <v>3864550</v>
      </c>
    </row>
    <row r="221" spans="1:37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1024912</v>
      </c>
      <c r="F221" s="22">
        <v>59891</v>
      </c>
      <c r="G221" s="22">
        <v>17434</v>
      </c>
      <c r="H221" s="22">
        <v>0</v>
      </c>
      <c r="I221" s="22">
        <v>0</v>
      </c>
      <c r="J221" s="22">
        <v>0</v>
      </c>
      <c r="K221" s="22">
        <v>86902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779</v>
      </c>
      <c r="S221" s="22">
        <v>0</v>
      </c>
      <c r="T221" s="22">
        <v>0</v>
      </c>
      <c r="U221" s="22">
        <v>1189918</v>
      </c>
      <c r="V221" s="22">
        <v>0</v>
      </c>
      <c r="W221" s="22">
        <v>0</v>
      </c>
      <c r="X221" s="22">
        <v>82156</v>
      </c>
      <c r="Y221" s="22">
        <v>0</v>
      </c>
      <c r="Z221" s="22">
        <v>202931</v>
      </c>
      <c r="AA221" s="22">
        <v>52096</v>
      </c>
      <c r="AB221" s="22">
        <v>67575</v>
      </c>
      <c r="AC221" s="22">
        <v>0</v>
      </c>
      <c r="AD221" s="22">
        <v>404758</v>
      </c>
      <c r="AE221" s="22">
        <v>785160</v>
      </c>
      <c r="AF221" s="22">
        <v>4468016</v>
      </c>
      <c r="AG221" s="22">
        <v>0</v>
      </c>
      <c r="AH221" s="22">
        <v>0</v>
      </c>
      <c r="AI221" s="22">
        <v>0</v>
      </c>
      <c r="AJ221" s="22">
        <v>4468016</v>
      </c>
      <c r="AK221" s="22">
        <v>5253176</v>
      </c>
    </row>
    <row r="222" spans="1:37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1175232</v>
      </c>
      <c r="F222" s="22">
        <v>60471</v>
      </c>
      <c r="G222" s="22">
        <v>3828</v>
      </c>
      <c r="H222" s="22">
        <v>0</v>
      </c>
      <c r="I222" s="22">
        <v>0</v>
      </c>
      <c r="J222" s="22">
        <v>0</v>
      </c>
      <c r="K222" s="22">
        <v>75116</v>
      </c>
      <c r="L222" s="22">
        <v>0</v>
      </c>
      <c r="M222" s="22">
        <v>14041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1328688</v>
      </c>
      <c r="V222" s="22">
        <v>0</v>
      </c>
      <c r="W222" s="22">
        <v>5417</v>
      </c>
      <c r="X222" s="22">
        <v>35838</v>
      </c>
      <c r="Y222" s="22">
        <v>6268</v>
      </c>
      <c r="Z222" s="22">
        <v>702118</v>
      </c>
      <c r="AA222" s="22">
        <v>0</v>
      </c>
      <c r="AB222" s="22">
        <v>0</v>
      </c>
      <c r="AC222" s="22">
        <v>0</v>
      </c>
      <c r="AD222" s="22">
        <v>749641</v>
      </c>
      <c r="AE222" s="22">
        <v>579047</v>
      </c>
      <c r="AF222" s="22">
        <v>2556790</v>
      </c>
      <c r="AG222" s="22">
        <v>0</v>
      </c>
      <c r="AH222" s="22">
        <v>3872</v>
      </c>
      <c r="AI222" s="22">
        <v>0</v>
      </c>
      <c r="AJ222" s="22">
        <v>2560662</v>
      </c>
      <c r="AK222" s="22">
        <v>3139709</v>
      </c>
    </row>
    <row r="223" spans="1:37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130663</v>
      </c>
      <c r="F223" s="22">
        <v>40163</v>
      </c>
      <c r="G223" s="22">
        <v>16075</v>
      </c>
      <c r="H223" s="22">
        <v>0</v>
      </c>
      <c r="I223" s="22">
        <v>38284</v>
      </c>
      <c r="J223" s="22">
        <v>0</v>
      </c>
      <c r="K223" s="22">
        <v>132791</v>
      </c>
      <c r="L223" s="22">
        <v>0</v>
      </c>
      <c r="M223" s="22">
        <v>433975</v>
      </c>
      <c r="N223" s="22">
        <v>235713</v>
      </c>
      <c r="O223" s="22">
        <v>0</v>
      </c>
      <c r="P223" s="22">
        <v>0</v>
      </c>
      <c r="Q223" s="22">
        <v>0</v>
      </c>
      <c r="R223" s="22">
        <v>199388</v>
      </c>
      <c r="S223" s="22">
        <v>0</v>
      </c>
      <c r="T223" s="22">
        <v>188213</v>
      </c>
      <c r="U223" s="22">
        <v>1415265</v>
      </c>
      <c r="V223" s="22">
        <v>250000</v>
      </c>
      <c r="W223" s="22">
        <v>16000</v>
      </c>
      <c r="X223" s="22">
        <v>121099</v>
      </c>
      <c r="Y223" s="22">
        <v>0</v>
      </c>
      <c r="Z223" s="22">
        <v>6712</v>
      </c>
      <c r="AA223" s="22">
        <v>1827434</v>
      </c>
      <c r="AB223" s="22">
        <v>0</v>
      </c>
      <c r="AC223" s="22">
        <v>213635</v>
      </c>
      <c r="AD223" s="22">
        <v>2434880</v>
      </c>
      <c r="AE223" s="22">
        <v>-1019615</v>
      </c>
      <c r="AF223" s="22">
        <v>11021440</v>
      </c>
      <c r="AG223" s="22">
        <v>0</v>
      </c>
      <c r="AH223" s="22">
        <v>1779</v>
      </c>
      <c r="AI223" s="22">
        <v>0</v>
      </c>
      <c r="AJ223" s="22">
        <v>11023219</v>
      </c>
      <c r="AK223" s="22">
        <v>10003604</v>
      </c>
    </row>
    <row r="224" spans="1:37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1109720</v>
      </c>
      <c r="F224" s="22">
        <v>29838</v>
      </c>
      <c r="G224" s="22">
        <v>11186</v>
      </c>
      <c r="H224" s="22">
        <v>0</v>
      </c>
      <c r="I224" s="22">
        <v>100140</v>
      </c>
      <c r="J224" s="22">
        <v>0</v>
      </c>
      <c r="K224" s="22">
        <v>14246</v>
      </c>
      <c r="L224" s="22">
        <v>0</v>
      </c>
      <c r="M224" s="22">
        <v>10000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1275130</v>
      </c>
      <c r="V224" s="22">
        <v>0</v>
      </c>
      <c r="W224" s="22">
        <v>130566</v>
      </c>
      <c r="X224" s="22">
        <v>25123</v>
      </c>
      <c r="Y224" s="22">
        <v>0</v>
      </c>
      <c r="Z224" s="22">
        <v>334666</v>
      </c>
      <c r="AA224" s="22">
        <v>0</v>
      </c>
      <c r="AB224" s="22">
        <v>0</v>
      </c>
      <c r="AC224" s="22">
        <v>0</v>
      </c>
      <c r="AD224" s="22">
        <v>490355</v>
      </c>
      <c r="AE224" s="22">
        <v>784775</v>
      </c>
      <c r="AF224" s="22">
        <v>2042731</v>
      </c>
      <c r="AG224" s="22">
        <v>7667</v>
      </c>
      <c r="AH224" s="22">
        <v>0</v>
      </c>
      <c r="AI224" s="22">
        <v>0</v>
      </c>
      <c r="AJ224" s="22">
        <v>2050398</v>
      </c>
      <c r="AK224" s="22">
        <v>2835173</v>
      </c>
    </row>
    <row r="225" spans="1:37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397990</v>
      </c>
      <c r="F225" s="22">
        <v>16918</v>
      </c>
      <c r="G225" s="22">
        <v>16021</v>
      </c>
      <c r="H225" s="22">
        <v>0</v>
      </c>
      <c r="I225" s="22">
        <v>25474</v>
      </c>
      <c r="J225" s="22">
        <v>0</v>
      </c>
      <c r="K225" s="22">
        <v>32231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10</v>
      </c>
      <c r="S225" s="22">
        <v>0</v>
      </c>
      <c r="T225" s="22">
        <v>0</v>
      </c>
      <c r="U225" s="22">
        <v>488644</v>
      </c>
      <c r="V225" s="22">
        <v>0</v>
      </c>
      <c r="W225" s="22">
        <v>0</v>
      </c>
      <c r="X225" s="22">
        <v>57416</v>
      </c>
      <c r="Y225" s="22">
        <v>0</v>
      </c>
      <c r="Z225" s="22">
        <v>152587</v>
      </c>
      <c r="AA225" s="22">
        <v>0</v>
      </c>
      <c r="AB225" s="22">
        <v>0</v>
      </c>
      <c r="AC225" s="22">
        <v>0</v>
      </c>
      <c r="AD225" s="22">
        <v>210003</v>
      </c>
      <c r="AE225" s="22">
        <v>278641</v>
      </c>
      <c r="AF225" s="22">
        <v>2414693</v>
      </c>
      <c r="AG225" s="22">
        <v>0</v>
      </c>
      <c r="AH225" s="22">
        <v>0</v>
      </c>
      <c r="AI225" s="22">
        <v>0</v>
      </c>
      <c r="AJ225" s="22">
        <v>2414693</v>
      </c>
      <c r="AK225" s="22">
        <v>2693334</v>
      </c>
    </row>
    <row r="226" spans="1:37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1052038</v>
      </c>
      <c r="F226" s="22">
        <v>57368</v>
      </c>
      <c r="G226" s="22">
        <v>55732</v>
      </c>
      <c r="H226" s="22">
        <v>0</v>
      </c>
      <c r="I226" s="22">
        <v>0</v>
      </c>
      <c r="J226" s="22">
        <v>0</v>
      </c>
      <c r="K226" s="22">
        <v>41130</v>
      </c>
      <c r="L226" s="22">
        <v>0</v>
      </c>
      <c r="M226" s="22">
        <v>22398</v>
      </c>
      <c r="N226" s="22">
        <v>0</v>
      </c>
      <c r="O226" s="22">
        <v>0</v>
      </c>
      <c r="P226" s="22">
        <v>0</v>
      </c>
      <c r="Q226" s="22">
        <v>0</v>
      </c>
      <c r="R226" s="22">
        <v>10856</v>
      </c>
      <c r="S226" s="22">
        <v>0</v>
      </c>
      <c r="T226" s="22">
        <v>0</v>
      </c>
      <c r="U226" s="22">
        <v>1239522</v>
      </c>
      <c r="V226" s="22">
        <v>0</v>
      </c>
      <c r="W226" s="22">
        <v>34365</v>
      </c>
      <c r="X226" s="22">
        <v>27685</v>
      </c>
      <c r="Y226" s="22">
        <v>22045</v>
      </c>
      <c r="Z226" s="22">
        <v>373653</v>
      </c>
      <c r="AA226" s="22">
        <v>0</v>
      </c>
      <c r="AB226" s="22">
        <v>0</v>
      </c>
      <c r="AC226" s="22">
        <v>0</v>
      </c>
      <c r="AD226" s="22">
        <v>457748</v>
      </c>
      <c r="AE226" s="22">
        <v>781774</v>
      </c>
      <c r="AF226" s="22">
        <v>3792426</v>
      </c>
      <c r="AG226" s="22">
        <v>0</v>
      </c>
      <c r="AH226" s="22">
        <v>3630</v>
      </c>
      <c r="AI226" s="22">
        <v>0</v>
      </c>
      <c r="AJ226" s="22">
        <v>3796056</v>
      </c>
      <c r="AK226" s="22">
        <v>4577830</v>
      </c>
    </row>
    <row r="227" spans="1:37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471102</v>
      </c>
      <c r="F227" s="22">
        <v>8385</v>
      </c>
      <c r="G227" s="22">
        <v>2418</v>
      </c>
      <c r="H227" s="22">
        <v>0</v>
      </c>
      <c r="I227" s="22">
        <v>257187</v>
      </c>
      <c r="J227" s="22">
        <v>0</v>
      </c>
      <c r="K227" s="22">
        <v>4389</v>
      </c>
      <c r="L227" s="22">
        <v>0</v>
      </c>
      <c r="M227" s="22">
        <v>1195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994</v>
      </c>
      <c r="U227" s="22">
        <v>745670</v>
      </c>
      <c r="V227" s="22">
        <v>0</v>
      </c>
      <c r="W227" s="22">
        <v>0</v>
      </c>
      <c r="X227" s="22">
        <v>23117</v>
      </c>
      <c r="Y227" s="22">
        <v>0</v>
      </c>
      <c r="Z227" s="22">
        <v>294026</v>
      </c>
      <c r="AA227" s="22">
        <v>0</v>
      </c>
      <c r="AB227" s="22">
        <v>0</v>
      </c>
      <c r="AC227" s="22">
        <v>0</v>
      </c>
      <c r="AD227" s="22">
        <v>317143</v>
      </c>
      <c r="AE227" s="22">
        <v>428527</v>
      </c>
      <c r="AF227" s="22">
        <v>2685113</v>
      </c>
      <c r="AG227" s="22">
        <v>0</v>
      </c>
      <c r="AH227" s="22">
        <v>0</v>
      </c>
      <c r="AI227" s="22">
        <v>0</v>
      </c>
      <c r="AJ227" s="22">
        <v>2685113</v>
      </c>
      <c r="AK227" s="22">
        <v>3113640</v>
      </c>
    </row>
    <row r="228" spans="1:37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355197</v>
      </c>
      <c r="F228" s="22">
        <v>7200</v>
      </c>
      <c r="G228" s="22">
        <v>87169</v>
      </c>
      <c r="H228" s="22">
        <v>-85936</v>
      </c>
      <c r="I228" s="22">
        <v>416112</v>
      </c>
      <c r="J228" s="22">
        <v>0</v>
      </c>
      <c r="K228" s="22">
        <v>12606</v>
      </c>
      <c r="L228" s="22">
        <v>0</v>
      </c>
      <c r="M228" s="22">
        <v>3631</v>
      </c>
      <c r="N228" s="22">
        <v>0</v>
      </c>
      <c r="O228" s="22">
        <v>0</v>
      </c>
      <c r="P228" s="22">
        <v>0</v>
      </c>
      <c r="Q228" s="22">
        <v>0</v>
      </c>
      <c r="R228" s="22">
        <v>10</v>
      </c>
      <c r="S228" s="22">
        <v>0</v>
      </c>
      <c r="T228" s="22">
        <v>1273</v>
      </c>
      <c r="U228" s="22">
        <v>797262</v>
      </c>
      <c r="V228" s="22">
        <v>0</v>
      </c>
      <c r="W228" s="22">
        <v>0</v>
      </c>
      <c r="X228" s="22">
        <v>23087</v>
      </c>
      <c r="Y228" s="22">
        <v>1000</v>
      </c>
      <c r="Z228" s="22">
        <v>606971</v>
      </c>
      <c r="AA228" s="22">
        <v>0</v>
      </c>
      <c r="AB228" s="22">
        <v>0</v>
      </c>
      <c r="AC228" s="22">
        <v>0</v>
      </c>
      <c r="AD228" s="22">
        <v>631058</v>
      </c>
      <c r="AE228" s="22">
        <v>166204</v>
      </c>
      <c r="AF228" s="22">
        <v>3628080</v>
      </c>
      <c r="AG228" s="22">
        <v>0</v>
      </c>
      <c r="AH228" s="22">
        <v>23569</v>
      </c>
      <c r="AI228" s="22">
        <v>0</v>
      </c>
      <c r="AJ228" s="22">
        <v>3651649</v>
      </c>
      <c r="AK228" s="22">
        <v>3817853</v>
      </c>
    </row>
    <row r="229" spans="1:37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682511</v>
      </c>
      <c r="F229" s="22">
        <v>50373</v>
      </c>
      <c r="G229" s="22">
        <v>42422</v>
      </c>
      <c r="H229" s="22">
        <v>0</v>
      </c>
      <c r="I229" s="22">
        <v>28767</v>
      </c>
      <c r="J229" s="22">
        <v>0</v>
      </c>
      <c r="K229" s="22">
        <v>53270</v>
      </c>
      <c r="L229" s="22">
        <v>0</v>
      </c>
      <c r="M229" s="22">
        <v>134849</v>
      </c>
      <c r="N229" s="22">
        <v>0</v>
      </c>
      <c r="O229" s="22">
        <v>0</v>
      </c>
      <c r="P229" s="22">
        <v>10</v>
      </c>
      <c r="Q229" s="22">
        <v>0</v>
      </c>
      <c r="R229" s="22">
        <v>1651</v>
      </c>
      <c r="S229" s="22">
        <v>19</v>
      </c>
      <c r="T229" s="22">
        <v>50464</v>
      </c>
      <c r="U229" s="22">
        <v>1044336</v>
      </c>
      <c r="V229" s="22">
        <v>0</v>
      </c>
      <c r="W229" s="22">
        <v>0</v>
      </c>
      <c r="X229" s="22">
        <v>92926</v>
      </c>
      <c r="Y229" s="22">
        <v>0</v>
      </c>
      <c r="Z229" s="22">
        <v>110435</v>
      </c>
      <c r="AA229" s="22">
        <v>147466</v>
      </c>
      <c r="AB229" s="22">
        <v>14</v>
      </c>
      <c r="AC229" s="22">
        <v>0</v>
      </c>
      <c r="AD229" s="22">
        <v>350841</v>
      </c>
      <c r="AE229" s="22">
        <v>693495</v>
      </c>
      <c r="AF229" s="22">
        <v>7059741</v>
      </c>
      <c r="AG229" s="22">
        <v>3530</v>
      </c>
      <c r="AH229" s="22">
        <v>17054</v>
      </c>
      <c r="AI229" s="22">
        <v>0</v>
      </c>
      <c r="AJ229" s="22">
        <v>7080325</v>
      </c>
      <c r="AK229" s="22">
        <v>7773820</v>
      </c>
    </row>
    <row r="230" spans="1:37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439043</v>
      </c>
      <c r="F230" s="22">
        <v>15050</v>
      </c>
      <c r="G230" s="22">
        <v>1452</v>
      </c>
      <c r="H230" s="22">
        <v>0</v>
      </c>
      <c r="I230" s="22">
        <v>41725</v>
      </c>
      <c r="J230" s="22">
        <v>0</v>
      </c>
      <c r="K230" s="22">
        <v>24494</v>
      </c>
      <c r="L230" s="22">
        <v>0</v>
      </c>
      <c r="M230" s="22">
        <v>57401</v>
      </c>
      <c r="N230" s="22">
        <v>0</v>
      </c>
      <c r="O230" s="22">
        <v>0</v>
      </c>
      <c r="P230" s="22">
        <v>0</v>
      </c>
      <c r="Q230" s="22">
        <v>0</v>
      </c>
      <c r="R230" s="22">
        <v>1668</v>
      </c>
      <c r="S230" s="22">
        <v>0</v>
      </c>
      <c r="T230" s="22">
        <v>0</v>
      </c>
      <c r="U230" s="22">
        <v>580833</v>
      </c>
      <c r="V230" s="22">
        <v>0</v>
      </c>
      <c r="W230" s="22">
        <v>0</v>
      </c>
      <c r="X230" s="22">
        <v>127169</v>
      </c>
      <c r="Y230" s="22">
        <v>10169</v>
      </c>
      <c r="Z230" s="22">
        <v>156602</v>
      </c>
      <c r="AA230" s="22">
        <v>289421</v>
      </c>
      <c r="AB230" s="22">
        <v>0</v>
      </c>
      <c r="AC230" s="22">
        <v>0</v>
      </c>
      <c r="AD230" s="22">
        <v>583361</v>
      </c>
      <c r="AE230" s="22">
        <v>-2528</v>
      </c>
      <c r="AF230" s="22">
        <v>3053488</v>
      </c>
      <c r="AG230" s="22">
        <v>0</v>
      </c>
      <c r="AH230" s="22">
        <v>2538</v>
      </c>
      <c r="AI230" s="22">
        <v>0</v>
      </c>
      <c r="AJ230" s="22">
        <v>3056026</v>
      </c>
      <c r="AK230" s="22">
        <v>3053498</v>
      </c>
    </row>
    <row r="231" spans="1:37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547622</v>
      </c>
      <c r="F231" s="22">
        <v>15672</v>
      </c>
      <c r="G231" s="22">
        <v>2935</v>
      </c>
      <c r="H231" s="22">
        <v>0</v>
      </c>
      <c r="I231" s="22">
        <v>70557</v>
      </c>
      <c r="J231" s="22">
        <v>0</v>
      </c>
      <c r="K231" s="22">
        <v>5952</v>
      </c>
      <c r="L231" s="22">
        <v>0</v>
      </c>
      <c r="M231" s="22">
        <v>17890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660628</v>
      </c>
      <c r="V231" s="22">
        <v>0</v>
      </c>
      <c r="W231" s="22">
        <v>0</v>
      </c>
      <c r="X231" s="22">
        <v>21998</v>
      </c>
      <c r="Y231" s="22">
        <v>0</v>
      </c>
      <c r="Z231" s="22">
        <v>479993</v>
      </c>
      <c r="AA231" s="22">
        <v>2654</v>
      </c>
      <c r="AB231" s="22">
        <v>0</v>
      </c>
      <c r="AC231" s="22">
        <v>0</v>
      </c>
      <c r="AD231" s="22">
        <v>504645</v>
      </c>
      <c r="AE231" s="22">
        <v>155983</v>
      </c>
      <c r="AF231" s="22">
        <v>1413411</v>
      </c>
      <c r="AG231" s="22">
        <v>0</v>
      </c>
      <c r="AH231" s="22">
        <v>5735</v>
      </c>
      <c r="AI231" s="22">
        <v>0</v>
      </c>
      <c r="AJ231" s="22">
        <v>1419146</v>
      </c>
      <c r="AK231" s="22">
        <v>1575129</v>
      </c>
    </row>
    <row r="232" spans="1:37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754184</v>
      </c>
      <c r="F232" s="22">
        <v>24566</v>
      </c>
      <c r="G232" s="22">
        <v>47647</v>
      </c>
      <c r="H232" s="22">
        <v>-3316</v>
      </c>
      <c r="I232" s="22">
        <v>2706</v>
      </c>
      <c r="J232" s="22">
        <v>0</v>
      </c>
      <c r="K232" s="22">
        <v>21376</v>
      </c>
      <c r="L232" s="22">
        <v>0</v>
      </c>
      <c r="M232" s="22">
        <v>11030</v>
      </c>
      <c r="N232" s="22">
        <v>0</v>
      </c>
      <c r="O232" s="22">
        <v>0</v>
      </c>
      <c r="P232" s="22">
        <v>0</v>
      </c>
      <c r="Q232" s="22">
        <v>0</v>
      </c>
      <c r="R232" s="22">
        <v>1462</v>
      </c>
      <c r="S232" s="22">
        <v>0</v>
      </c>
      <c r="T232" s="22">
        <v>0</v>
      </c>
      <c r="U232" s="22">
        <v>859655</v>
      </c>
      <c r="V232" s="22">
        <v>0</v>
      </c>
      <c r="W232" s="22">
        <v>0</v>
      </c>
      <c r="X232" s="22">
        <v>21985</v>
      </c>
      <c r="Y232" s="22">
        <v>2718</v>
      </c>
      <c r="Z232" s="22">
        <v>134237</v>
      </c>
      <c r="AA232" s="22">
        <v>427071</v>
      </c>
      <c r="AB232" s="22">
        <v>0</v>
      </c>
      <c r="AC232" s="22">
        <v>7360</v>
      </c>
      <c r="AD232" s="22">
        <v>593371</v>
      </c>
      <c r="AE232" s="22">
        <v>266284</v>
      </c>
      <c r="AF232" s="22">
        <v>4397600</v>
      </c>
      <c r="AG232" s="22">
        <v>0</v>
      </c>
      <c r="AH232" s="22">
        <v>4738</v>
      </c>
      <c r="AI232" s="22">
        <v>0</v>
      </c>
      <c r="AJ232" s="22">
        <v>4402338</v>
      </c>
      <c r="AK232" s="22">
        <v>4668622</v>
      </c>
    </row>
    <row r="233" spans="1:37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3140581</v>
      </c>
      <c r="F233" s="22">
        <v>50324</v>
      </c>
      <c r="G233" s="22">
        <v>19570</v>
      </c>
      <c r="H233" s="22">
        <v>0</v>
      </c>
      <c r="I233" s="22">
        <v>17862</v>
      </c>
      <c r="J233" s="22">
        <v>0</v>
      </c>
      <c r="K233" s="22">
        <v>112431</v>
      </c>
      <c r="L233" s="22">
        <v>0</v>
      </c>
      <c r="M233" s="22">
        <v>291811</v>
      </c>
      <c r="N233" s="22">
        <v>0</v>
      </c>
      <c r="O233" s="22">
        <v>0</v>
      </c>
      <c r="P233" s="22">
        <v>10</v>
      </c>
      <c r="Q233" s="22">
        <v>10</v>
      </c>
      <c r="R233" s="22">
        <v>0</v>
      </c>
      <c r="S233" s="22">
        <v>12000</v>
      </c>
      <c r="T233" s="22">
        <v>0</v>
      </c>
      <c r="U233" s="22">
        <v>3644599</v>
      </c>
      <c r="V233" s="22">
        <v>0</v>
      </c>
      <c r="W233" s="22">
        <v>0</v>
      </c>
      <c r="X233" s="22">
        <v>94395</v>
      </c>
      <c r="Y233" s="22">
        <v>0</v>
      </c>
      <c r="Z233" s="22">
        <v>1565282</v>
      </c>
      <c r="AA233" s="22">
        <v>146348</v>
      </c>
      <c r="AB233" s="22">
        <v>0</v>
      </c>
      <c r="AC233" s="22">
        <v>0</v>
      </c>
      <c r="AD233" s="22">
        <v>1806025</v>
      </c>
      <c r="AE233" s="22">
        <v>1838574</v>
      </c>
      <c r="AF233" s="22">
        <v>13019637</v>
      </c>
      <c r="AG233" s="22">
        <v>0</v>
      </c>
      <c r="AH233" s="22">
        <v>40131</v>
      </c>
      <c r="AI233" s="22">
        <v>0</v>
      </c>
      <c r="AJ233" s="22">
        <v>13059768</v>
      </c>
      <c r="AK233" s="22">
        <v>14898342</v>
      </c>
    </row>
    <row r="234" spans="1:37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266526</v>
      </c>
      <c r="F234" s="22">
        <v>34265</v>
      </c>
      <c r="G234" s="22">
        <v>4303</v>
      </c>
      <c r="H234" s="22">
        <v>0</v>
      </c>
      <c r="I234" s="22">
        <v>0</v>
      </c>
      <c r="J234" s="22">
        <v>0</v>
      </c>
      <c r="K234" s="22">
        <v>96872</v>
      </c>
      <c r="L234" s="22">
        <v>0</v>
      </c>
      <c r="M234" s="22">
        <v>5410</v>
      </c>
      <c r="N234" s="22">
        <v>0</v>
      </c>
      <c r="O234" s="22">
        <v>0</v>
      </c>
      <c r="P234" s="22">
        <v>0</v>
      </c>
      <c r="Q234" s="22">
        <v>0</v>
      </c>
      <c r="R234" s="22">
        <v>11364</v>
      </c>
      <c r="S234" s="22">
        <v>0</v>
      </c>
      <c r="T234" s="22">
        <v>0</v>
      </c>
      <c r="U234" s="22">
        <v>418740</v>
      </c>
      <c r="V234" s="22">
        <v>0</v>
      </c>
      <c r="W234" s="22">
        <v>50000</v>
      </c>
      <c r="X234" s="22">
        <v>42568</v>
      </c>
      <c r="Y234" s="22">
        <v>0</v>
      </c>
      <c r="Z234" s="22">
        <v>179876</v>
      </c>
      <c r="AA234" s="22">
        <v>0</v>
      </c>
      <c r="AB234" s="22">
        <v>0</v>
      </c>
      <c r="AC234" s="22">
        <v>0</v>
      </c>
      <c r="AD234" s="22">
        <v>272444</v>
      </c>
      <c r="AE234" s="22">
        <v>146296</v>
      </c>
      <c r="AF234" s="22">
        <v>3337197</v>
      </c>
      <c r="AG234" s="22">
        <v>0</v>
      </c>
      <c r="AH234" s="22">
        <v>28529</v>
      </c>
      <c r="AI234" s="22">
        <v>0</v>
      </c>
      <c r="AJ234" s="22">
        <v>3365726</v>
      </c>
      <c r="AK234" s="22">
        <v>3512022</v>
      </c>
    </row>
    <row r="235" spans="1:37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275121</v>
      </c>
      <c r="F235" s="22">
        <v>13052</v>
      </c>
      <c r="G235" s="22">
        <v>17160</v>
      </c>
      <c r="H235" s="22">
        <v>0</v>
      </c>
      <c r="I235" s="22">
        <v>9009</v>
      </c>
      <c r="J235" s="22">
        <v>0</v>
      </c>
      <c r="K235" s="22">
        <v>9063</v>
      </c>
      <c r="L235" s="22">
        <v>0</v>
      </c>
      <c r="M235" s="22">
        <v>1500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324905</v>
      </c>
      <c r="V235" s="22">
        <v>0</v>
      </c>
      <c r="W235" s="22">
        <v>0</v>
      </c>
      <c r="X235" s="22">
        <v>31858</v>
      </c>
      <c r="Y235" s="22">
        <v>0</v>
      </c>
      <c r="Z235" s="22">
        <v>157093</v>
      </c>
      <c r="AA235" s="22">
        <v>0</v>
      </c>
      <c r="AB235" s="22">
        <v>0</v>
      </c>
      <c r="AC235" s="22">
        <v>0</v>
      </c>
      <c r="AD235" s="22">
        <v>188951</v>
      </c>
      <c r="AE235" s="22">
        <v>135954</v>
      </c>
      <c r="AF235" s="22">
        <v>2055170</v>
      </c>
      <c r="AG235" s="22">
        <v>0</v>
      </c>
      <c r="AH235" s="22">
        <v>0</v>
      </c>
      <c r="AI235" s="22">
        <v>0</v>
      </c>
      <c r="AJ235" s="22">
        <v>2055170</v>
      </c>
      <c r="AK235" s="22">
        <v>2191124</v>
      </c>
    </row>
    <row r="236" spans="1:37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1210069</v>
      </c>
      <c r="F236" s="22">
        <v>30863</v>
      </c>
      <c r="G236" s="22">
        <v>28827</v>
      </c>
      <c r="H236" s="22">
        <v>-860</v>
      </c>
      <c r="I236" s="22">
        <v>535282</v>
      </c>
      <c r="J236" s="22">
        <v>0</v>
      </c>
      <c r="K236" s="22">
        <v>21309</v>
      </c>
      <c r="L236" s="22">
        <v>0</v>
      </c>
      <c r="M236" s="22">
        <v>36794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1309</v>
      </c>
      <c r="U236" s="22">
        <v>1863593</v>
      </c>
      <c r="V236" s="22">
        <v>0</v>
      </c>
      <c r="W236" s="22">
        <v>0</v>
      </c>
      <c r="X236" s="22">
        <v>30101</v>
      </c>
      <c r="Y236" s="22">
        <v>15268</v>
      </c>
      <c r="Z236" s="22">
        <v>549530</v>
      </c>
      <c r="AA236" s="22">
        <v>95851</v>
      </c>
      <c r="AB236" s="22">
        <v>0</v>
      </c>
      <c r="AC236" s="22">
        <v>0</v>
      </c>
      <c r="AD236" s="22">
        <v>690750</v>
      </c>
      <c r="AE236" s="22">
        <v>1172843</v>
      </c>
      <c r="AF236" s="22">
        <v>3139441</v>
      </c>
      <c r="AG236" s="22">
        <v>0</v>
      </c>
      <c r="AH236" s="22">
        <v>44744</v>
      </c>
      <c r="AI236" s="22">
        <v>0</v>
      </c>
      <c r="AJ236" s="22">
        <v>3184185</v>
      </c>
      <c r="AK236" s="22">
        <v>4357028</v>
      </c>
    </row>
    <row r="237" spans="1:37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349292</v>
      </c>
      <c r="F237" s="22">
        <v>15403</v>
      </c>
      <c r="G237" s="22">
        <v>15563</v>
      </c>
      <c r="H237" s="22">
        <v>0</v>
      </c>
      <c r="I237" s="22">
        <v>17527</v>
      </c>
      <c r="J237" s="22">
        <v>0</v>
      </c>
      <c r="K237" s="22">
        <v>26479</v>
      </c>
      <c r="L237" s="22">
        <v>0</v>
      </c>
      <c r="M237" s="22">
        <v>155687</v>
      </c>
      <c r="N237" s="22">
        <v>0</v>
      </c>
      <c r="O237" s="22">
        <v>0</v>
      </c>
      <c r="P237" s="22">
        <v>0</v>
      </c>
      <c r="Q237" s="22">
        <v>0</v>
      </c>
      <c r="R237" s="22">
        <v>1395</v>
      </c>
      <c r="S237" s="22">
        <v>0</v>
      </c>
      <c r="T237" s="22">
        <v>0</v>
      </c>
      <c r="U237" s="22">
        <v>581346</v>
      </c>
      <c r="V237" s="22">
        <v>0</v>
      </c>
      <c r="W237" s="22">
        <v>3878</v>
      </c>
      <c r="X237" s="22">
        <v>22912</v>
      </c>
      <c r="Y237" s="22">
        <v>0</v>
      </c>
      <c r="Z237" s="22">
        <v>251103</v>
      </c>
      <c r="AA237" s="22">
        <v>0</v>
      </c>
      <c r="AB237" s="22">
        <v>0</v>
      </c>
      <c r="AC237" s="22">
        <v>0</v>
      </c>
      <c r="AD237" s="22">
        <v>277893</v>
      </c>
      <c r="AE237" s="22">
        <v>303453</v>
      </c>
      <c r="AF237" s="22">
        <v>2574190</v>
      </c>
      <c r="AG237" s="22">
        <v>0</v>
      </c>
      <c r="AH237" s="22">
        <v>4103</v>
      </c>
      <c r="AI237" s="22">
        <v>0</v>
      </c>
      <c r="AJ237" s="22">
        <v>2578293</v>
      </c>
      <c r="AK237" s="22">
        <v>2881746</v>
      </c>
    </row>
    <row r="238" spans="1:37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497102</v>
      </c>
      <c r="F238" s="22">
        <v>51821</v>
      </c>
      <c r="G238" s="22">
        <v>10773</v>
      </c>
      <c r="H238" s="22">
        <v>0</v>
      </c>
      <c r="I238" s="22">
        <v>73561</v>
      </c>
      <c r="J238" s="22">
        <v>0</v>
      </c>
      <c r="K238" s="22">
        <v>0</v>
      </c>
      <c r="L238" s="22">
        <v>0</v>
      </c>
      <c r="M238" s="22">
        <v>25407</v>
      </c>
      <c r="N238" s="22">
        <v>0</v>
      </c>
      <c r="O238" s="22">
        <v>0</v>
      </c>
      <c r="P238" s="22">
        <v>0</v>
      </c>
      <c r="Q238" s="22">
        <v>0</v>
      </c>
      <c r="R238" s="22">
        <v>2036</v>
      </c>
      <c r="S238" s="22">
        <v>0</v>
      </c>
      <c r="T238" s="22">
        <v>0</v>
      </c>
      <c r="U238" s="22">
        <v>660700</v>
      </c>
      <c r="V238" s="22">
        <v>0</v>
      </c>
      <c r="W238" s="22">
        <v>0</v>
      </c>
      <c r="X238" s="22">
        <v>19893</v>
      </c>
      <c r="Y238" s="22">
        <v>0</v>
      </c>
      <c r="Z238" s="22">
        <v>276659</v>
      </c>
      <c r="AA238" s="22">
        <v>0</v>
      </c>
      <c r="AB238" s="22">
        <v>50780</v>
      </c>
      <c r="AC238" s="22">
        <v>0</v>
      </c>
      <c r="AD238" s="22">
        <v>347332</v>
      </c>
      <c r="AE238" s="22">
        <v>313368</v>
      </c>
      <c r="AF238" s="22">
        <v>2239523</v>
      </c>
      <c r="AG238" s="22">
        <v>0</v>
      </c>
      <c r="AH238" s="22">
        <v>3887</v>
      </c>
      <c r="AI238" s="22">
        <v>0</v>
      </c>
      <c r="AJ238" s="22">
        <v>2243410</v>
      </c>
      <c r="AK238" s="22">
        <v>2556778</v>
      </c>
    </row>
    <row r="239" spans="1:37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1250354</v>
      </c>
      <c r="F239" s="22">
        <v>-2155</v>
      </c>
      <c r="G239" s="22">
        <v>13</v>
      </c>
      <c r="H239" s="22">
        <v>0</v>
      </c>
      <c r="I239" s="22">
        <v>18813</v>
      </c>
      <c r="J239" s="22">
        <v>0</v>
      </c>
      <c r="K239" s="22">
        <v>62599</v>
      </c>
      <c r="L239" s="22">
        <v>0</v>
      </c>
      <c r="M239" s="22">
        <v>562284</v>
      </c>
      <c r="N239" s="22">
        <v>2607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1894515</v>
      </c>
      <c r="V239" s="22">
        <v>0</v>
      </c>
      <c r="W239" s="22">
        <v>0</v>
      </c>
      <c r="X239" s="22">
        <v>187265</v>
      </c>
      <c r="Y239" s="22">
        <v>4054</v>
      </c>
      <c r="Z239" s="22">
        <v>0</v>
      </c>
      <c r="AA239" s="22">
        <v>219973</v>
      </c>
      <c r="AB239" s="22">
        <v>0</v>
      </c>
      <c r="AC239" s="22">
        <v>0</v>
      </c>
      <c r="AD239" s="22">
        <v>411292</v>
      </c>
      <c r="AE239" s="22">
        <v>1483223</v>
      </c>
      <c r="AF239" s="22">
        <v>8173943</v>
      </c>
      <c r="AG239" s="22">
        <v>17809</v>
      </c>
      <c r="AH239" s="22">
        <v>0</v>
      </c>
      <c r="AI239" s="22">
        <v>0</v>
      </c>
      <c r="AJ239" s="22">
        <v>8191752</v>
      </c>
      <c r="AK239" s="22">
        <v>9674975</v>
      </c>
    </row>
    <row r="240" spans="1:37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1552641</v>
      </c>
      <c r="F240" s="22">
        <v>45451</v>
      </c>
      <c r="G240" s="22">
        <v>3099</v>
      </c>
      <c r="H240" s="22">
        <v>0</v>
      </c>
      <c r="I240" s="22">
        <v>0</v>
      </c>
      <c r="J240" s="22">
        <v>0</v>
      </c>
      <c r="K240" s="22">
        <v>187168</v>
      </c>
      <c r="L240" s="22">
        <v>0</v>
      </c>
      <c r="M240" s="22">
        <v>108473</v>
      </c>
      <c r="N240" s="22">
        <v>0</v>
      </c>
      <c r="O240" s="22">
        <v>0</v>
      </c>
      <c r="P240" s="22">
        <v>0</v>
      </c>
      <c r="Q240" s="22">
        <v>0</v>
      </c>
      <c r="R240" s="22">
        <v>28610</v>
      </c>
      <c r="S240" s="22">
        <v>0</v>
      </c>
      <c r="T240" s="22">
        <v>0</v>
      </c>
      <c r="U240" s="22">
        <v>1925442</v>
      </c>
      <c r="V240" s="22">
        <v>0</v>
      </c>
      <c r="W240" s="22">
        <v>0</v>
      </c>
      <c r="X240" s="22">
        <v>136733</v>
      </c>
      <c r="Y240" s="22">
        <v>0</v>
      </c>
      <c r="Z240" s="22">
        <v>64707</v>
      </c>
      <c r="AA240" s="22">
        <v>1169213</v>
      </c>
      <c r="AB240" s="22">
        <v>0</v>
      </c>
      <c r="AC240" s="22">
        <v>0</v>
      </c>
      <c r="AD240" s="22">
        <v>1370653</v>
      </c>
      <c r="AE240" s="22">
        <v>554789</v>
      </c>
      <c r="AF240" s="22">
        <v>11552033</v>
      </c>
      <c r="AG240" s="22">
        <v>0</v>
      </c>
      <c r="AH240" s="22">
        <v>11849</v>
      </c>
      <c r="AI240" s="22">
        <v>0</v>
      </c>
      <c r="AJ240" s="22">
        <v>11563882</v>
      </c>
      <c r="AK240" s="22">
        <v>12118671</v>
      </c>
    </row>
    <row r="241" spans="1:37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537862</v>
      </c>
      <c r="F241" s="22">
        <v>24954</v>
      </c>
      <c r="G241" s="22">
        <v>7580</v>
      </c>
      <c r="H241" s="22">
        <v>0</v>
      </c>
      <c r="I241" s="22">
        <v>9297</v>
      </c>
      <c r="J241" s="22">
        <v>0</v>
      </c>
      <c r="K241" s="22">
        <v>17323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597016</v>
      </c>
      <c r="V241" s="22">
        <v>0</v>
      </c>
      <c r="W241" s="22">
        <v>0</v>
      </c>
      <c r="X241" s="22">
        <v>21199</v>
      </c>
      <c r="Y241" s="22">
        <v>15291</v>
      </c>
      <c r="Z241" s="22">
        <v>361502</v>
      </c>
      <c r="AA241" s="22">
        <v>0</v>
      </c>
      <c r="AB241" s="22">
        <v>0</v>
      </c>
      <c r="AC241" s="22">
        <v>0</v>
      </c>
      <c r="AD241" s="22">
        <v>397992</v>
      </c>
      <c r="AE241" s="22">
        <v>199024</v>
      </c>
      <c r="AF241" s="22">
        <v>2123073</v>
      </c>
      <c r="AG241" s="22">
        <v>0</v>
      </c>
      <c r="AH241" s="22">
        <v>0</v>
      </c>
      <c r="AI241" s="22">
        <v>0</v>
      </c>
      <c r="AJ241" s="22">
        <v>2123073</v>
      </c>
      <c r="AK241" s="22">
        <v>2322097</v>
      </c>
    </row>
    <row r="242" spans="1:37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293504</v>
      </c>
      <c r="F242" s="22">
        <v>12181</v>
      </c>
      <c r="G242" s="22">
        <v>7115</v>
      </c>
      <c r="H242" s="22">
        <v>0</v>
      </c>
      <c r="I242" s="22">
        <v>132121</v>
      </c>
      <c r="J242" s="22">
        <v>0</v>
      </c>
      <c r="K242" s="22">
        <v>62016</v>
      </c>
      <c r="L242" s="22">
        <v>270947</v>
      </c>
      <c r="M242" s="22">
        <v>7332</v>
      </c>
      <c r="N242" s="22">
        <v>0</v>
      </c>
      <c r="O242" s="22">
        <v>0</v>
      </c>
      <c r="P242" s="22">
        <v>0</v>
      </c>
      <c r="Q242" s="22">
        <v>0</v>
      </c>
      <c r="R242" s="22">
        <v>66120</v>
      </c>
      <c r="S242" s="22">
        <v>0</v>
      </c>
      <c r="T242" s="22">
        <v>0</v>
      </c>
      <c r="U242" s="22">
        <v>851336</v>
      </c>
      <c r="V242" s="22">
        <v>0</v>
      </c>
      <c r="W242" s="22">
        <v>0</v>
      </c>
      <c r="X242" s="22">
        <v>7424</v>
      </c>
      <c r="Y242" s="22">
        <v>2850</v>
      </c>
      <c r="Z242" s="22">
        <v>9864</v>
      </c>
      <c r="AA242" s="22">
        <v>486956</v>
      </c>
      <c r="AB242" s="22">
        <v>0</v>
      </c>
      <c r="AC242" s="22">
        <v>0</v>
      </c>
      <c r="AD242" s="22">
        <v>507094</v>
      </c>
      <c r="AE242" s="22">
        <v>344242</v>
      </c>
      <c r="AF242" s="22">
        <v>4393642</v>
      </c>
      <c r="AG242" s="22">
        <v>0</v>
      </c>
      <c r="AH242" s="22">
        <v>0</v>
      </c>
      <c r="AI242" s="22">
        <v>0</v>
      </c>
      <c r="AJ242" s="22">
        <v>4393642</v>
      </c>
      <c r="AK242" s="22">
        <v>4737884</v>
      </c>
    </row>
    <row r="243" spans="1:37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1396319</v>
      </c>
      <c r="F243" s="22">
        <v>31355</v>
      </c>
      <c r="G243" s="22">
        <v>18204</v>
      </c>
      <c r="H243" s="22">
        <v>-18000</v>
      </c>
      <c r="I243" s="22">
        <v>91116</v>
      </c>
      <c r="J243" s="22">
        <v>0</v>
      </c>
      <c r="K243" s="22">
        <v>13566</v>
      </c>
      <c r="L243" s="22">
        <v>0</v>
      </c>
      <c r="M243" s="22">
        <v>0</v>
      </c>
      <c r="N243" s="22">
        <v>0</v>
      </c>
      <c r="O243" s="22">
        <v>0</v>
      </c>
      <c r="P243" s="22">
        <v>10</v>
      </c>
      <c r="Q243" s="22">
        <v>0</v>
      </c>
      <c r="R243" s="22">
        <v>1876</v>
      </c>
      <c r="S243" s="22">
        <v>0</v>
      </c>
      <c r="T243" s="22">
        <v>0</v>
      </c>
      <c r="U243" s="22">
        <v>1534446</v>
      </c>
      <c r="V243" s="22">
        <v>0</v>
      </c>
      <c r="W243" s="22">
        <v>0</v>
      </c>
      <c r="X243" s="22">
        <v>307457</v>
      </c>
      <c r="Y243" s="22">
        <v>0</v>
      </c>
      <c r="Z243" s="22">
        <v>57126</v>
      </c>
      <c r="AA243" s="22">
        <v>0</v>
      </c>
      <c r="AB243" s="22">
        <v>0</v>
      </c>
      <c r="AC243" s="22">
        <v>7776</v>
      </c>
      <c r="AD243" s="22">
        <v>372359</v>
      </c>
      <c r="AE243" s="22">
        <v>1162087</v>
      </c>
      <c r="AF243" s="22">
        <v>4969583</v>
      </c>
      <c r="AG243" s="22">
        <v>0</v>
      </c>
      <c r="AH243" s="22">
        <v>28470</v>
      </c>
      <c r="AI243" s="22">
        <v>0</v>
      </c>
      <c r="AJ243" s="22">
        <v>4998053</v>
      </c>
      <c r="AK243" s="22">
        <v>6160140</v>
      </c>
    </row>
    <row r="244" spans="1:37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289900</v>
      </c>
      <c r="F244" s="22">
        <v>22808</v>
      </c>
      <c r="G244" s="22">
        <v>1353</v>
      </c>
      <c r="H244" s="22">
        <v>0</v>
      </c>
      <c r="I244" s="22">
        <v>30113</v>
      </c>
      <c r="J244" s="22">
        <v>0</v>
      </c>
      <c r="K244" s="22">
        <v>35457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379631</v>
      </c>
      <c r="V244" s="22">
        <v>0</v>
      </c>
      <c r="W244" s="22">
        <v>0</v>
      </c>
      <c r="X244" s="22">
        <v>78969</v>
      </c>
      <c r="Y244" s="22">
        <v>0</v>
      </c>
      <c r="Z244" s="22">
        <v>96830</v>
      </c>
      <c r="AA244" s="22">
        <v>0</v>
      </c>
      <c r="AB244" s="22">
        <v>0</v>
      </c>
      <c r="AC244" s="22">
        <v>0</v>
      </c>
      <c r="AD244" s="22">
        <v>175799</v>
      </c>
      <c r="AE244" s="22">
        <v>203832</v>
      </c>
      <c r="AF244" s="22">
        <v>2621014</v>
      </c>
      <c r="AG244" s="22">
        <v>13397</v>
      </c>
      <c r="AH244" s="22">
        <v>0</v>
      </c>
      <c r="AI244" s="22">
        <v>0</v>
      </c>
      <c r="AJ244" s="22">
        <v>2634411</v>
      </c>
      <c r="AK244" s="22">
        <v>2838243</v>
      </c>
    </row>
    <row r="245" spans="1:37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580093</v>
      </c>
      <c r="F245" s="22">
        <v>5010</v>
      </c>
      <c r="G245" s="22">
        <v>3138</v>
      </c>
      <c r="H245" s="22">
        <v>0</v>
      </c>
      <c r="I245" s="22">
        <v>2673</v>
      </c>
      <c r="J245" s="22">
        <v>0</v>
      </c>
      <c r="K245" s="22">
        <v>9939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600853</v>
      </c>
      <c r="V245" s="22">
        <v>0</v>
      </c>
      <c r="W245" s="22">
        <v>0</v>
      </c>
      <c r="X245" s="22">
        <v>20268</v>
      </c>
      <c r="Y245" s="22">
        <v>0</v>
      </c>
      <c r="Z245" s="22">
        <v>500656</v>
      </c>
      <c r="AA245" s="22">
        <v>0</v>
      </c>
      <c r="AB245" s="22">
        <v>0</v>
      </c>
      <c r="AC245" s="22">
        <v>0</v>
      </c>
      <c r="AD245" s="22">
        <v>520924</v>
      </c>
      <c r="AE245" s="22">
        <v>79929</v>
      </c>
      <c r="AF245" s="22">
        <v>1105953</v>
      </c>
      <c r="AG245" s="22">
        <v>0</v>
      </c>
      <c r="AH245" s="22">
        <v>3093</v>
      </c>
      <c r="AI245" s="22">
        <v>0</v>
      </c>
      <c r="AJ245" s="22">
        <v>1109046</v>
      </c>
      <c r="AK245" s="22">
        <v>1188975</v>
      </c>
    </row>
    <row r="246" spans="1:37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378605</v>
      </c>
      <c r="F246" s="22">
        <v>12300</v>
      </c>
      <c r="G246" s="22">
        <v>5740</v>
      </c>
      <c r="H246" s="22">
        <v>0</v>
      </c>
      <c r="I246" s="22">
        <v>75766</v>
      </c>
      <c r="J246" s="22">
        <v>0</v>
      </c>
      <c r="K246" s="22">
        <v>45550</v>
      </c>
      <c r="L246" s="22">
        <v>0</v>
      </c>
      <c r="M246" s="22">
        <v>2834</v>
      </c>
      <c r="N246" s="22">
        <v>0</v>
      </c>
      <c r="O246" s="22">
        <v>0</v>
      </c>
      <c r="P246" s="22">
        <v>0</v>
      </c>
      <c r="Q246" s="22">
        <v>0</v>
      </c>
      <c r="R246" s="22">
        <v>460740</v>
      </c>
      <c r="S246" s="22">
        <v>0</v>
      </c>
      <c r="T246" s="22">
        <v>0</v>
      </c>
      <c r="U246" s="22">
        <v>981535</v>
      </c>
      <c r="V246" s="22">
        <v>0</v>
      </c>
      <c r="W246" s="22">
        <v>91776</v>
      </c>
      <c r="X246" s="22">
        <v>49528</v>
      </c>
      <c r="Y246" s="22">
        <v>0</v>
      </c>
      <c r="Z246" s="22">
        <v>588733</v>
      </c>
      <c r="AA246" s="22">
        <v>0</v>
      </c>
      <c r="AB246" s="22">
        <v>3836</v>
      </c>
      <c r="AC246" s="22">
        <v>0</v>
      </c>
      <c r="AD246" s="22">
        <v>733873</v>
      </c>
      <c r="AE246" s="22">
        <v>247662</v>
      </c>
      <c r="AF246" s="22">
        <v>2329973</v>
      </c>
      <c r="AG246" s="22">
        <v>0</v>
      </c>
      <c r="AH246" s="22">
        <v>0</v>
      </c>
      <c r="AI246" s="22">
        <v>0</v>
      </c>
      <c r="AJ246" s="22">
        <v>2329973</v>
      </c>
      <c r="AK246" s="22">
        <v>2577635</v>
      </c>
    </row>
    <row r="247" spans="1:37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474471</v>
      </c>
      <c r="F247" s="22">
        <v>11784</v>
      </c>
      <c r="G247" s="22">
        <v>23478</v>
      </c>
      <c r="H247" s="22">
        <v>-2264</v>
      </c>
      <c r="I247" s="22">
        <v>239409</v>
      </c>
      <c r="J247" s="22">
        <v>0</v>
      </c>
      <c r="K247" s="22">
        <v>31717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10</v>
      </c>
      <c r="T247" s="22">
        <v>0</v>
      </c>
      <c r="U247" s="22">
        <v>778605</v>
      </c>
      <c r="V247" s="22">
        <v>0</v>
      </c>
      <c r="W247" s="22">
        <v>0</v>
      </c>
      <c r="X247" s="22">
        <v>39151</v>
      </c>
      <c r="Y247" s="22">
        <v>1332</v>
      </c>
      <c r="Z247" s="22">
        <v>508804</v>
      </c>
      <c r="AA247" s="22">
        <v>0</v>
      </c>
      <c r="AB247" s="22">
        <v>0</v>
      </c>
      <c r="AC247" s="22">
        <v>0</v>
      </c>
      <c r="AD247" s="22">
        <v>549287</v>
      </c>
      <c r="AE247" s="22">
        <v>229318</v>
      </c>
      <c r="AF247" s="22">
        <v>1828893</v>
      </c>
      <c r="AG247" s="22">
        <v>0</v>
      </c>
      <c r="AH247" s="22">
        <v>2352</v>
      </c>
      <c r="AI247" s="22">
        <v>0</v>
      </c>
      <c r="AJ247" s="22">
        <v>1831245</v>
      </c>
      <c r="AK247" s="22">
        <v>2060563</v>
      </c>
    </row>
    <row r="248" spans="1:37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498659</v>
      </c>
      <c r="F248" s="22">
        <v>11999</v>
      </c>
      <c r="G248" s="22">
        <v>4113</v>
      </c>
      <c r="H248" s="22">
        <v>0</v>
      </c>
      <c r="I248" s="22">
        <v>397805</v>
      </c>
      <c r="J248" s="22">
        <v>0</v>
      </c>
      <c r="K248" s="22">
        <v>32792</v>
      </c>
      <c r="L248" s="22">
        <v>0</v>
      </c>
      <c r="M248" s="22">
        <v>250562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1195930</v>
      </c>
      <c r="V248" s="22">
        <v>0</v>
      </c>
      <c r="W248" s="22">
        <v>0</v>
      </c>
      <c r="X248" s="22">
        <v>41278</v>
      </c>
      <c r="Y248" s="22">
        <v>2000</v>
      </c>
      <c r="Z248" s="22">
        <v>437009</v>
      </c>
      <c r="AA248" s="22">
        <v>0</v>
      </c>
      <c r="AB248" s="22">
        <v>0</v>
      </c>
      <c r="AC248" s="22">
        <v>0</v>
      </c>
      <c r="AD248" s="22">
        <v>480287</v>
      </c>
      <c r="AE248" s="22">
        <v>715643</v>
      </c>
      <c r="AF248" s="22">
        <v>2881827</v>
      </c>
      <c r="AG248" s="22">
        <v>0</v>
      </c>
      <c r="AH248" s="22">
        <v>0</v>
      </c>
      <c r="AI248" s="22">
        <v>0</v>
      </c>
      <c r="AJ248" s="22">
        <v>2881827</v>
      </c>
      <c r="AK248" s="22">
        <v>3597470</v>
      </c>
    </row>
    <row r="249" spans="1:37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484880</v>
      </c>
      <c r="F249" s="22">
        <v>10004</v>
      </c>
      <c r="G249" s="22">
        <v>2579</v>
      </c>
      <c r="H249" s="22">
        <v>0</v>
      </c>
      <c r="I249" s="22">
        <v>140044</v>
      </c>
      <c r="J249" s="22">
        <v>0</v>
      </c>
      <c r="K249" s="22">
        <v>22928</v>
      </c>
      <c r="L249" s="22">
        <v>0</v>
      </c>
      <c r="M249" s="22">
        <v>14072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674507</v>
      </c>
      <c r="V249" s="22">
        <v>0</v>
      </c>
      <c r="W249" s="22">
        <v>0</v>
      </c>
      <c r="X249" s="22">
        <v>17777</v>
      </c>
      <c r="Y249" s="22">
        <v>0</v>
      </c>
      <c r="Z249" s="22">
        <v>439415</v>
      </c>
      <c r="AA249" s="22">
        <v>0</v>
      </c>
      <c r="AB249" s="22">
        <v>0</v>
      </c>
      <c r="AC249" s="22">
        <v>0</v>
      </c>
      <c r="AD249" s="22">
        <v>457192</v>
      </c>
      <c r="AE249" s="22">
        <v>217315</v>
      </c>
      <c r="AF249" s="22">
        <v>1608971</v>
      </c>
      <c r="AG249" s="22">
        <v>0</v>
      </c>
      <c r="AH249" s="22">
        <v>0</v>
      </c>
      <c r="AI249" s="22">
        <v>0</v>
      </c>
      <c r="AJ249" s="22">
        <v>1608971</v>
      </c>
      <c r="AK249" s="22">
        <v>1826286</v>
      </c>
    </row>
    <row r="250" spans="1:37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109412</v>
      </c>
      <c r="F250" s="22">
        <v>24215</v>
      </c>
      <c r="G250" s="22">
        <v>7588</v>
      </c>
      <c r="H250" s="22">
        <v>0</v>
      </c>
      <c r="I250" s="22">
        <v>67098</v>
      </c>
      <c r="J250" s="22">
        <v>0</v>
      </c>
      <c r="K250" s="22">
        <v>20569</v>
      </c>
      <c r="L250" s="22">
        <v>0</v>
      </c>
      <c r="M250" s="22">
        <v>29160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258042</v>
      </c>
      <c r="V250" s="22">
        <v>0</v>
      </c>
      <c r="W250" s="22">
        <v>0</v>
      </c>
      <c r="X250" s="22">
        <v>82575</v>
      </c>
      <c r="Y250" s="22">
        <v>0</v>
      </c>
      <c r="Z250" s="22">
        <v>40830</v>
      </c>
      <c r="AA250" s="22">
        <v>0</v>
      </c>
      <c r="AB250" s="22">
        <v>0</v>
      </c>
      <c r="AC250" s="22">
        <v>0</v>
      </c>
      <c r="AD250" s="22">
        <v>123405</v>
      </c>
      <c r="AE250" s="22">
        <v>134637</v>
      </c>
      <c r="AF250" s="22">
        <v>3344184</v>
      </c>
      <c r="AG250" s="22">
        <v>0</v>
      </c>
      <c r="AH250" s="22">
        <v>0</v>
      </c>
      <c r="AI250" s="22">
        <v>0</v>
      </c>
      <c r="AJ250" s="22">
        <v>3344184</v>
      </c>
      <c r="AK250" s="22">
        <v>3478821</v>
      </c>
    </row>
    <row r="251" spans="1:37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612232</v>
      </c>
      <c r="F251" s="22">
        <v>28458</v>
      </c>
      <c r="G251" s="22">
        <v>26094</v>
      </c>
      <c r="H251" s="22">
        <v>-8040</v>
      </c>
      <c r="I251" s="22">
        <v>87628</v>
      </c>
      <c r="J251" s="22">
        <v>0</v>
      </c>
      <c r="K251" s="22">
        <v>74163</v>
      </c>
      <c r="L251" s="22">
        <v>0</v>
      </c>
      <c r="M251" s="22">
        <v>65910</v>
      </c>
      <c r="N251" s="22">
        <v>0</v>
      </c>
      <c r="O251" s="22">
        <v>0</v>
      </c>
      <c r="P251" s="22">
        <v>0</v>
      </c>
      <c r="Q251" s="22">
        <v>0</v>
      </c>
      <c r="R251" s="22">
        <v>3845</v>
      </c>
      <c r="S251" s="22">
        <v>0</v>
      </c>
      <c r="T251" s="22">
        <v>0</v>
      </c>
      <c r="U251" s="22">
        <v>890290</v>
      </c>
      <c r="V251" s="22">
        <v>0</v>
      </c>
      <c r="W251" s="22">
        <v>0</v>
      </c>
      <c r="X251" s="22">
        <v>168480</v>
      </c>
      <c r="Y251" s="22">
        <v>34803</v>
      </c>
      <c r="Z251" s="22">
        <v>11692</v>
      </c>
      <c r="AA251" s="22">
        <v>275000</v>
      </c>
      <c r="AB251" s="22">
        <v>0</v>
      </c>
      <c r="AC251" s="22">
        <v>0</v>
      </c>
      <c r="AD251" s="22">
        <v>489975</v>
      </c>
      <c r="AE251" s="22">
        <v>400315</v>
      </c>
      <c r="AF251" s="22">
        <v>8696955</v>
      </c>
      <c r="AG251" s="22">
        <v>0</v>
      </c>
      <c r="AH251" s="22">
        <v>0</v>
      </c>
      <c r="AI251" s="22">
        <v>0</v>
      </c>
      <c r="AJ251" s="22">
        <v>8696955</v>
      </c>
      <c r="AK251" s="22">
        <v>9097270</v>
      </c>
    </row>
    <row r="252" spans="1:37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143490</v>
      </c>
      <c r="F252" s="22">
        <v>13169</v>
      </c>
      <c r="G252" s="22">
        <v>87726</v>
      </c>
      <c r="H252" s="22">
        <v>-64752</v>
      </c>
      <c r="I252" s="22">
        <v>14550</v>
      </c>
      <c r="J252" s="22">
        <v>52858</v>
      </c>
      <c r="K252" s="22">
        <v>0</v>
      </c>
      <c r="L252" s="22">
        <v>0</v>
      </c>
      <c r="M252" s="22">
        <v>47683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1098403</v>
      </c>
      <c r="U252" s="22">
        <v>1393127</v>
      </c>
      <c r="V252" s="22">
        <v>0</v>
      </c>
      <c r="W252" s="22">
        <v>0</v>
      </c>
      <c r="X252" s="22">
        <v>48045</v>
      </c>
      <c r="Y252" s="22">
        <v>650</v>
      </c>
      <c r="Z252" s="22">
        <v>456015</v>
      </c>
      <c r="AA252" s="22">
        <v>1301857</v>
      </c>
      <c r="AB252" s="22">
        <v>0</v>
      </c>
      <c r="AC252" s="22">
        <v>0</v>
      </c>
      <c r="AD252" s="22">
        <v>1806567</v>
      </c>
      <c r="AE252" s="22">
        <v>-413440</v>
      </c>
      <c r="AF252" s="22">
        <v>3906313</v>
      </c>
      <c r="AG252" s="22">
        <v>2887</v>
      </c>
      <c r="AH252" s="22">
        <v>0</v>
      </c>
      <c r="AI252" s="22">
        <v>0</v>
      </c>
      <c r="AJ252" s="22">
        <v>3909200</v>
      </c>
      <c r="AK252" s="22">
        <v>3495760</v>
      </c>
    </row>
    <row r="253" spans="1:37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519044</v>
      </c>
      <c r="F253" s="22">
        <v>19896</v>
      </c>
      <c r="G253" s="22">
        <v>21736</v>
      </c>
      <c r="H253" s="22">
        <v>-7632</v>
      </c>
      <c r="I253" s="22">
        <v>18188</v>
      </c>
      <c r="J253" s="22">
        <v>0</v>
      </c>
      <c r="K253" s="22">
        <v>10428</v>
      </c>
      <c r="L253" s="22">
        <v>0</v>
      </c>
      <c r="M253" s="22">
        <v>8072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10</v>
      </c>
      <c r="U253" s="22">
        <v>589742</v>
      </c>
      <c r="V253" s="22">
        <v>0</v>
      </c>
      <c r="W253" s="22">
        <v>0</v>
      </c>
      <c r="X253" s="22">
        <v>37068</v>
      </c>
      <c r="Y253" s="22">
        <v>0</v>
      </c>
      <c r="Z253" s="22">
        <v>367318</v>
      </c>
      <c r="AA253" s="22">
        <v>100463</v>
      </c>
      <c r="AB253" s="22">
        <v>0</v>
      </c>
      <c r="AC253" s="22">
        <v>0</v>
      </c>
      <c r="AD253" s="22">
        <v>504849</v>
      </c>
      <c r="AE253" s="22">
        <v>84893</v>
      </c>
      <c r="AF253" s="22">
        <v>3020997</v>
      </c>
      <c r="AG253" s="22">
        <v>0</v>
      </c>
      <c r="AH253" s="22">
        <v>0</v>
      </c>
      <c r="AI253" s="22">
        <v>0</v>
      </c>
      <c r="AJ253" s="22">
        <v>3020997</v>
      </c>
      <c r="AK253" s="22">
        <v>3105890</v>
      </c>
    </row>
    <row r="254" spans="1:37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389463</v>
      </c>
      <c r="F254" s="22">
        <v>11823</v>
      </c>
      <c r="G254" s="22">
        <v>2810</v>
      </c>
      <c r="H254" s="22">
        <v>0</v>
      </c>
      <c r="I254" s="22">
        <v>18424</v>
      </c>
      <c r="J254" s="22">
        <v>0</v>
      </c>
      <c r="K254" s="22">
        <v>7810</v>
      </c>
      <c r="L254" s="22">
        <v>0</v>
      </c>
      <c r="M254" s="22">
        <v>10033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440363</v>
      </c>
      <c r="V254" s="22">
        <v>0</v>
      </c>
      <c r="W254" s="22">
        <v>0</v>
      </c>
      <c r="X254" s="22">
        <v>36410</v>
      </c>
      <c r="Y254" s="22">
        <v>0</v>
      </c>
      <c r="Z254" s="22">
        <v>278154</v>
      </c>
      <c r="AA254" s="22">
        <v>69685</v>
      </c>
      <c r="AB254" s="22">
        <v>0</v>
      </c>
      <c r="AC254" s="22">
        <v>0</v>
      </c>
      <c r="AD254" s="22">
        <v>384249</v>
      </c>
      <c r="AE254" s="22">
        <v>56114</v>
      </c>
      <c r="AF254" s="22">
        <v>3187789</v>
      </c>
      <c r="AG254" s="22">
        <v>0</v>
      </c>
      <c r="AH254" s="22">
        <v>0</v>
      </c>
      <c r="AI254" s="22">
        <v>0</v>
      </c>
      <c r="AJ254" s="22">
        <v>3187789</v>
      </c>
      <c r="AK254" s="22">
        <v>3243903</v>
      </c>
    </row>
    <row r="255" spans="1:37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1117444</v>
      </c>
      <c r="F255" s="22">
        <v>117279</v>
      </c>
      <c r="G255" s="22">
        <v>34441</v>
      </c>
      <c r="H255" s="22">
        <v>0</v>
      </c>
      <c r="I255" s="22">
        <v>0</v>
      </c>
      <c r="J255" s="22">
        <v>0</v>
      </c>
      <c r="K255" s="22">
        <v>196168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10</v>
      </c>
      <c r="S255" s="22">
        <v>0</v>
      </c>
      <c r="T255" s="22">
        <v>155818</v>
      </c>
      <c r="U255" s="22">
        <v>1621160</v>
      </c>
      <c r="V255" s="22">
        <v>0</v>
      </c>
      <c r="W255" s="22">
        <v>0</v>
      </c>
      <c r="X255" s="22">
        <v>99490</v>
      </c>
      <c r="Y255" s="22">
        <v>0</v>
      </c>
      <c r="Z255" s="22">
        <v>703207</v>
      </c>
      <c r="AA255" s="22">
        <v>223623</v>
      </c>
      <c r="AB255" s="22">
        <v>0</v>
      </c>
      <c r="AC255" s="22">
        <v>155818</v>
      </c>
      <c r="AD255" s="22">
        <v>1182138</v>
      </c>
      <c r="AE255" s="22">
        <v>439022</v>
      </c>
      <c r="AF255" s="22">
        <v>4339174</v>
      </c>
      <c r="AG255" s="22">
        <v>38250</v>
      </c>
      <c r="AH255" s="22">
        <v>0</v>
      </c>
      <c r="AI255" s="22">
        <v>0</v>
      </c>
      <c r="AJ255" s="22">
        <v>4377424</v>
      </c>
      <c r="AK255" s="22">
        <v>4816446</v>
      </c>
    </row>
    <row r="256" spans="1:37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288090</v>
      </c>
      <c r="F256" s="22">
        <v>25163</v>
      </c>
      <c r="G256" s="22">
        <v>19045</v>
      </c>
      <c r="H256" s="22">
        <v>-5131</v>
      </c>
      <c r="I256" s="22">
        <v>25789</v>
      </c>
      <c r="J256" s="22">
        <v>0</v>
      </c>
      <c r="K256" s="22">
        <v>25213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20</v>
      </c>
      <c r="U256" s="22">
        <v>378189</v>
      </c>
      <c r="V256" s="22">
        <v>0</v>
      </c>
      <c r="W256" s="22">
        <v>99567</v>
      </c>
      <c r="X256" s="22">
        <v>17592</v>
      </c>
      <c r="Y256" s="22">
        <v>0</v>
      </c>
      <c r="Z256" s="22">
        <v>224410</v>
      </c>
      <c r="AA256" s="22">
        <v>0</v>
      </c>
      <c r="AB256" s="22">
        <v>0</v>
      </c>
      <c r="AC256" s="22">
        <v>0</v>
      </c>
      <c r="AD256" s="22">
        <v>341569</v>
      </c>
      <c r="AE256" s="22">
        <v>36620</v>
      </c>
      <c r="AF256" s="22">
        <v>3461661</v>
      </c>
      <c r="AG256" s="22">
        <v>0</v>
      </c>
      <c r="AH256" s="22">
        <v>0</v>
      </c>
      <c r="AI256" s="22">
        <v>0</v>
      </c>
      <c r="AJ256" s="22">
        <v>3461661</v>
      </c>
      <c r="AK256" s="22">
        <v>3498281</v>
      </c>
    </row>
    <row r="257" spans="1:37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533138</v>
      </c>
      <c r="F257" s="22">
        <v>11814</v>
      </c>
      <c r="G257" s="22">
        <v>31928</v>
      </c>
      <c r="H257" s="22">
        <v>0</v>
      </c>
      <c r="I257" s="22">
        <v>3597</v>
      </c>
      <c r="J257" s="22">
        <v>0</v>
      </c>
      <c r="K257" s="22">
        <v>60342</v>
      </c>
      <c r="L257" s="22">
        <v>0</v>
      </c>
      <c r="M257" s="22">
        <v>156762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8934</v>
      </c>
      <c r="U257" s="22">
        <v>806515</v>
      </c>
      <c r="V257" s="22">
        <v>0</v>
      </c>
      <c r="W257" s="22">
        <v>0</v>
      </c>
      <c r="X257" s="22">
        <v>49790</v>
      </c>
      <c r="Y257" s="22">
        <v>88050</v>
      </c>
      <c r="Z257" s="22">
        <v>0</v>
      </c>
      <c r="AA257" s="22">
        <v>145269</v>
      </c>
      <c r="AB257" s="22">
        <v>0</v>
      </c>
      <c r="AC257" s="22">
        <v>0</v>
      </c>
      <c r="AD257" s="22">
        <v>283109</v>
      </c>
      <c r="AE257" s="22">
        <v>523406</v>
      </c>
      <c r="AF257" s="22">
        <v>4404370</v>
      </c>
      <c r="AG257" s="22">
        <v>0</v>
      </c>
      <c r="AH257" s="22">
        <v>3212</v>
      </c>
      <c r="AI257" s="22">
        <v>0</v>
      </c>
      <c r="AJ257" s="22">
        <v>4407582</v>
      </c>
      <c r="AK257" s="22">
        <v>4930988</v>
      </c>
    </row>
    <row r="258" spans="1:37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431523</v>
      </c>
      <c r="F258" s="22">
        <v>55044</v>
      </c>
      <c r="G258" s="22">
        <v>13296</v>
      </c>
      <c r="H258" s="22">
        <v>0</v>
      </c>
      <c r="I258" s="22">
        <v>62290</v>
      </c>
      <c r="J258" s="22">
        <v>0</v>
      </c>
      <c r="K258" s="22">
        <v>81175</v>
      </c>
      <c r="L258" s="22">
        <v>0</v>
      </c>
      <c r="M258" s="22">
        <v>198157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166</v>
      </c>
      <c r="U258" s="22">
        <v>841651</v>
      </c>
      <c r="V258" s="22">
        <v>0</v>
      </c>
      <c r="W258" s="22">
        <v>0</v>
      </c>
      <c r="X258" s="22">
        <v>229991</v>
      </c>
      <c r="Y258" s="22">
        <v>84930</v>
      </c>
      <c r="Z258" s="22">
        <v>0</v>
      </c>
      <c r="AA258" s="22">
        <v>832831</v>
      </c>
      <c r="AB258" s="22">
        <v>0</v>
      </c>
      <c r="AC258" s="22">
        <v>0</v>
      </c>
      <c r="AD258" s="22">
        <v>1147752</v>
      </c>
      <c r="AE258" s="22">
        <v>-306101</v>
      </c>
      <c r="AF258" s="22">
        <v>7892990</v>
      </c>
      <c r="AG258" s="22">
        <v>54271</v>
      </c>
      <c r="AH258" s="22">
        <v>6430</v>
      </c>
      <c r="AI258" s="22">
        <v>0</v>
      </c>
      <c r="AJ258" s="22">
        <v>7953691</v>
      </c>
      <c r="AK258" s="22">
        <v>7647590</v>
      </c>
    </row>
    <row r="259" spans="1:37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470110</v>
      </c>
      <c r="F259" s="22">
        <v>29716</v>
      </c>
      <c r="G259" s="22">
        <v>12992</v>
      </c>
      <c r="H259" s="22">
        <v>0</v>
      </c>
      <c r="I259" s="22">
        <v>0</v>
      </c>
      <c r="J259" s="22">
        <v>0</v>
      </c>
      <c r="K259" s="22">
        <v>299210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299729</v>
      </c>
      <c r="S259" s="22">
        <v>12925</v>
      </c>
      <c r="T259" s="22">
        <v>6853</v>
      </c>
      <c r="U259" s="22">
        <v>1131535</v>
      </c>
      <c r="V259" s="22">
        <v>0</v>
      </c>
      <c r="W259" s="22">
        <v>0</v>
      </c>
      <c r="X259" s="22">
        <v>118857</v>
      </c>
      <c r="Y259" s="22">
        <v>4850</v>
      </c>
      <c r="Z259" s="22">
        <v>309745</v>
      </c>
      <c r="AA259" s="22">
        <v>817587</v>
      </c>
      <c r="AB259" s="22">
        <v>0</v>
      </c>
      <c r="AC259" s="22">
        <v>0</v>
      </c>
      <c r="AD259" s="22">
        <v>1251039</v>
      </c>
      <c r="AE259" s="22">
        <v>-119504</v>
      </c>
      <c r="AF259" s="22">
        <v>5906166</v>
      </c>
      <c r="AG259" s="22">
        <v>17830</v>
      </c>
      <c r="AH259" s="22">
        <v>0</v>
      </c>
      <c r="AI259" s="22">
        <v>0</v>
      </c>
      <c r="AJ259" s="22">
        <v>5923996</v>
      </c>
      <c r="AK259" s="22">
        <v>5804492</v>
      </c>
    </row>
    <row r="260" spans="1:37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2097003</v>
      </c>
      <c r="F260" s="22">
        <v>25717</v>
      </c>
      <c r="G260" s="22">
        <v>45210</v>
      </c>
      <c r="H260" s="22">
        <v>0</v>
      </c>
      <c r="I260" s="22">
        <v>0</v>
      </c>
      <c r="J260" s="22">
        <v>0</v>
      </c>
      <c r="K260" s="22">
        <v>46565</v>
      </c>
      <c r="L260" s="22">
        <v>0</v>
      </c>
      <c r="M260" s="22">
        <v>27302</v>
      </c>
      <c r="N260" s="22">
        <v>0</v>
      </c>
      <c r="O260" s="22">
        <v>0</v>
      </c>
      <c r="P260" s="22">
        <v>0</v>
      </c>
      <c r="Q260" s="22">
        <v>0</v>
      </c>
      <c r="R260" s="22">
        <v>10</v>
      </c>
      <c r="S260" s="22">
        <v>0</v>
      </c>
      <c r="T260" s="22">
        <v>0</v>
      </c>
      <c r="U260" s="22">
        <v>2241807</v>
      </c>
      <c r="V260" s="22">
        <v>0</v>
      </c>
      <c r="W260" s="22">
        <v>0</v>
      </c>
      <c r="X260" s="22">
        <v>28154</v>
      </c>
      <c r="Y260" s="22">
        <v>0</v>
      </c>
      <c r="Z260" s="22">
        <v>2150216</v>
      </c>
      <c r="AA260" s="22">
        <v>4891</v>
      </c>
      <c r="AB260" s="22">
        <v>5535</v>
      </c>
      <c r="AC260" s="22">
        <v>0</v>
      </c>
      <c r="AD260" s="22">
        <v>2188796</v>
      </c>
      <c r="AE260" s="22">
        <v>53011</v>
      </c>
      <c r="AF260" s="22">
        <v>1752128</v>
      </c>
      <c r="AG260" s="22">
        <v>0</v>
      </c>
      <c r="AH260" s="22">
        <v>0</v>
      </c>
      <c r="AI260" s="22">
        <v>0</v>
      </c>
      <c r="AJ260" s="22">
        <v>1752128</v>
      </c>
      <c r="AK260" s="22">
        <v>1805139</v>
      </c>
    </row>
    <row r="261" spans="1:37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696141</v>
      </c>
      <c r="F261" s="22">
        <v>28514</v>
      </c>
      <c r="G261" s="22">
        <v>21503</v>
      </c>
      <c r="H261" s="22">
        <v>0</v>
      </c>
      <c r="I261" s="22">
        <v>121869</v>
      </c>
      <c r="J261" s="22">
        <v>0</v>
      </c>
      <c r="K261" s="22">
        <v>48065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916092</v>
      </c>
      <c r="V261" s="22">
        <v>0</v>
      </c>
      <c r="W261" s="22">
        <v>0</v>
      </c>
      <c r="X261" s="22">
        <v>68263</v>
      </c>
      <c r="Y261" s="22">
        <v>7257</v>
      </c>
      <c r="Z261" s="22">
        <v>300639</v>
      </c>
      <c r="AA261" s="22">
        <v>704111</v>
      </c>
      <c r="AB261" s="22">
        <v>0</v>
      </c>
      <c r="AC261" s="22">
        <v>0</v>
      </c>
      <c r="AD261" s="22">
        <v>1080270</v>
      </c>
      <c r="AE261" s="22">
        <v>-164178</v>
      </c>
      <c r="AF261" s="22">
        <v>9154177</v>
      </c>
      <c r="AG261" s="22">
        <v>0</v>
      </c>
      <c r="AH261" s="22">
        <v>46877</v>
      </c>
      <c r="AI261" s="22">
        <v>0</v>
      </c>
      <c r="AJ261" s="22">
        <v>9201054</v>
      </c>
      <c r="AK261" s="22">
        <v>9036876</v>
      </c>
    </row>
    <row r="262" spans="1:37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665122</v>
      </c>
      <c r="F262" s="22">
        <v>42652</v>
      </c>
      <c r="G262" s="22">
        <v>42575</v>
      </c>
      <c r="H262" s="22">
        <v>-5051</v>
      </c>
      <c r="I262" s="22">
        <v>7637</v>
      </c>
      <c r="J262" s="22">
        <v>0</v>
      </c>
      <c r="K262" s="22">
        <v>42303</v>
      </c>
      <c r="L262" s="22">
        <v>0</v>
      </c>
      <c r="M262" s="22">
        <v>49443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844681</v>
      </c>
      <c r="V262" s="22">
        <v>0</v>
      </c>
      <c r="W262" s="22">
        <v>0</v>
      </c>
      <c r="X262" s="22">
        <v>107653</v>
      </c>
      <c r="Y262" s="22">
        <v>0</v>
      </c>
      <c r="Z262" s="22">
        <v>309482</v>
      </c>
      <c r="AA262" s="22">
        <v>75806</v>
      </c>
      <c r="AB262" s="22">
        <v>0</v>
      </c>
      <c r="AC262" s="22">
        <v>0</v>
      </c>
      <c r="AD262" s="22">
        <v>492941</v>
      </c>
      <c r="AE262" s="22">
        <v>351740</v>
      </c>
      <c r="AF262" s="22">
        <v>2405508</v>
      </c>
      <c r="AG262" s="22">
        <v>0</v>
      </c>
      <c r="AH262" s="22">
        <v>0</v>
      </c>
      <c r="AI262" s="22">
        <v>0</v>
      </c>
      <c r="AJ262" s="22">
        <v>2405508</v>
      </c>
      <c r="AK262" s="22">
        <v>2757248</v>
      </c>
    </row>
    <row r="263" spans="1:37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1258921</v>
      </c>
      <c r="F263" s="22">
        <v>42940</v>
      </c>
      <c r="G263" s="22">
        <v>30838</v>
      </c>
      <c r="H263" s="22">
        <v>-13540</v>
      </c>
      <c r="I263" s="22">
        <v>43700</v>
      </c>
      <c r="J263" s="22">
        <v>0</v>
      </c>
      <c r="K263" s="22">
        <v>124675</v>
      </c>
      <c r="L263" s="22">
        <v>0</v>
      </c>
      <c r="M263" s="22">
        <v>96427</v>
      </c>
      <c r="N263" s="22">
        <v>38044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6331</v>
      </c>
      <c r="U263" s="22">
        <v>1628336</v>
      </c>
      <c r="V263" s="22">
        <v>0</v>
      </c>
      <c r="W263" s="22">
        <v>0</v>
      </c>
      <c r="X263" s="22">
        <v>483557</v>
      </c>
      <c r="Y263" s="22">
        <v>0</v>
      </c>
      <c r="Z263" s="22">
        <v>367032</v>
      </c>
      <c r="AA263" s="22">
        <v>1167466</v>
      </c>
      <c r="AB263" s="22">
        <v>6328</v>
      </c>
      <c r="AC263" s="22">
        <v>0</v>
      </c>
      <c r="AD263" s="22">
        <v>2024383</v>
      </c>
      <c r="AE263" s="22">
        <v>-396047</v>
      </c>
      <c r="AF263" s="22">
        <v>9584550</v>
      </c>
      <c r="AG263" s="22">
        <v>13707</v>
      </c>
      <c r="AH263" s="22">
        <v>1864</v>
      </c>
      <c r="AI263" s="22">
        <v>0</v>
      </c>
      <c r="AJ263" s="22">
        <v>9600121</v>
      </c>
      <c r="AK263" s="22">
        <v>9204074</v>
      </c>
    </row>
    <row r="264" spans="1:37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1366693</v>
      </c>
      <c r="F264" s="22">
        <v>26999</v>
      </c>
      <c r="G264" s="22">
        <v>18972</v>
      </c>
      <c r="H264" s="22">
        <v>0</v>
      </c>
      <c r="I264" s="22">
        <v>0</v>
      </c>
      <c r="J264" s="22">
        <v>0</v>
      </c>
      <c r="K264" s="22">
        <v>170124</v>
      </c>
      <c r="L264" s="22">
        <v>0</v>
      </c>
      <c r="M264" s="22">
        <v>192627</v>
      </c>
      <c r="N264" s="22">
        <v>0</v>
      </c>
      <c r="O264" s="22">
        <v>0</v>
      </c>
      <c r="P264" s="22">
        <v>0</v>
      </c>
      <c r="Q264" s="22">
        <v>0</v>
      </c>
      <c r="R264" s="22">
        <v>6</v>
      </c>
      <c r="S264" s="22">
        <v>0</v>
      </c>
      <c r="T264" s="22">
        <v>0</v>
      </c>
      <c r="U264" s="22">
        <v>1775421</v>
      </c>
      <c r="V264" s="22">
        <v>0</v>
      </c>
      <c r="W264" s="22">
        <v>0</v>
      </c>
      <c r="X264" s="22">
        <v>139472</v>
      </c>
      <c r="Y264" s="22">
        <v>95847</v>
      </c>
      <c r="Z264" s="22">
        <v>0</v>
      </c>
      <c r="AA264" s="22">
        <v>1094543</v>
      </c>
      <c r="AB264" s="22">
        <v>0</v>
      </c>
      <c r="AC264" s="22">
        <v>0</v>
      </c>
      <c r="AD264" s="22">
        <v>1329862</v>
      </c>
      <c r="AE264" s="22">
        <v>445559</v>
      </c>
      <c r="AF264" s="22">
        <v>6585705</v>
      </c>
      <c r="AG264" s="22">
        <v>0</v>
      </c>
      <c r="AH264" s="22">
        <v>10884</v>
      </c>
      <c r="AI264" s="22">
        <v>689</v>
      </c>
      <c r="AJ264" s="22">
        <v>6597278</v>
      </c>
      <c r="AK264" s="22">
        <v>7042837</v>
      </c>
    </row>
    <row r="265" spans="1:37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453456</v>
      </c>
      <c r="F265" s="22">
        <v>24046</v>
      </c>
      <c r="G265" s="22">
        <v>6894</v>
      </c>
      <c r="H265" s="22">
        <v>0</v>
      </c>
      <c r="I265" s="22">
        <v>28289</v>
      </c>
      <c r="J265" s="22">
        <v>0</v>
      </c>
      <c r="K265" s="22">
        <v>149032</v>
      </c>
      <c r="L265" s="22">
        <v>0</v>
      </c>
      <c r="M265" s="22">
        <v>499643</v>
      </c>
      <c r="N265" s="22">
        <v>0</v>
      </c>
      <c r="O265" s="22">
        <v>0</v>
      </c>
      <c r="P265" s="22">
        <v>10</v>
      </c>
      <c r="Q265" s="22">
        <v>0</v>
      </c>
      <c r="R265" s="22">
        <v>611</v>
      </c>
      <c r="S265" s="22">
        <v>0</v>
      </c>
      <c r="T265" s="22">
        <v>0</v>
      </c>
      <c r="U265" s="22">
        <v>1161981</v>
      </c>
      <c r="V265" s="22">
        <v>0</v>
      </c>
      <c r="W265" s="22">
        <v>0</v>
      </c>
      <c r="X265" s="22">
        <v>153233</v>
      </c>
      <c r="Y265" s="22">
        <v>7823</v>
      </c>
      <c r="Z265" s="22">
        <v>451466</v>
      </c>
      <c r="AA265" s="22">
        <v>169029</v>
      </c>
      <c r="AB265" s="22">
        <v>0</v>
      </c>
      <c r="AC265" s="22">
        <v>0</v>
      </c>
      <c r="AD265" s="22">
        <v>781551</v>
      </c>
      <c r="AE265" s="22">
        <v>380430</v>
      </c>
      <c r="AF265" s="22">
        <v>1761158</v>
      </c>
      <c r="AG265" s="22">
        <v>2873</v>
      </c>
      <c r="AH265" s="22">
        <v>861</v>
      </c>
      <c r="AI265" s="22">
        <v>0</v>
      </c>
      <c r="AJ265" s="22">
        <v>1764892</v>
      </c>
      <c r="AK265" s="22">
        <v>2145322</v>
      </c>
    </row>
    <row r="266" spans="1:37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1603739</v>
      </c>
      <c r="F266" s="22">
        <v>45644</v>
      </c>
      <c r="G266" s="22">
        <v>75339</v>
      </c>
      <c r="H266" s="22">
        <v>-17716</v>
      </c>
      <c r="I266" s="22">
        <v>197473</v>
      </c>
      <c r="J266" s="22">
        <v>0</v>
      </c>
      <c r="K266" s="22">
        <v>12865</v>
      </c>
      <c r="L266" s="22">
        <v>0</v>
      </c>
      <c r="M266" s="22">
        <v>13963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1931307</v>
      </c>
      <c r="V266" s="22">
        <v>0</v>
      </c>
      <c r="W266" s="22">
        <v>0</v>
      </c>
      <c r="X266" s="22">
        <v>58003</v>
      </c>
      <c r="Y266" s="22">
        <v>15204</v>
      </c>
      <c r="Z266" s="22">
        <v>1217858</v>
      </c>
      <c r="AA266" s="22">
        <v>0</v>
      </c>
      <c r="AB266" s="22">
        <v>0</v>
      </c>
      <c r="AC266" s="22">
        <v>0</v>
      </c>
      <c r="AD266" s="22">
        <v>1291065</v>
      </c>
      <c r="AE266" s="22">
        <v>640242</v>
      </c>
      <c r="AF266" s="22">
        <v>2868856</v>
      </c>
      <c r="AG266" s="22">
        <v>0</v>
      </c>
      <c r="AH266" s="22">
        <v>496</v>
      </c>
      <c r="AI266" s="22">
        <v>0</v>
      </c>
      <c r="AJ266" s="22">
        <v>2869352</v>
      </c>
      <c r="AK266" s="22">
        <v>3509594</v>
      </c>
    </row>
    <row r="267" spans="1:37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534281</v>
      </c>
      <c r="F267" s="22">
        <v>23196</v>
      </c>
      <c r="G267" s="22">
        <v>13589</v>
      </c>
      <c r="H267" s="22">
        <v>0</v>
      </c>
      <c r="I267" s="22">
        <v>244140</v>
      </c>
      <c r="J267" s="22">
        <v>0</v>
      </c>
      <c r="K267" s="22">
        <v>16083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207</v>
      </c>
      <c r="S267" s="22">
        <v>0</v>
      </c>
      <c r="T267" s="22">
        <v>0</v>
      </c>
      <c r="U267" s="22">
        <v>831496</v>
      </c>
      <c r="V267" s="22">
        <v>0</v>
      </c>
      <c r="W267" s="22">
        <v>27129</v>
      </c>
      <c r="X267" s="22">
        <v>39599</v>
      </c>
      <c r="Y267" s="22">
        <v>0</v>
      </c>
      <c r="Z267" s="22">
        <v>812491</v>
      </c>
      <c r="AA267" s="22">
        <v>200428</v>
      </c>
      <c r="AB267" s="22">
        <v>0</v>
      </c>
      <c r="AC267" s="22">
        <v>0</v>
      </c>
      <c r="AD267" s="22">
        <v>1079647</v>
      </c>
      <c r="AE267" s="22">
        <v>-248151</v>
      </c>
      <c r="AF267" s="22">
        <v>4498446</v>
      </c>
      <c r="AG267" s="22">
        <v>0</v>
      </c>
      <c r="AH267" s="22">
        <v>810</v>
      </c>
      <c r="AI267" s="22">
        <v>0</v>
      </c>
      <c r="AJ267" s="22">
        <v>4499256</v>
      </c>
      <c r="AK267" s="22">
        <v>4251105</v>
      </c>
    </row>
    <row r="268" spans="1:37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535997</v>
      </c>
      <c r="F268" s="22">
        <v>22429</v>
      </c>
      <c r="G268" s="22">
        <v>11777</v>
      </c>
      <c r="H268" s="22">
        <v>0</v>
      </c>
      <c r="I268" s="22">
        <v>10321</v>
      </c>
      <c r="J268" s="22">
        <v>0</v>
      </c>
      <c r="K268" s="22">
        <v>16606</v>
      </c>
      <c r="L268" s="22">
        <v>0</v>
      </c>
      <c r="M268" s="22">
        <v>23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597153</v>
      </c>
      <c r="V268" s="22">
        <v>0</v>
      </c>
      <c r="W268" s="22">
        <v>0</v>
      </c>
      <c r="X268" s="22">
        <v>227694</v>
      </c>
      <c r="Y268" s="22">
        <v>9169</v>
      </c>
      <c r="Z268" s="22">
        <v>596068</v>
      </c>
      <c r="AA268" s="22">
        <v>112848</v>
      </c>
      <c r="AB268" s="22">
        <v>0</v>
      </c>
      <c r="AC268" s="22">
        <v>0</v>
      </c>
      <c r="AD268" s="22">
        <v>945779</v>
      </c>
      <c r="AE268" s="22">
        <v>-348626</v>
      </c>
      <c r="AF268" s="22">
        <v>1717687</v>
      </c>
      <c r="AG268" s="22">
        <v>0</v>
      </c>
      <c r="AH268" s="22">
        <v>0</v>
      </c>
      <c r="AI268" s="22">
        <v>0</v>
      </c>
      <c r="AJ268" s="22">
        <v>1717687</v>
      </c>
      <c r="AK268" s="22">
        <v>1369061</v>
      </c>
    </row>
    <row r="269" spans="1:37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216187</v>
      </c>
      <c r="F269" s="22">
        <v>10655</v>
      </c>
      <c r="G269" s="22">
        <v>9652</v>
      </c>
      <c r="H269" s="22">
        <v>0</v>
      </c>
      <c r="I269" s="22">
        <v>18856</v>
      </c>
      <c r="J269" s="22">
        <v>0</v>
      </c>
      <c r="K269" s="22">
        <v>11510</v>
      </c>
      <c r="L269" s="22">
        <v>0</v>
      </c>
      <c r="M269" s="22">
        <v>2156</v>
      </c>
      <c r="N269" s="22">
        <v>0</v>
      </c>
      <c r="O269" s="22">
        <v>0</v>
      </c>
      <c r="P269" s="22">
        <v>0</v>
      </c>
      <c r="Q269" s="22">
        <v>0</v>
      </c>
      <c r="R269" s="22">
        <v>409148</v>
      </c>
      <c r="S269" s="22">
        <v>0</v>
      </c>
      <c r="T269" s="22">
        <v>0</v>
      </c>
      <c r="U269" s="22">
        <v>678164</v>
      </c>
      <c r="V269" s="22">
        <v>0</v>
      </c>
      <c r="W269" s="22">
        <v>2204</v>
      </c>
      <c r="X269" s="22">
        <v>52120</v>
      </c>
      <c r="Y269" s="22">
        <v>0</v>
      </c>
      <c r="Z269" s="22">
        <v>471928</v>
      </c>
      <c r="AA269" s="22">
        <v>0</v>
      </c>
      <c r="AB269" s="22">
        <v>12112</v>
      </c>
      <c r="AC269" s="22">
        <v>0</v>
      </c>
      <c r="AD269" s="22">
        <v>538364</v>
      </c>
      <c r="AE269" s="22">
        <v>139800</v>
      </c>
      <c r="AF269" s="22">
        <v>990771</v>
      </c>
      <c r="AG269" s="22">
        <v>0</v>
      </c>
      <c r="AH269" s="22">
        <v>12143</v>
      </c>
      <c r="AI269" s="22">
        <v>0</v>
      </c>
      <c r="AJ269" s="22">
        <v>1002914</v>
      </c>
      <c r="AK269" s="22">
        <v>1142714</v>
      </c>
    </row>
    <row r="270" spans="1:37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1567249</v>
      </c>
      <c r="F270" s="22">
        <v>71022</v>
      </c>
      <c r="G270" s="22">
        <v>189260</v>
      </c>
      <c r="H270" s="22">
        <v>-53245</v>
      </c>
      <c r="I270" s="22">
        <v>87805</v>
      </c>
      <c r="J270" s="22">
        <v>0</v>
      </c>
      <c r="K270" s="22">
        <v>366989</v>
      </c>
      <c r="L270" s="22">
        <v>0</v>
      </c>
      <c r="M270" s="22">
        <v>76510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2305590</v>
      </c>
      <c r="V270" s="22">
        <v>0</v>
      </c>
      <c r="W270" s="22">
        <v>0</v>
      </c>
      <c r="X270" s="22">
        <v>95688</v>
      </c>
      <c r="Y270" s="22">
        <v>7905</v>
      </c>
      <c r="Z270" s="22">
        <v>76487</v>
      </c>
      <c r="AA270" s="22">
        <v>107072</v>
      </c>
      <c r="AB270" s="22">
        <v>0</v>
      </c>
      <c r="AC270" s="22">
        <v>743946</v>
      </c>
      <c r="AD270" s="22">
        <v>1031098</v>
      </c>
      <c r="AE270" s="22">
        <v>1274492</v>
      </c>
      <c r="AF270" s="22">
        <v>4715059</v>
      </c>
      <c r="AG270" s="22">
        <v>16553</v>
      </c>
      <c r="AH270" s="22">
        <v>20447</v>
      </c>
      <c r="AI270" s="22">
        <v>0</v>
      </c>
      <c r="AJ270" s="22">
        <v>4752059</v>
      </c>
      <c r="AK270" s="22">
        <v>6026551</v>
      </c>
    </row>
    <row r="271" spans="1:37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666000</v>
      </c>
      <c r="F271" s="22">
        <v>11390</v>
      </c>
      <c r="G271" s="22">
        <v>9498</v>
      </c>
      <c r="H271" s="22">
        <v>0</v>
      </c>
      <c r="I271" s="22">
        <v>10373</v>
      </c>
      <c r="J271" s="22">
        <v>0</v>
      </c>
      <c r="K271" s="22">
        <v>216342</v>
      </c>
      <c r="L271" s="22">
        <v>0</v>
      </c>
      <c r="M271" s="22">
        <v>262205</v>
      </c>
      <c r="N271" s="22">
        <v>0</v>
      </c>
      <c r="O271" s="22">
        <v>0</v>
      </c>
      <c r="P271" s="22">
        <v>0</v>
      </c>
      <c r="Q271" s="22">
        <v>0</v>
      </c>
      <c r="R271" s="22">
        <v>2174060</v>
      </c>
      <c r="S271" s="22">
        <v>0</v>
      </c>
      <c r="T271" s="22">
        <v>0</v>
      </c>
      <c r="U271" s="22">
        <v>3349868</v>
      </c>
      <c r="V271" s="22">
        <v>0</v>
      </c>
      <c r="W271" s="22">
        <v>0</v>
      </c>
      <c r="X271" s="22">
        <v>52238</v>
      </c>
      <c r="Y271" s="22">
        <v>0</v>
      </c>
      <c r="Z271" s="22">
        <v>24210</v>
      </c>
      <c r="AA271" s="22">
        <v>340425</v>
      </c>
      <c r="AB271" s="22">
        <v>0</v>
      </c>
      <c r="AC271" s="22">
        <v>0</v>
      </c>
      <c r="AD271" s="22">
        <v>416873</v>
      </c>
      <c r="AE271" s="22">
        <v>2932995</v>
      </c>
      <c r="AF271" s="22">
        <v>10491898</v>
      </c>
      <c r="AG271" s="22">
        <v>0</v>
      </c>
      <c r="AH271" s="22">
        <v>40360</v>
      </c>
      <c r="AI271" s="22">
        <v>0</v>
      </c>
      <c r="AJ271" s="22">
        <v>10532258</v>
      </c>
      <c r="AK271" s="22">
        <v>13465253</v>
      </c>
    </row>
    <row r="272" spans="1:37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116531</v>
      </c>
      <c r="F272" s="22">
        <v>14173</v>
      </c>
      <c r="G272" s="22">
        <v>10399</v>
      </c>
      <c r="H272" s="22">
        <v>0</v>
      </c>
      <c r="I272" s="22">
        <v>190398</v>
      </c>
      <c r="J272" s="22">
        <v>0</v>
      </c>
      <c r="K272" s="22">
        <v>59935</v>
      </c>
      <c r="L272" s="22">
        <v>0</v>
      </c>
      <c r="M272" s="22">
        <v>0</v>
      </c>
      <c r="N272" s="22">
        <v>0</v>
      </c>
      <c r="O272" s="22">
        <v>0</v>
      </c>
      <c r="P272" s="22">
        <v>70</v>
      </c>
      <c r="Q272" s="22">
        <v>0</v>
      </c>
      <c r="R272" s="22">
        <v>349</v>
      </c>
      <c r="S272" s="22">
        <v>0</v>
      </c>
      <c r="T272" s="22">
        <v>0</v>
      </c>
      <c r="U272" s="22">
        <v>391855</v>
      </c>
      <c r="V272" s="22">
        <v>0</v>
      </c>
      <c r="W272" s="22">
        <v>35328</v>
      </c>
      <c r="X272" s="22">
        <v>21222</v>
      </c>
      <c r="Y272" s="22">
        <v>5200</v>
      </c>
      <c r="Z272" s="22">
        <v>13799</v>
      </c>
      <c r="AA272" s="22">
        <v>0</v>
      </c>
      <c r="AB272" s="22">
        <v>0</v>
      </c>
      <c r="AC272" s="22">
        <v>1882</v>
      </c>
      <c r="AD272" s="22">
        <v>77431</v>
      </c>
      <c r="AE272" s="22">
        <v>314424</v>
      </c>
      <c r="AF272" s="22">
        <v>2276219</v>
      </c>
      <c r="AG272" s="22">
        <v>0</v>
      </c>
      <c r="AH272" s="22">
        <v>0</v>
      </c>
      <c r="AI272" s="22">
        <v>0</v>
      </c>
      <c r="AJ272" s="22">
        <v>2276219</v>
      </c>
      <c r="AK272" s="22">
        <v>2590643</v>
      </c>
    </row>
    <row r="273" spans="1:37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994534</v>
      </c>
      <c r="F273" s="22">
        <v>20490</v>
      </c>
      <c r="G273" s="22">
        <v>24368</v>
      </c>
      <c r="H273" s="22">
        <v>0</v>
      </c>
      <c r="I273" s="22">
        <v>0</v>
      </c>
      <c r="J273" s="22">
        <v>0</v>
      </c>
      <c r="K273" s="22">
        <v>224695</v>
      </c>
      <c r="L273" s="22">
        <v>0</v>
      </c>
      <c r="M273" s="22">
        <v>62075</v>
      </c>
      <c r="N273" s="22">
        <v>0</v>
      </c>
      <c r="O273" s="22">
        <v>0</v>
      </c>
      <c r="P273" s="22">
        <v>0</v>
      </c>
      <c r="Q273" s="22">
        <v>0</v>
      </c>
      <c r="R273" s="22">
        <v>1634</v>
      </c>
      <c r="S273" s="22">
        <v>0</v>
      </c>
      <c r="T273" s="22">
        <v>0</v>
      </c>
      <c r="U273" s="22">
        <v>1327796</v>
      </c>
      <c r="V273" s="22">
        <v>0</v>
      </c>
      <c r="W273" s="22">
        <v>0</v>
      </c>
      <c r="X273" s="22">
        <v>233310</v>
      </c>
      <c r="Y273" s="22">
        <v>0</v>
      </c>
      <c r="Z273" s="22">
        <v>495401</v>
      </c>
      <c r="AA273" s="22">
        <v>785480</v>
      </c>
      <c r="AB273" s="22">
        <v>0</v>
      </c>
      <c r="AC273" s="22">
        <v>0</v>
      </c>
      <c r="AD273" s="22">
        <v>1514191</v>
      </c>
      <c r="AE273" s="22">
        <v>-186395</v>
      </c>
      <c r="AF273" s="22">
        <v>4158866</v>
      </c>
      <c r="AG273" s="22">
        <v>0</v>
      </c>
      <c r="AH273" s="22">
        <v>7778</v>
      </c>
      <c r="AI273" s="22">
        <v>0</v>
      </c>
      <c r="AJ273" s="22">
        <v>4166644</v>
      </c>
      <c r="AK273" s="22">
        <v>3980249</v>
      </c>
    </row>
    <row r="274" spans="1:37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891607</v>
      </c>
      <c r="F274" s="22">
        <v>1389</v>
      </c>
      <c r="G274" s="22">
        <v>0</v>
      </c>
      <c r="H274" s="22">
        <v>0</v>
      </c>
      <c r="I274" s="22">
        <v>0</v>
      </c>
      <c r="J274" s="22">
        <v>0</v>
      </c>
      <c r="K274" s="22">
        <v>148205</v>
      </c>
      <c r="L274" s="22">
        <v>0</v>
      </c>
      <c r="M274" s="22">
        <v>97598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1138799</v>
      </c>
      <c r="V274" s="22">
        <v>0</v>
      </c>
      <c r="W274" s="22">
        <v>0</v>
      </c>
      <c r="X274" s="22">
        <v>23845</v>
      </c>
      <c r="Y274" s="22">
        <v>15534</v>
      </c>
      <c r="Z274" s="22">
        <v>416799</v>
      </c>
      <c r="AA274" s="22">
        <v>0</v>
      </c>
      <c r="AB274" s="22">
        <v>0</v>
      </c>
      <c r="AC274" s="22">
        <v>0</v>
      </c>
      <c r="AD274" s="22">
        <v>456178</v>
      </c>
      <c r="AE274" s="22">
        <v>682621</v>
      </c>
      <c r="AF274" s="22">
        <v>2585247</v>
      </c>
      <c r="AG274" s="22">
        <v>0</v>
      </c>
      <c r="AH274" s="22">
        <v>0</v>
      </c>
      <c r="AI274" s="22">
        <v>0</v>
      </c>
      <c r="AJ274" s="22">
        <v>2585247</v>
      </c>
      <c r="AK274" s="22">
        <v>3267868</v>
      </c>
    </row>
    <row r="275" spans="1:37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209299</v>
      </c>
      <c r="F275" s="22">
        <v>2094</v>
      </c>
      <c r="G275" s="22">
        <v>167</v>
      </c>
      <c r="H275" s="22">
        <v>0</v>
      </c>
      <c r="I275" s="22">
        <v>76984</v>
      </c>
      <c r="J275" s="22">
        <v>0</v>
      </c>
      <c r="K275" s="22">
        <v>19761</v>
      </c>
      <c r="L275" s="22">
        <v>0</v>
      </c>
      <c r="M275" s="22">
        <v>123578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11990</v>
      </c>
      <c r="T275" s="22">
        <v>10</v>
      </c>
      <c r="U275" s="22">
        <v>443883</v>
      </c>
      <c r="V275" s="22">
        <v>0</v>
      </c>
      <c r="W275" s="22">
        <v>0</v>
      </c>
      <c r="X275" s="22">
        <v>39030</v>
      </c>
      <c r="Y275" s="22">
        <v>0</v>
      </c>
      <c r="Z275" s="22">
        <v>54971</v>
      </c>
      <c r="AA275" s="22">
        <v>85665</v>
      </c>
      <c r="AB275" s="22">
        <v>0</v>
      </c>
      <c r="AC275" s="22">
        <v>0</v>
      </c>
      <c r="AD275" s="22">
        <v>179666</v>
      </c>
      <c r="AE275" s="22">
        <v>264217</v>
      </c>
      <c r="AF275" s="22">
        <v>4131137</v>
      </c>
      <c r="AG275" s="22">
        <v>0</v>
      </c>
      <c r="AH275" s="22">
        <v>10244</v>
      </c>
      <c r="AI275" s="22">
        <v>0</v>
      </c>
      <c r="AJ275" s="22">
        <v>4141381</v>
      </c>
      <c r="AK275" s="22">
        <v>4405598</v>
      </c>
    </row>
    <row r="276" spans="1:37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733666</v>
      </c>
      <c r="F276" s="22">
        <v>312567</v>
      </c>
      <c r="G276" s="22">
        <v>370026</v>
      </c>
      <c r="H276" s="22">
        <v>0</v>
      </c>
      <c r="I276" s="22">
        <v>48280</v>
      </c>
      <c r="J276" s="22">
        <v>0</v>
      </c>
      <c r="K276" s="22">
        <v>48091</v>
      </c>
      <c r="L276" s="22">
        <v>0</v>
      </c>
      <c r="M276" s="22">
        <v>0</v>
      </c>
      <c r="N276" s="22">
        <v>0</v>
      </c>
      <c r="O276" s="22">
        <v>0</v>
      </c>
      <c r="P276" s="22">
        <v>10</v>
      </c>
      <c r="Q276" s="22">
        <v>0</v>
      </c>
      <c r="R276" s="22">
        <v>11509</v>
      </c>
      <c r="S276" s="22">
        <v>0</v>
      </c>
      <c r="T276" s="22">
        <v>0</v>
      </c>
      <c r="U276" s="22">
        <v>1524149</v>
      </c>
      <c r="V276" s="22">
        <v>684015</v>
      </c>
      <c r="W276" s="22">
        <v>0</v>
      </c>
      <c r="X276" s="22">
        <v>148311</v>
      </c>
      <c r="Y276" s="22">
        <v>17616</v>
      </c>
      <c r="Z276" s="22">
        <v>0</v>
      </c>
      <c r="AA276" s="22">
        <v>515986</v>
      </c>
      <c r="AB276" s="22">
        <v>0</v>
      </c>
      <c r="AC276" s="22">
        <v>0</v>
      </c>
      <c r="AD276" s="22">
        <v>1365928</v>
      </c>
      <c r="AE276" s="22">
        <v>158221</v>
      </c>
      <c r="AF276" s="22">
        <v>10665958</v>
      </c>
      <c r="AG276" s="22">
        <v>0</v>
      </c>
      <c r="AH276" s="22">
        <v>0</v>
      </c>
      <c r="AI276" s="22">
        <v>0</v>
      </c>
      <c r="AJ276" s="22">
        <v>10665958</v>
      </c>
      <c r="AK276" s="22">
        <v>10824179</v>
      </c>
    </row>
    <row r="277" spans="1:37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864479</v>
      </c>
      <c r="F277" s="22">
        <v>22635</v>
      </c>
      <c r="G277" s="22">
        <v>75489</v>
      </c>
      <c r="H277" s="22">
        <v>-16500</v>
      </c>
      <c r="I277" s="22">
        <v>46389</v>
      </c>
      <c r="J277" s="22">
        <v>0</v>
      </c>
      <c r="K277" s="22">
        <v>147856</v>
      </c>
      <c r="L277" s="22">
        <v>0</v>
      </c>
      <c r="M277" s="22">
        <v>31934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1172282</v>
      </c>
      <c r="V277" s="22">
        <v>0</v>
      </c>
      <c r="W277" s="22">
        <v>0</v>
      </c>
      <c r="X277" s="22">
        <v>62312</v>
      </c>
      <c r="Y277" s="22">
        <v>0</v>
      </c>
      <c r="Z277" s="22">
        <v>242107</v>
      </c>
      <c r="AA277" s="22">
        <v>62756</v>
      </c>
      <c r="AB277" s="22">
        <v>0</v>
      </c>
      <c r="AC277" s="22">
        <v>0</v>
      </c>
      <c r="AD277" s="22">
        <v>367175</v>
      </c>
      <c r="AE277" s="22">
        <v>805107</v>
      </c>
      <c r="AF277" s="22">
        <v>2795992</v>
      </c>
      <c r="AG277" s="22">
        <v>0</v>
      </c>
      <c r="AH277" s="22">
        <v>1573</v>
      </c>
      <c r="AI277" s="22">
        <v>0</v>
      </c>
      <c r="AJ277" s="22">
        <v>2797565</v>
      </c>
      <c r="AK277" s="22">
        <v>3602672</v>
      </c>
    </row>
    <row r="278" spans="1:37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926902</v>
      </c>
      <c r="F278" s="22">
        <v>8377</v>
      </c>
      <c r="G278" s="22">
        <v>11871</v>
      </c>
      <c r="H278" s="22">
        <v>0</v>
      </c>
      <c r="I278" s="22">
        <v>244486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1191636</v>
      </c>
      <c r="V278" s="22">
        <v>0</v>
      </c>
      <c r="W278" s="22">
        <v>0</v>
      </c>
      <c r="X278" s="22">
        <v>11057</v>
      </c>
      <c r="Y278" s="22">
        <v>0</v>
      </c>
      <c r="Z278" s="22">
        <v>776484</v>
      </c>
      <c r="AA278" s="22">
        <v>12186</v>
      </c>
      <c r="AB278" s="22">
        <v>0</v>
      </c>
      <c r="AC278" s="22">
        <v>0</v>
      </c>
      <c r="AD278" s="22">
        <v>799727</v>
      </c>
      <c r="AE278" s="22">
        <v>391909</v>
      </c>
      <c r="AF278" s="22">
        <v>3502849</v>
      </c>
      <c r="AG278" s="22">
        <v>0</v>
      </c>
      <c r="AH278" s="22">
        <v>6084</v>
      </c>
      <c r="AI278" s="22">
        <v>0</v>
      </c>
      <c r="AJ278" s="22">
        <v>3508933</v>
      </c>
      <c r="AK278" s="22">
        <v>3900842</v>
      </c>
    </row>
    <row r="279" spans="1:37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671403</v>
      </c>
      <c r="F279" s="22">
        <v>27377</v>
      </c>
      <c r="G279" s="22">
        <v>8589</v>
      </c>
      <c r="H279" s="22">
        <v>0</v>
      </c>
      <c r="I279" s="22">
        <v>0</v>
      </c>
      <c r="J279" s="22">
        <v>0</v>
      </c>
      <c r="K279" s="22">
        <v>128316</v>
      </c>
      <c r="L279" s="22">
        <v>0</v>
      </c>
      <c r="M279" s="22">
        <v>643516</v>
      </c>
      <c r="N279" s="22">
        <v>0</v>
      </c>
      <c r="O279" s="22">
        <v>0</v>
      </c>
      <c r="P279" s="22">
        <v>147459</v>
      </c>
      <c r="Q279" s="22">
        <v>0</v>
      </c>
      <c r="R279" s="22">
        <v>25331</v>
      </c>
      <c r="S279" s="22">
        <v>0</v>
      </c>
      <c r="T279" s="22">
        <v>0</v>
      </c>
      <c r="U279" s="22">
        <v>1651991</v>
      </c>
      <c r="V279" s="22">
        <v>0</v>
      </c>
      <c r="W279" s="22">
        <v>0</v>
      </c>
      <c r="X279" s="22">
        <v>51662</v>
      </c>
      <c r="Y279" s="22">
        <v>0</v>
      </c>
      <c r="Z279" s="22">
        <v>712817</v>
      </c>
      <c r="AA279" s="22">
        <v>883180</v>
      </c>
      <c r="AB279" s="22">
        <v>0</v>
      </c>
      <c r="AC279" s="22">
        <v>21502</v>
      </c>
      <c r="AD279" s="22">
        <v>1669161</v>
      </c>
      <c r="AE279" s="22">
        <v>-17170</v>
      </c>
      <c r="AF279" s="22">
        <v>7022633</v>
      </c>
      <c r="AG279" s="22">
        <v>0</v>
      </c>
      <c r="AH279" s="22">
        <v>0</v>
      </c>
      <c r="AI279" s="22">
        <v>0</v>
      </c>
      <c r="AJ279" s="22">
        <v>7022633</v>
      </c>
      <c r="AK279" s="22">
        <v>7005463</v>
      </c>
    </row>
    <row r="280" spans="1:37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55843</v>
      </c>
      <c r="F280" s="22">
        <v>72968</v>
      </c>
      <c r="G280" s="22">
        <v>18220</v>
      </c>
      <c r="H280" s="22">
        <v>0</v>
      </c>
      <c r="I280" s="22">
        <v>141098</v>
      </c>
      <c r="J280" s="22">
        <v>0</v>
      </c>
      <c r="K280" s="22">
        <v>72342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360471</v>
      </c>
      <c r="V280" s="22">
        <v>0</v>
      </c>
      <c r="W280" s="22">
        <v>11376</v>
      </c>
      <c r="X280" s="22">
        <v>138050</v>
      </c>
      <c r="Y280" s="22">
        <v>0</v>
      </c>
      <c r="Z280" s="22">
        <v>30876</v>
      </c>
      <c r="AA280" s="22">
        <v>489006</v>
      </c>
      <c r="AB280" s="22">
        <v>0</v>
      </c>
      <c r="AC280" s="22">
        <v>0</v>
      </c>
      <c r="AD280" s="22">
        <v>669308</v>
      </c>
      <c r="AE280" s="22">
        <v>-308837</v>
      </c>
      <c r="AF280" s="22">
        <v>9831032</v>
      </c>
      <c r="AG280" s="22">
        <v>23288</v>
      </c>
      <c r="AH280" s="22">
        <v>275</v>
      </c>
      <c r="AI280" s="22">
        <v>0</v>
      </c>
      <c r="AJ280" s="22">
        <v>9854595</v>
      </c>
      <c r="AK280" s="22">
        <v>9545758</v>
      </c>
    </row>
    <row r="281" spans="1:37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913958</v>
      </c>
      <c r="F281" s="22">
        <v>19372</v>
      </c>
      <c r="G281" s="22">
        <v>13262</v>
      </c>
      <c r="H281" s="22">
        <v>0</v>
      </c>
      <c r="I281" s="22">
        <v>34929</v>
      </c>
      <c r="J281" s="22">
        <v>0</v>
      </c>
      <c r="K281" s="22">
        <v>11190</v>
      </c>
      <c r="L281" s="22">
        <v>0</v>
      </c>
      <c r="M281" s="22">
        <v>29521</v>
      </c>
      <c r="N281" s="22">
        <v>0</v>
      </c>
      <c r="O281" s="22">
        <v>0</v>
      </c>
      <c r="P281" s="22">
        <v>0</v>
      </c>
      <c r="Q281" s="22">
        <v>0</v>
      </c>
      <c r="R281" s="22">
        <v>10</v>
      </c>
      <c r="S281" s="22">
        <v>0</v>
      </c>
      <c r="T281" s="22">
        <v>16800</v>
      </c>
      <c r="U281" s="22">
        <v>1039042</v>
      </c>
      <c r="V281" s="22">
        <v>0</v>
      </c>
      <c r="W281" s="22">
        <v>103863</v>
      </c>
      <c r="X281" s="22">
        <v>22121</v>
      </c>
      <c r="Y281" s="22">
        <v>0</v>
      </c>
      <c r="Z281" s="22">
        <v>563217</v>
      </c>
      <c r="AA281" s="22">
        <v>0</v>
      </c>
      <c r="AB281" s="22">
        <v>0</v>
      </c>
      <c r="AC281" s="22">
        <v>0</v>
      </c>
      <c r="AD281" s="22">
        <v>689201</v>
      </c>
      <c r="AE281" s="22">
        <v>349841</v>
      </c>
      <c r="AF281" s="22">
        <v>2625205</v>
      </c>
      <c r="AG281" s="22">
        <v>0</v>
      </c>
      <c r="AH281" s="22">
        <v>0</v>
      </c>
      <c r="AI281" s="22">
        <v>0</v>
      </c>
      <c r="AJ281" s="22">
        <v>2625205</v>
      </c>
      <c r="AK281" s="22">
        <v>2975046</v>
      </c>
    </row>
    <row r="282" spans="1:37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757830</v>
      </c>
      <c r="F282" s="22">
        <v>68881</v>
      </c>
      <c r="G282" s="22">
        <v>68880</v>
      </c>
      <c r="H282" s="22">
        <v>-7697</v>
      </c>
      <c r="I282" s="22">
        <v>988764</v>
      </c>
      <c r="J282" s="22">
        <v>0</v>
      </c>
      <c r="K282" s="22">
        <v>114216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1990874</v>
      </c>
      <c r="V282" s="22">
        <v>0</v>
      </c>
      <c r="W282" s="22">
        <v>39566</v>
      </c>
      <c r="X282" s="22">
        <v>309664</v>
      </c>
      <c r="Y282" s="22">
        <v>2266</v>
      </c>
      <c r="Z282" s="22">
        <v>17152</v>
      </c>
      <c r="AA282" s="22">
        <v>1447771</v>
      </c>
      <c r="AB282" s="22">
        <v>0</v>
      </c>
      <c r="AC282" s="22">
        <v>0</v>
      </c>
      <c r="AD282" s="22">
        <v>1816419</v>
      </c>
      <c r="AE282" s="22">
        <v>174455</v>
      </c>
      <c r="AF282" s="22">
        <v>15882640</v>
      </c>
      <c r="AG282" s="22">
        <v>76</v>
      </c>
      <c r="AH282" s="22">
        <v>14454</v>
      </c>
      <c r="AI282" s="22">
        <v>0</v>
      </c>
      <c r="AJ282" s="22">
        <v>15897170</v>
      </c>
      <c r="AK282" s="22">
        <v>16071625</v>
      </c>
    </row>
    <row r="283" spans="1:37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823384</v>
      </c>
      <c r="F283" s="22">
        <v>9554</v>
      </c>
      <c r="G283" s="22">
        <v>8693</v>
      </c>
      <c r="H283" s="22">
        <v>-2701</v>
      </c>
      <c r="I283" s="22">
        <v>24771</v>
      </c>
      <c r="J283" s="22">
        <v>0</v>
      </c>
      <c r="K283" s="22">
        <v>11780</v>
      </c>
      <c r="L283" s="22">
        <v>0</v>
      </c>
      <c r="M283" s="22">
        <v>23255</v>
      </c>
      <c r="N283" s="22">
        <v>0</v>
      </c>
      <c r="O283" s="22">
        <v>0</v>
      </c>
      <c r="P283" s="22">
        <v>0</v>
      </c>
      <c r="Q283" s="22">
        <v>0</v>
      </c>
      <c r="R283" s="22">
        <v>10</v>
      </c>
      <c r="S283" s="22">
        <v>0</v>
      </c>
      <c r="T283" s="22">
        <v>0</v>
      </c>
      <c r="U283" s="22">
        <v>898746</v>
      </c>
      <c r="V283" s="22">
        <v>0</v>
      </c>
      <c r="W283" s="22">
        <v>0</v>
      </c>
      <c r="X283" s="22">
        <v>44307</v>
      </c>
      <c r="Y283" s="22">
        <v>0</v>
      </c>
      <c r="Z283" s="22">
        <v>30630</v>
      </c>
      <c r="AA283" s="22">
        <v>0</v>
      </c>
      <c r="AB283" s="22">
        <v>0</v>
      </c>
      <c r="AC283" s="22">
        <v>0</v>
      </c>
      <c r="AD283" s="22">
        <v>74937</v>
      </c>
      <c r="AE283" s="22">
        <v>823809</v>
      </c>
      <c r="AF283" s="22">
        <v>1861851</v>
      </c>
      <c r="AG283" s="22">
        <v>0</v>
      </c>
      <c r="AH283" s="22">
        <v>0</v>
      </c>
      <c r="AI283" s="22">
        <v>0</v>
      </c>
      <c r="AJ283" s="22">
        <v>1861851</v>
      </c>
      <c r="AK283" s="22">
        <v>2685660</v>
      </c>
    </row>
    <row r="284" spans="1:37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205475</v>
      </c>
      <c r="F284" s="22">
        <v>42790</v>
      </c>
      <c r="G284" s="22">
        <v>109485</v>
      </c>
      <c r="H284" s="22">
        <v>-57988</v>
      </c>
      <c r="I284" s="22">
        <v>34747</v>
      </c>
      <c r="J284" s="22">
        <v>0</v>
      </c>
      <c r="K284" s="22">
        <v>52640</v>
      </c>
      <c r="L284" s="22">
        <v>0</v>
      </c>
      <c r="M284" s="22">
        <v>28000</v>
      </c>
      <c r="N284" s="22">
        <v>0</v>
      </c>
      <c r="O284" s="22">
        <v>0</v>
      </c>
      <c r="P284" s="22">
        <v>30</v>
      </c>
      <c r="Q284" s="22">
        <v>0</v>
      </c>
      <c r="R284" s="22">
        <v>0</v>
      </c>
      <c r="S284" s="22">
        <v>0</v>
      </c>
      <c r="T284" s="22">
        <v>0</v>
      </c>
      <c r="U284" s="22">
        <v>415179</v>
      </c>
      <c r="V284" s="22">
        <v>0</v>
      </c>
      <c r="W284" s="22">
        <v>234954</v>
      </c>
      <c r="X284" s="22">
        <v>63569</v>
      </c>
      <c r="Y284" s="22">
        <v>1622</v>
      </c>
      <c r="Z284" s="22">
        <v>37450</v>
      </c>
      <c r="AA284" s="22">
        <v>440758</v>
      </c>
      <c r="AB284" s="22">
        <v>20</v>
      </c>
      <c r="AC284" s="22">
        <v>31033</v>
      </c>
      <c r="AD284" s="22">
        <v>809406</v>
      </c>
      <c r="AE284" s="22">
        <v>-394227</v>
      </c>
      <c r="AF284" s="22">
        <v>2813541</v>
      </c>
      <c r="AG284" s="22">
        <v>0</v>
      </c>
      <c r="AH284" s="22">
        <v>0</v>
      </c>
      <c r="AI284" s="22">
        <v>0</v>
      </c>
      <c r="AJ284" s="22">
        <v>2813541</v>
      </c>
      <c r="AK284" s="22">
        <v>2419314</v>
      </c>
    </row>
    <row r="285" spans="1:37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1488494</v>
      </c>
      <c r="F285" s="22">
        <v>107228</v>
      </c>
      <c r="G285" s="22">
        <v>150336</v>
      </c>
      <c r="H285" s="22">
        <v>-154000</v>
      </c>
      <c r="I285" s="22">
        <v>110985</v>
      </c>
      <c r="J285" s="22">
        <v>0</v>
      </c>
      <c r="K285" s="22">
        <v>90854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1793897</v>
      </c>
      <c r="V285" s="22">
        <v>0</v>
      </c>
      <c r="W285" s="22">
        <v>0</v>
      </c>
      <c r="X285" s="22">
        <v>44902</v>
      </c>
      <c r="Y285" s="22">
        <v>0</v>
      </c>
      <c r="Z285" s="22">
        <v>6321</v>
      </c>
      <c r="AA285" s="22">
        <v>14000</v>
      </c>
      <c r="AB285" s="22">
        <v>0</v>
      </c>
      <c r="AC285" s="22">
        <v>0</v>
      </c>
      <c r="AD285" s="22">
        <v>65223</v>
      </c>
      <c r="AE285" s="22">
        <v>1728674</v>
      </c>
      <c r="AF285" s="22">
        <v>5445233</v>
      </c>
      <c r="AG285" s="22">
        <v>0</v>
      </c>
      <c r="AH285" s="22">
        <v>11227</v>
      </c>
      <c r="AI285" s="22">
        <v>0</v>
      </c>
      <c r="AJ285" s="22">
        <v>5456460</v>
      </c>
      <c r="AK285" s="22">
        <v>7185134</v>
      </c>
    </row>
    <row r="286" spans="1:37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173178</v>
      </c>
      <c r="F286" s="22">
        <v>45850</v>
      </c>
      <c r="G286" s="22">
        <v>125158</v>
      </c>
      <c r="H286" s="22">
        <v>0</v>
      </c>
      <c r="I286" s="22">
        <v>39270</v>
      </c>
      <c r="J286" s="22">
        <v>0</v>
      </c>
      <c r="K286" s="22">
        <v>47625</v>
      </c>
      <c r="L286" s="22">
        <v>0</v>
      </c>
      <c r="M286" s="22">
        <v>12782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443863</v>
      </c>
      <c r="V286" s="22">
        <v>0</v>
      </c>
      <c r="W286" s="22">
        <v>0</v>
      </c>
      <c r="X286" s="22">
        <v>632073</v>
      </c>
      <c r="Y286" s="22">
        <v>6920</v>
      </c>
      <c r="Z286" s="22">
        <v>205609</v>
      </c>
      <c r="AA286" s="22">
        <v>0</v>
      </c>
      <c r="AB286" s="22">
        <v>0</v>
      </c>
      <c r="AC286" s="22">
        <v>0</v>
      </c>
      <c r="AD286" s="22">
        <v>844602</v>
      </c>
      <c r="AE286" s="22">
        <v>-400739</v>
      </c>
      <c r="AF286" s="22">
        <v>5080210</v>
      </c>
      <c r="AG286" s="22">
        <v>45162</v>
      </c>
      <c r="AH286" s="22">
        <v>10792</v>
      </c>
      <c r="AI286" s="22">
        <v>0</v>
      </c>
      <c r="AJ286" s="22">
        <v>5136164</v>
      </c>
      <c r="AK286" s="22">
        <v>4735425</v>
      </c>
    </row>
    <row r="287" spans="1:37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965205</v>
      </c>
      <c r="F287" s="22">
        <v>19855</v>
      </c>
      <c r="G287" s="22">
        <v>12473</v>
      </c>
      <c r="H287" s="22">
        <v>-8603</v>
      </c>
      <c r="I287" s="22">
        <v>21977</v>
      </c>
      <c r="J287" s="22">
        <v>0</v>
      </c>
      <c r="K287" s="22">
        <v>20340</v>
      </c>
      <c r="L287" s="22">
        <v>0</v>
      </c>
      <c r="M287" s="22">
        <v>0</v>
      </c>
      <c r="N287" s="22">
        <v>0</v>
      </c>
      <c r="O287" s="22">
        <v>0</v>
      </c>
      <c r="P287" s="22">
        <v>10</v>
      </c>
      <c r="Q287" s="22">
        <v>0</v>
      </c>
      <c r="R287" s="22">
        <v>0</v>
      </c>
      <c r="S287" s="22">
        <v>0</v>
      </c>
      <c r="T287" s="22">
        <v>0</v>
      </c>
      <c r="U287" s="22">
        <v>1031257</v>
      </c>
      <c r="V287" s="22">
        <v>0</v>
      </c>
      <c r="W287" s="22">
        <v>213930</v>
      </c>
      <c r="X287" s="22">
        <v>41863</v>
      </c>
      <c r="Y287" s="22">
        <v>0</v>
      </c>
      <c r="Z287" s="22">
        <v>390170</v>
      </c>
      <c r="AA287" s="22">
        <v>0</v>
      </c>
      <c r="AB287" s="22">
        <v>0</v>
      </c>
      <c r="AC287" s="22">
        <v>25006</v>
      </c>
      <c r="AD287" s="22">
        <v>670969</v>
      </c>
      <c r="AE287" s="22">
        <v>360288</v>
      </c>
      <c r="AF287" s="22">
        <v>1356291</v>
      </c>
      <c r="AG287" s="22">
        <v>0</v>
      </c>
      <c r="AH287" s="22">
        <v>11193</v>
      </c>
      <c r="AI287" s="22">
        <v>0</v>
      </c>
      <c r="AJ287" s="22">
        <v>1367484</v>
      </c>
      <c r="AK287" s="22">
        <v>1727772</v>
      </c>
    </row>
    <row r="288" spans="1:37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6865867</v>
      </c>
      <c r="F288" s="22">
        <v>16444</v>
      </c>
      <c r="G288" s="22">
        <v>10400</v>
      </c>
      <c r="H288" s="22">
        <v>0</v>
      </c>
      <c r="I288" s="22">
        <v>250049</v>
      </c>
      <c r="J288" s="22">
        <v>0</v>
      </c>
      <c r="K288" s="22">
        <v>208207</v>
      </c>
      <c r="L288" s="22">
        <v>0</v>
      </c>
      <c r="M288" s="22">
        <v>1309988</v>
      </c>
      <c r="N288" s="22">
        <v>0</v>
      </c>
      <c r="O288" s="22">
        <v>0</v>
      </c>
      <c r="P288" s="22">
        <v>10</v>
      </c>
      <c r="Q288" s="22">
        <v>0</v>
      </c>
      <c r="R288" s="22">
        <v>0</v>
      </c>
      <c r="S288" s="22">
        <v>0</v>
      </c>
      <c r="T288" s="22">
        <v>0</v>
      </c>
      <c r="U288" s="22">
        <v>8660965</v>
      </c>
      <c r="V288" s="22">
        <v>0</v>
      </c>
      <c r="W288" s="22">
        <v>0</v>
      </c>
      <c r="X288" s="22">
        <v>165478</v>
      </c>
      <c r="Y288" s="22">
        <v>6900</v>
      </c>
      <c r="Z288" s="22">
        <v>762722</v>
      </c>
      <c r="AA288" s="22">
        <v>0</v>
      </c>
      <c r="AB288" s="22">
        <v>0</v>
      </c>
      <c r="AC288" s="22">
        <v>19762</v>
      </c>
      <c r="AD288" s="22">
        <v>954862</v>
      </c>
      <c r="AE288" s="22">
        <v>7706103</v>
      </c>
      <c r="AF288" s="22">
        <v>12074685</v>
      </c>
      <c r="AG288" s="22">
        <v>0</v>
      </c>
      <c r="AH288" s="22">
        <v>2875</v>
      </c>
      <c r="AI288" s="22">
        <v>0</v>
      </c>
      <c r="AJ288" s="22">
        <v>12077560</v>
      </c>
      <c r="AK288" s="22">
        <v>19783663</v>
      </c>
    </row>
    <row r="289" spans="1:37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125441</v>
      </c>
      <c r="F289" s="22">
        <v>54194</v>
      </c>
      <c r="G289" s="22">
        <v>46668</v>
      </c>
      <c r="H289" s="22">
        <v>-17269</v>
      </c>
      <c r="I289" s="22">
        <v>6708</v>
      </c>
      <c r="J289" s="22">
        <v>0</v>
      </c>
      <c r="K289" s="22">
        <v>323645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131461</v>
      </c>
      <c r="S289" s="22">
        <v>0</v>
      </c>
      <c r="T289" s="22">
        <v>0</v>
      </c>
      <c r="U289" s="22">
        <v>670848</v>
      </c>
      <c r="V289" s="22">
        <v>0</v>
      </c>
      <c r="W289" s="22">
        <v>0</v>
      </c>
      <c r="X289" s="22">
        <v>198089</v>
      </c>
      <c r="Y289" s="22">
        <v>0</v>
      </c>
      <c r="Z289" s="22">
        <v>402644</v>
      </c>
      <c r="AA289" s="22">
        <v>83212</v>
      </c>
      <c r="AB289" s="22">
        <v>0</v>
      </c>
      <c r="AC289" s="22">
        <v>0</v>
      </c>
      <c r="AD289" s="22">
        <v>683945</v>
      </c>
      <c r="AE289" s="22">
        <v>-13097</v>
      </c>
      <c r="AF289" s="22">
        <v>2427159</v>
      </c>
      <c r="AG289" s="22">
        <v>0</v>
      </c>
      <c r="AH289" s="22">
        <v>0</v>
      </c>
      <c r="AI289" s="22">
        <v>0</v>
      </c>
      <c r="AJ289" s="22">
        <v>2427159</v>
      </c>
      <c r="AK289" s="22">
        <v>2414062</v>
      </c>
    </row>
    <row r="290" spans="1:37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921098</v>
      </c>
      <c r="F290" s="22">
        <v>23926</v>
      </c>
      <c r="G290" s="22">
        <v>17915</v>
      </c>
      <c r="H290" s="22">
        <v>-20121</v>
      </c>
      <c r="I290" s="22">
        <v>9232</v>
      </c>
      <c r="J290" s="22">
        <v>0</v>
      </c>
      <c r="K290" s="22">
        <v>11341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963391</v>
      </c>
      <c r="V290" s="22">
        <v>0</v>
      </c>
      <c r="W290" s="22">
        <v>0</v>
      </c>
      <c r="X290" s="22">
        <v>22370</v>
      </c>
      <c r="Y290" s="22">
        <v>1740</v>
      </c>
      <c r="Z290" s="22">
        <v>483272</v>
      </c>
      <c r="AA290" s="22">
        <v>9427</v>
      </c>
      <c r="AB290" s="22">
        <v>0</v>
      </c>
      <c r="AC290" s="22">
        <v>0</v>
      </c>
      <c r="AD290" s="22">
        <v>516809</v>
      </c>
      <c r="AE290" s="22">
        <v>446582</v>
      </c>
      <c r="AF290" s="22">
        <v>2471004</v>
      </c>
      <c r="AG290" s="22">
        <v>0</v>
      </c>
      <c r="AH290" s="22">
        <v>12205</v>
      </c>
      <c r="AI290" s="22">
        <v>0</v>
      </c>
      <c r="AJ290" s="22">
        <v>2483209</v>
      </c>
      <c r="AK290" s="22">
        <v>2929791</v>
      </c>
    </row>
    <row r="291" spans="1:37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730432</v>
      </c>
      <c r="F291" s="22">
        <v>0</v>
      </c>
      <c r="G291" s="22">
        <v>0</v>
      </c>
      <c r="H291" s="22">
        <v>0</v>
      </c>
      <c r="I291" s="22">
        <v>12622</v>
      </c>
      <c r="J291" s="22">
        <v>0</v>
      </c>
      <c r="K291" s="22">
        <v>2239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745293</v>
      </c>
      <c r="V291" s="22">
        <v>0</v>
      </c>
      <c r="W291" s="22">
        <v>0</v>
      </c>
      <c r="X291" s="22">
        <v>26852</v>
      </c>
      <c r="Y291" s="22">
        <v>10000</v>
      </c>
      <c r="Z291" s="22">
        <v>0</v>
      </c>
      <c r="AA291" s="22">
        <v>540000</v>
      </c>
      <c r="AB291" s="22">
        <v>182</v>
      </c>
      <c r="AC291" s="22">
        <v>0</v>
      </c>
      <c r="AD291" s="22">
        <v>577034</v>
      </c>
      <c r="AE291" s="22">
        <v>168259</v>
      </c>
      <c r="AF291" s="22">
        <v>2723227</v>
      </c>
      <c r="AG291" s="22">
        <v>0</v>
      </c>
      <c r="AH291" s="22">
        <v>0</v>
      </c>
      <c r="AI291" s="22">
        <v>0</v>
      </c>
      <c r="AJ291" s="22">
        <v>2723227</v>
      </c>
      <c r="AK291" s="22">
        <v>2891486</v>
      </c>
    </row>
    <row r="292" spans="1:37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67128</v>
      </c>
      <c r="F292" s="22">
        <v>0</v>
      </c>
      <c r="G292" s="22">
        <v>0</v>
      </c>
      <c r="H292" s="22">
        <v>0</v>
      </c>
      <c r="I292" s="22">
        <v>219824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286952</v>
      </c>
      <c r="V292" s="22">
        <v>0</v>
      </c>
      <c r="W292" s="22">
        <v>0</v>
      </c>
      <c r="X292" s="22">
        <v>7021</v>
      </c>
      <c r="Y292" s="22">
        <v>0</v>
      </c>
      <c r="Z292" s="22">
        <v>198216</v>
      </c>
      <c r="AA292" s="22">
        <v>0</v>
      </c>
      <c r="AB292" s="22">
        <v>0</v>
      </c>
      <c r="AC292" s="22">
        <v>0</v>
      </c>
      <c r="AD292" s="22">
        <v>205237</v>
      </c>
      <c r="AE292" s="22">
        <v>81715</v>
      </c>
      <c r="AF292" s="22">
        <v>377979</v>
      </c>
      <c r="AG292" s="22">
        <v>0</v>
      </c>
      <c r="AH292" s="22">
        <v>0</v>
      </c>
      <c r="AI292" s="22">
        <v>0</v>
      </c>
      <c r="AJ292" s="22">
        <v>377979</v>
      </c>
      <c r="AK292" s="22">
        <v>459694</v>
      </c>
    </row>
    <row r="293" spans="1:37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382466</v>
      </c>
      <c r="F293" s="22">
        <v>8291</v>
      </c>
      <c r="G293" s="22">
        <v>0</v>
      </c>
      <c r="H293" s="22">
        <v>0</v>
      </c>
      <c r="I293" s="22">
        <v>2815</v>
      </c>
      <c r="J293" s="22">
        <v>0</v>
      </c>
      <c r="K293" s="22">
        <v>393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393965</v>
      </c>
      <c r="V293" s="22">
        <v>0</v>
      </c>
      <c r="W293" s="22">
        <v>0</v>
      </c>
      <c r="X293" s="22">
        <v>5367</v>
      </c>
      <c r="Y293" s="22">
        <v>0</v>
      </c>
      <c r="Z293" s="22">
        <v>92890</v>
      </c>
      <c r="AA293" s="22">
        <v>0</v>
      </c>
      <c r="AB293" s="22">
        <v>0</v>
      </c>
      <c r="AC293" s="22">
        <v>0</v>
      </c>
      <c r="AD293" s="22">
        <v>98257</v>
      </c>
      <c r="AE293" s="22">
        <v>295708</v>
      </c>
      <c r="AF293" s="22">
        <v>793174</v>
      </c>
      <c r="AG293" s="22">
        <v>0</v>
      </c>
      <c r="AH293" s="22">
        <v>0</v>
      </c>
      <c r="AI293" s="22">
        <v>0</v>
      </c>
      <c r="AJ293" s="22">
        <v>793174</v>
      </c>
      <c r="AK293" s="22">
        <v>1088882</v>
      </c>
    </row>
    <row r="294" spans="1:37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2171727</v>
      </c>
      <c r="F294" s="22">
        <v>0</v>
      </c>
      <c r="G294" s="22">
        <v>4171</v>
      </c>
      <c r="H294" s="22">
        <v>0</v>
      </c>
      <c r="I294" s="22">
        <v>4850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2180748</v>
      </c>
      <c r="V294" s="22">
        <v>0</v>
      </c>
      <c r="W294" s="22">
        <v>65940</v>
      </c>
      <c r="X294" s="22">
        <v>21197</v>
      </c>
      <c r="Y294" s="22">
        <v>11525</v>
      </c>
      <c r="Z294" s="22">
        <v>774366</v>
      </c>
      <c r="AA294" s="22">
        <v>0</v>
      </c>
      <c r="AB294" s="22">
        <v>0</v>
      </c>
      <c r="AC294" s="22">
        <v>0</v>
      </c>
      <c r="AD294" s="22">
        <v>873028</v>
      </c>
      <c r="AE294" s="22">
        <v>1307720</v>
      </c>
      <c r="AF294" s="22">
        <v>287274</v>
      </c>
      <c r="AG294" s="22">
        <v>0</v>
      </c>
      <c r="AH294" s="22">
        <v>0</v>
      </c>
      <c r="AI294" s="22">
        <v>0</v>
      </c>
      <c r="AJ294" s="22">
        <v>287274</v>
      </c>
      <c r="AK294" s="22">
        <v>1594994</v>
      </c>
    </row>
    <row r="295" spans="1:37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360046</v>
      </c>
      <c r="F295" s="22">
        <v>20971</v>
      </c>
      <c r="G295" s="22">
        <v>15296</v>
      </c>
      <c r="H295" s="22">
        <v>0</v>
      </c>
      <c r="I295" s="22">
        <v>0</v>
      </c>
      <c r="J295" s="22">
        <v>0</v>
      </c>
      <c r="K295" s="22">
        <v>119728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516041</v>
      </c>
      <c r="V295" s="22">
        <v>0</v>
      </c>
      <c r="W295" s="22">
        <v>0</v>
      </c>
      <c r="X295" s="22">
        <v>40031</v>
      </c>
      <c r="Y295" s="22">
        <v>0</v>
      </c>
      <c r="Z295" s="22">
        <v>63953</v>
      </c>
      <c r="AA295" s="22">
        <v>0</v>
      </c>
      <c r="AB295" s="22">
        <v>0</v>
      </c>
      <c r="AC295" s="22">
        <v>0</v>
      </c>
      <c r="AD295" s="22">
        <v>103984</v>
      </c>
      <c r="AE295" s="22">
        <v>412057</v>
      </c>
      <c r="AF295" s="22">
        <v>355562</v>
      </c>
      <c r="AG295" s="22">
        <v>0</v>
      </c>
      <c r="AH295" s="22">
        <v>0</v>
      </c>
      <c r="AI295" s="22">
        <v>0</v>
      </c>
      <c r="AJ295" s="22">
        <v>355562</v>
      </c>
      <c r="AK295" s="22">
        <v>767619</v>
      </c>
    </row>
    <row r="296" spans="1:37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279096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19350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298446</v>
      </c>
      <c r="V296" s="22">
        <v>0</v>
      </c>
      <c r="W296" s="22">
        <v>0</v>
      </c>
      <c r="X296" s="22">
        <v>7107</v>
      </c>
      <c r="Y296" s="22">
        <v>0</v>
      </c>
      <c r="Z296" s="22">
        <v>96823</v>
      </c>
      <c r="AA296" s="22">
        <v>0</v>
      </c>
      <c r="AB296" s="22">
        <v>0</v>
      </c>
      <c r="AC296" s="22">
        <v>0</v>
      </c>
      <c r="AD296" s="22">
        <v>103930</v>
      </c>
      <c r="AE296" s="22">
        <v>194516</v>
      </c>
      <c r="AF296" s="22">
        <v>167574</v>
      </c>
      <c r="AG296" s="22">
        <v>0</v>
      </c>
      <c r="AH296" s="22">
        <v>0</v>
      </c>
      <c r="AI296" s="22">
        <v>0</v>
      </c>
      <c r="AJ296" s="22">
        <v>167574</v>
      </c>
      <c r="AK296" s="22">
        <v>362090</v>
      </c>
    </row>
    <row r="297" spans="1:37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208752</v>
      </c>
      <c r="F297" s="22">
        <v>0</v>
      </c>
      <c r="G297" s="22">
        <v>0</v>
      </c>
      <c r="H297" s="22">
        <v>0</v>
      </c>
      <c r="I297" s="22">
        <v>133689</v>
      </c>
      <c r="J297" s="22">
        <v>0</v>
      </c>
      <c r="K297" s="22">
        <v>90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342531</v>
      </c>
      <c r="V297" s="22">
        <v>0</v>
      </c>
      <c r="W297" s="22">
        <v>0</v>
      </c>
      <c r="X297" s="22">
        <v>2199</v>
      </c>
      <c r="Y297" s="22">
        <v>5256</v>
      </c>
      <c r="Z297" s="22">
        <v>271482</v>
      </c>
      <c r="AA297" s="22">
        <v>0</v>
      </c>
      <c r="AB297" s="22">
        <v>0</v>
      </c>
      <c r="AC297" s="22">
        <v>0</v>
      </c>
      <c r="AD297" s="22">
        <v>278937</v>
      </c>
      <c r="AE297" s="22">
        <v>63594</v>
      </c>
      <c r="AF297" s="22">
        <v>228635</v>
      </c>
      <c r="AG297" s="22">
        <v>0</v>
      </c>
      <c r="AH297" s="22">
        <v>3263</v>
      </c>
      <c r="AI297" s="22">
        <v>0</v>
      </c>
      <c r="AJ297" s="22">
        <v>231898</v>
      </c>
      <c r="AK297" s="22">
        <v>295492</v>
      </c>
    </row>
    <row r="298" spans="1:37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136489</v>
      </c>
      <c r="F298" s="22">
        <v>3041</v>
      </c>
      <c r="G298" s="22">
        <v>0</v>
      </c>
      <c r="H298" s="22">
        <v>0</v>
      </c>
      <c r="I298" s="22">
        <v>0</v>
      </c>
      <c r="J298" s="22">
        <v>188389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327919</v>
      </c>
      <c r="V298" s="22">
        <v>0</v>
      </c>
      <c r="W298" s="22">
        <v>0</v>
      </c>
      <c r="X298" s="22">
        <v>7668</v>
      </c>
      <c r="Y298" s="22">
        <v>95</v>
      </c>
      <c r="Z298" s="22">
        <v>244713</v>
      </c>
      <c r="AA298" s="22">
        <v>0</v>
      </c>
      <c r="AB298" s="22">
        <v>0</v>
      </c>
      <c r="AC298" s="22">
        <v>0</v>
      </c>
      <c r="AD298" s="22">
        <v>252476</v>
      </c>
      <c r="AE298" s="22">
        <v>75443</v>
      </c>
      <c r="AF298" s="22">
        <v>80774</v>
      </c>
      <c r="AG298" s="22">
        <v>0</v>
      </c>
      <c r="AH298" s="22">
        <v>0</v>
      </c>
      <c r="AI298" s="22">
        <v>0</v>
      </c>
      <c r="AJ298" s="22">
        <v>80774</v>
      </c>
      <c r="AK298" s="22">
        <v>156217</v>
      </c>
    </row>
    <row r="299" spans="1:37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1010900</v>
      </c>
      <c r="F299" s="22">
        <v>7049</v>
      </c>
      <c r="G299" s="22">
        <v>2316</v>
      </c>
      <c r="H299" s="22">
        <v>0</v>
      </c>
      <c r="I299" s="22">
        <v>11603</v>
      </c>
      <c r="J299" s="22">
        <v>0</v>
      </c>
      <c r="K299" s="22">
        <v>3325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1035193</v>
      </c>
      <c r="V299" s="22">
        <v>0</v>
      </c>
      <c r="W299" s="22">
        <v>0</v>
      </c>
      <c r="X299" s="22">
        <v>13680</v>
      </c>
      <c r="Y299" s="22">
        <v>1000</v>
      </c>
      <c r="Z299" s="22">
        <v>606340</v>
      </c>
      <c r="AA299" s="22">
        <v>0</v>
      </c>
      <c r="AB299" s="22">
        <v>217</v>
      </c>
      <c r="AC299" s="22">
        <v>0</v>
      </c>
      <c r="AD299" s="22">
        <v>621237</v>
      </c>
      <c r="AE299" s="22">
        <v>413956</v>
      </c>
      <c r="AF299" s="22">
        <v>3962933</v>
      </c>
      <c r="AG299" s="22">
        <v>0</v>
      </c>
      <c r="AH299" s="22">
        <v>2213</v>
      </c>
      <c r="AI299" s="22">
        <v>0</v>
      </c>
      <c r="AJ299" s="22">
        <v>3965146</v>
      </c>
      <c r="AK299" s="22">
        <v>4379102</v>
      </c>
    </row>
    <row r="300" spans="1:37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223286</v>
      </c>
      <c r="F300" s="22">
        <v>1352</v>
      </c>
      <c r="G300" s="22">
        <v>0</v>
      </c>
      <c r="H300" s="22">
        <v>0</v>
      </c>
      <c r="I300" s="22">
        <v>60196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63</v>
      </c>
      <c r="T300" s="22">
        <v>0</v>
      </c>
      <c r="U300" s="22">
        <v>284897</v>
      </c>
      <c r="V300" s="22">
        <v>0</v>
      </c>
      <c r="W300" s="22">
        <v>2520</v>
      </c>
      <c r="X300" s="22">
        <v>6821</v>
      </c>
      <c r="Y300" s="22">
        <v>21463</v>
      </c>
      <c r="Z300" s="22">
        <v>3763</v>
      </c>
      <c r="AA300" s="22">
        <v>0</v>
      </c>
      <c r="AB300" s="22">
        <v>198</v>
      </c>
      <c r="AC300" s="22">
        <v>0</v>
      </c>
      <c r="AD300" s="22">
        <v>34765</v>
      </c>
      <c r="AE300" s="22">
        <v>250132</v>
      </c>
      <c r="AF300" s="22">
        <v>772724</v>
      </c>
      <c r="AG300" s="22">
        <v>0</v>
      </c>
      <c r="AH300" s="22">
        <v>1095</v>
      </c>
      <c r="AI300" s="22">
        <v>0</v>
      </c>
      <c r="AJ300" s="22">
        <v>773819</v>
      </c>
      <c r="AK300" s="22">
        <v>1023951</v>
      </c>
    </row>
    <row r="301" spans="1:37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460675</v>
      </c>
      <c r="F301" s="22">
        <v>9358</v>
      </c>
      <c r="G301" s="22">
        <v>2291</v>
      </c>
      <c r="H301" s="22">
        <v>0</v>
      </c>
      <c r="I301" s="22">
        <v>11320</v>
      </c>
      <c r="J301" s="22">
        <v>0</v>
      </c>
      <c r="K301" s="22">
        <v>417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3175</v>
      </c>
      <c r="T301" s="22">
        <v>0</v>
      </c>
      <c r="U301" s="22">
        <v>487236</v>
      </c>
      <c r="V301" s="22">
        <v>0</v>
      </c>
      <c r="W301" s="22">
        <v>0</v>
      </c>
      <c r="X301" s="22">
        <v>26144</v>
      </c>
      <c r="Y301" s="22">
        <v>0</v>
      </c>
      <c r="Z301" s="22">
        <v>247623</v>
      </c>
      <c r="AA301" s="22">
        <v>0</v>
      </c>
      <c r="AB301" s="22">
        <v>0</v>
      </c>
      <c r="AC301" s="22">
        <v>0</v>
      </c>
      <c r="AD301" s="22">
        <v>273767</v>
      </c>
      <c r="AE301" s="22">
        <v>213469</v>
      </c>
      <c r="AF301" s="22">
        <v>4920128</v>
      </c>
      <c r="AG301" s="22">
        <v>0</v>
      </c>
      <c r="AH301" s="22">
        <v>0</v>
      </c>
      <c r="AI301" s="22">
        <v>0</v>
      </c>
      <c r="AJ301" s="22">
        <v>4920128</v>
      </c>
      <c r="AK301" s="22">
        <v>5133597</v>
      </c>
    </row>
    <row r="302" spans="1:37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1297985</v>
      </c>
      <c r="F302" s="22">
        <v>163</v>
      </c>
      <c r="G302" s="22">
        <v>0</v>
      </c>
      <c r="H302" s="22">
        <v>0</v>
      </c>
      <c r="I302" s="22">
        <v>81</v>
      </c>
      <c r="J302" s="22">
        <v>0</v>
      </c>
      <c r="K302" s="22">
        <v>9486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156975</v>
      </c>
      <c r="S302" s="22">
        <v>0</v>
      </c>
      <c r="T302" s="22">
        <v>0</v>
      </c>
      <c r="U302" s="22">
        <v>1464690</v>
      </c>
      <c r="V302" s="22">
        <v>0</v>
      </c>
      <c r="W302" s="22">
        <v>9545</v>
      </c>
      <c r="X302" s="22">
        <v>28019</v>
      </c>
      <c r="Y302" s="22">
        <v>0</v>
      </c>
      <c r="Z302" s="22">
        <v>755437</v>
      </c>
      <c r="AA302" s="22">
        <v>0</v>
      </c>
      <c r="AB302" s="22">
        <v>0</v>
      </c>
      <c r="AC302" s="22">
        <v>0</v>
      </c>
      <c r="AD302" s="22">
        <v>793001</v>
      </c>
      <c r="AE302" s="22">
        <v>671689</v>
      </c>
      <c r="AF302" s="22">
        <v>3866681</v>
      </c>
      <c r="AG302" s="22">
        <v>0</v>
      </c>
      <c r="AH302" s="22">
        <v>7109</v>
      </c>
      <c r="AI302" s="22">
        <v>0</v>
      </c>
      <c r="AJ302" s="22">
        <v>3873790</v>
      </c>
      <c r="AK302" s="22">
        <v>4545479</v>
      </c>
    </row>
    <row r="303" spans="1:37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851378</v>
      </c>
      <c r="F303" s="22">
        <v>14921</v>
      </c>
      <c r="G303" s="22">
        <v>415901</v>
      </c>
      <c r="H303" s="22">
        <v>0</v>
      </c>
      <c r="I303" s="22">
        <v>63751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1345951</v>
      </c>
      <c r="V303" s="22">
        <v>0</v>
      </c>
      <c r="W303" s="22">
        <v>0</v>
      </c>
      <c r="X303" s="22">
        <v>46484</v>
      </c>
      <c r="Y303" s="22">
        <v>7750</v>
      </c>
      <c r="Z303" s="22">
        <v>524175</v>
      </c>
      <c r="AA303" s="22">
        <v>0</v>
      </c>
      <c r="AB303" s="22">
        <v>0</v>
      </c>
      <c r="AC303" s="22">
        <v>0</v>
      </c>
      <c r="AD303" s="22">
        <v>578409</v>
      </c>
      <c r="AE303" s="22">
        <v>767542</v>
      </c>
      <c r="AF303" s="22">
        <v>693526</v>
      </c>
      <c r="AG303" s="22">
        <v>7974</v>
      </c>
      <c r="AH303" s="22">
        <v>0</v>
      </c>
      <c r="AI303" s="22">
        <v>0</v>
      </c>
      <c r="AJ303" s="22">
        <v>701500</v>
      </c>
      <c r="AK303" s="22">
        <v>1469042</v>
      </c>
    </row>
    <row r="304" spans="1:37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864731</v>
      </c>
      <c r="F304" s="22">
        <v>4985</v>
      </c>
      <c r="G304" s="22">
        <v>0</v>
      </c>
      <c r="H304" s="22">
        <v>0</v>
      </c>
      <c r="I304" s="22">
        <v>1931</v>
      </c>
      <c r="J304" s="22">
        <v>0</v>
      </c>
      <c r="K304" s="22">
        <v>558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872205</v>
      </c>
      <c r="V304" s="22">
        <v>0</v>
      </c>
      <c r="W304" s="22">
        <v>65940</v>
      </c>
      <c r="X304" s="22">
        <v>9829</v>
      </c>
      <c r="Y304" s="22">
        <v>0</v>
      </c>
      <c r="Z304" s="22">
        <v>232184</v>
      </c>
      <c r="AA304" s="22">
        <v>0</v>
      </c>
      <c r="AB304" s="22">
        <v>0</v>
      </c>
      <c r="AC304" s="22">
        <v>0</v>
      </c>
      <c r="AD304" s="22">
        <v>307953</v>
      </c>
      <c r="AE304" s="22">
        <v>564252</v>
      </c>
      <c r="AF304" s="22">
        <v>191753</v>
      </c>
      <c r="AG304" s="22">
        <v>0</v>
      </c>
      <c r="AH304" s="22">
        <v>0</v>
      </c>
      <c r="AI304" s="22">
        <v>0</v>
      </c>
      <c r="AJ304" s="22">
        <v>191753</v>
      </c>
      <c r="AK304" s="22">
        <v>756005</v>
      </c>
    </row>
    <row r="305" spans="1:37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189949</v>
      </c>
      <c r="F305" s="22">
        <v>2704</v>
      </c>
      <c r="G305" s="22">
        <v>1211</v>
      </c>
      <c r="H305" s="22">
        <v>0</v>
      </c>
      <c r="I305" s="22">
        <v>27459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845</v>
      </c>
      <c r="S305" s="22">
        <v>0</v>
      </c>
      <c r="T305" s="22">
        <v>0</v>
      </c>
      <c r="U305" s="22">
        <v>222168</v>
      </c>
      <c r="V305" s="22">
        <v>0</v>
      </c>
      <c r="W305" s="22">
        <v>0</v>
      </c>
      <c r="X305" s="22">
        <v>10314</v>
      </c>
      <c r="Y305" s="22">
        <v>0</v>
      </c>
      <c r="Z305" s="22">
        <v>13632</v>
      </c>
      <c r="AA305" s="22">
        <v>0</v>
      </c>
      <c r="AB305" s="22">
        <v>0</v>
      </c>
      <c r="AC305" s="22">
        <v>0</v>
      </c>
      <c r="AD305" s="22">
        <v>23946</v>
      </c>
      <c r="AE305" s="22">
        <v>198222</v>
      </c>
      <c r="AF305" s="22">
        <v>1015449</v>
      </c>
      <c r="AG305" s="22">
        <v>0</v>
      </c>
      <c r="AH305" s="22">
        <v>3037</v>
      </c>
      <c r="AI305" s="22">
        <v>0</v>
      </c>
      <c r="AJ305" s="22">
        <v>1018486</v>
      </c>
      <c r="AK305" s="22">
        <v>1216708</v>
      </c>
    </row>
    <row r="306" spans="1:37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416653</v>
      </c>
      <c r="F306" s="22">
        <v>2531</v>
      </c>
      <c r="G306" s="22">
        <v>19936</v>
      </c>
      <c r="H306" s="22">
        <v>0</v>
      </c>
      <c r="I306" s="22">
        <v>43391</v>
      </c>
      <c r="J306" s="22">
        <v>0</v>
      </c>
      <c r="K306" s="22">
        <v>2375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484886</v>
      </c>
      <c r="V306" s="22">
        <v>0</v>
      </c>
      <c r="W306" s="22">
        <v>0</v>
      </c>
      <c r="X306" s="22">
        <v>33935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33935</v>
      </c>
      <c r="AE306" s="22">
        <v>450951</v>
      </c>
      <c r="AF306" s="22">
        <v>1268127</v>
      </c>
      <c r="AG306" s="22">
        <v>0</v>
      </c>
      <c r="AH306" s="22">
        <v>0</v>
      </c>
      <c r="AI306" s="22">
        <v>0</v>
      </c>
      <c r="AJ306" s="22">
        <v>1268127</v>
      </c>
      <c r="AK306" s="22">
        <v>1719078</v>
      </c>
    </row>
    <row r="307" spans="1:37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550852</v>
      </c>
      <c r="F307" s="22">
        <v>4163</v>
      </c>
      <c r="G307" s="22">
        <v>1783</v>
      </c>
      <c r="H307" s="22">
        <v>0</v>
      </c>
      <c r="I307" s="22">
        <v>2234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559032</v>
      </c>
      <c r="V307" s="22">
        <v>0</v>
      </c>
      <c r="W307" s="22">
        <v>0</v>
      </c>
      <c r="X307" s="22">
        <v>4970</v>
      </c>
      <c r="Y307" s="22">
        <v>0</v>
      </c>
      <c r="Z307" s="22">
        <v>142648</v>
      </c>
      <c r="AA307" s="22">
        <v>0</v>
      </c>
      <c r="AB307" s="22">
        <v>1117</v>
      </c>
      <c r="AC307" s="22">
        <v>0</v>
      </c>
      <c r="AD307" s="22">
        <v>148735</v>
      </c>
      <c r="AE307" s="22">
        <v>410297</v>
      </c>
      <c r="AF307" s="22">
        <v>401908</v>
      </c>
      <c r="AG307" s="22">
        <v>0</v>
      </c>
      <c r="AH307" s="22">
        <v>1571</v>
      </c>
      <c r="AI307" s="22">
        <v>0</v>
      </c>
      <c r="AJ307" s="22">
        <v>403479</v>
      </c>
      <c r="AK307" s="22">
        <v>813776</v>
      </c>
    </row>
    <row r="308" spans="1:37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275730</v>
      </c>
      <c r="F308" s="22">
        <v>14</v>
      </c>
      <c r="G308" s="22">
        <v>0</v>
      </c>
      <c r="H308" s="22">
        <v>0</v>
      </c>
      <c r="I308" s="22">
        <v>357890</v>
      </c>
      <c r="J308" s="22">
        <v>0</v>
      </c>
      <c r="K308" s="22">
        <v>972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634606</v>
      </c>
      <c r="V308" s="22">
        <v>0</v>
      </c>
      <c r="W308" s="22">
        <v>0</v>
      </c>
      <c r="X308" s="22">
        <v>18624</v>
      </c>
      <c r="Y308" s="22">
        <v>7650</v>
      </c>
      <c r="Z308" s="22">
        <v>404463</v>
      </c>
      <c r="AA308" s="22">
        <v>0</v>
      </c>
      <c r="AB308" s="22">
        <v>0</v>
      </c>
      <c r="AC308" s="22">
        <v>0</v>
      </c>
      <c r="AD308" s="22">
        <v>430737</v>
      </c>
      <c r="AE308" s="22">
        <v>203869</v>
      </c>
      <c r="AF308" s="22">
        <v>384724</v>
      </c>
      <c r="AG308" s="22">
        <v>0</v>
      </c>
      <c r="AH308" s="22">
        <v>1366</v>
      </c>
      <c r="AI308" s="22">
        <v>0</v>
      </c>
      <c r="AJ308" s="22">
        <v>386090</v>
      </c>
      <c r="AK308" s="22">
        <v>589959</v>
      </c>
    </row>
    <row r="309" spans="1:37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1640393</v>
      </c>
      <c r="F309" s="22">
        <v>3821</v>
      </c>
      <c r="G309" s="22">
        <v>1950</v>
      </c>
      <c r="H309" s="22">
        <v>0</v>
      </c>
      <c r="I309" s="22">
        <v>7389</v>
      </c>
      <c r="J309" s="22">
        <v>0</v>
      </c>
      <c r="K309" s="22">
        <v>9343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1662896</v>
      </c>
      <c r="V309" s="22">
        <v>0</v>
      </c>
      <c r="W309" s="22">
        <v>105940</v>
      </c>
      <c r="X309" s="22">
        <v>23854</v>
      </c>
      <c r="Y309" s="22">
        <v>12500</v>
      </c>
      <c r="Z309" s="22">
        <v>132864</v>
      </c>
      <c r="AA309" s="22">
        <v>0</v>
      </c>
      <c r="AB309" s="22">
        <v>0</v>
      </c>
      <c r="AC309" s="22">
        <v>0</v>
      </c>
      <c r="AD309" s="22">
        <v>275158</v>
      </c>
      <c r="AE309" s="22">
        <v>1387738</v>
      </c>
      <c r="AF309" s="22">
        <v>794918</v>
      </c>
      <c r="AG309" s="22">
        <v>0</v>
      </c>
      <c r="AH309" s="22">
        <v>0</v>
      </c>
      <c r="AI309" s="22">
        <v>0</v>
      </c>
      <c r="AJ309" s="22">
        <v>794918</v>
      </c>
      <c r="AK309" s="22">
        <v>2182656</v>
      </c>
    </row>
    <row r="310" spans="1:37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126266</v>
      </c>
      <c r="F310" s="22">
        <v>0</v>
      </c>
      <c r="G310" s="22">
        <v>0</v>
      </c>
      <c r="H310" s="22">
        <v>0</v>
      </c>
      <c r="I310" s="22">
        <v>174676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300942</v>
      </c>
      <c r="V310" s="22">
        <v>0</v>
      </c>
      <c r="W310" s="22">
        <v>0</v>
      </c>
      <c r="X310" s="22">
        <v>8297</v>
      </c>
      <c r="Y310" s="22">
        <v>0</v>
      </c>
      <c r="Z310" s="22">
        <v>221198</v>
      </c>
      <c r="AA310" s="22">
        <v>0</v>
      </c>
      <c r="AB310" s="22">
        <v>0</v>
      </c>
      <c r="AC310" s="22">
        <v>0</v>
      </c>
      <c r="AD310" s="22">
        <v>229495</v>
      </c>
      <c r="AE310" s="22">
        <v>71447</v>
      </c>
      <c r="AF310" s="22">
        <v>511317</v>
      </c>
      <c r="AG310" s="22">
        <v>0</v>
      </c>
      <c r="AH310" s="22">
        <v>510</v>
      </c>
      <c r="AI310" s="22">
        <v>0</v>
      </c>
      <c r="AJ310" s="22">
        <v>511827</v>
      </c>
      <c r="AK310" s="22">
        <v>583274</v>
      </c>
    </row>
    <row r="311" spans="1:37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417823</v>
      </c>
      <c r="F311" s="22">
        <v>4948</v>
      </c>
      <c r="G311" s="22">
        <v>0</v>
      </c>
      <c r="H311" s="22">
        <v>0</v>
      </c>
      <c r="I311" s="22">
        <v>129294</v>
      </c>
      <c r="J311" s="22">
        <v>0</v>
      </c>
      <c r="K311" s="22">
        <v>2984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555049</v>
      </c>
      <c r="V311" s="22">
        <v>0</v>
      </c>
      <c r="W311" s="22">
        <v>0</v>
      </c>
      <c r="X311" s="22">
        <v>6109</v>
      </c>
      <c r="Y311" s="22">
        <v>0</v>
      </c>
      <c r="Z311" s="22">
        <v>104565</v>
      </c>
      <c r="AA311" s="22">
        <v>0</v>
      </c>
      <c r="AB311" s="22">
        <v>0</v>
      </c>
      <c r="AC311" s="22">
        <v>0</v>
      </c>
      <c r="AD311" s="22">
        <v>110674</v>
      </c>
      <c r="AE311" s="22">
        <v>444375</v>
      </c>
      <c r="AF311" s="22">
        <v>671019</v>
      </c>
      <c r="AG311" s="22">
        <v>0</v>
      </c>
      <c r="AH311" s="22">
        <v>0</v>
      </c>
      <c r="AI311" s="22">
        <v>0</v>
      </c>
      <c r="AJ311" s="22">
        <v>671019</v>
      </c>
      <c r="AK311" s="22">
        <v>1115394</v>
      </c>
    </row>
    <row r="312" spans="1:37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475656</v>
      </c>
      <c r="F312" s="22">
        <v>716</v>
      </c>
      <c r="G312" s="22">
        <v>879</v>
      </c>
      <c r="H312" s="22">
        <v>0</v>
      </c>
      <c r="I312" s="22">
        <v>15925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493176</v>
      </c>
      <c r="V312" s="22">
        <v>0</v>
      </c>
      <c r="W312" s="22">
        <v>0</v>
      </c>
      <c r="X312" s="22">
        <v>3627</v>
      </c>
      <c r="Y312" s="22">
        <v>0</v>
      </c>
      <c r="Z312" s="22">
        <v>212521</v>
      </c>
      <c r="AA312" s="22">
        <v>0</v>
      </c>
      <c r="AB312" s="22">
        <v>30</v>
      </c>
      <c r="AC312" s="22">
        <v>0</v>
      </c>
      <c r="AD312" s="22">
        <v>216178</v>
      </c>
      <c r="AE312" s="22">
        <v>276998</v>
      </c>
      <c r="AF312" s="22">
        <v>525228</v>
      </c>
      <c r="AG312" s="22">
        <v>0</v>
      </c>
      <c r="AH312" s="22">
        <v>0</v>
      </c>
      <c r="AI312" s="22">
        <v>0</v>
      </c>
      <c r="AJ312" s="22">
        <v>525228</v>
      </c>
      <c r="AK312" s="22">
        <v>802226</v>
      </c>
    </row>
    <row r="313" spans="1:37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653670</v>
      </c>
      <c r="F313" s="22">
        <v>14784</v>
      </c>
      <c r="G313" s="22">
        <v>8581</v>
      </c>
      <c r="H313" s="22">
        <v>0</v>
      </c>
      <c r="I313" s="22">
        <v>67796</v>
      </c>
      <c r="J313" s="22">
        <v>0</v>
      </c>
      <c r="K313" s="22">
        <v>2048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746879</v>
      </c>
      <c r="V313" s="22">
        <v>0</v>
      </c>
      <c r="W313" s="22">
        <v>60222</v>
      </c>
      <c r="X313" s="22">
        <v>0</v>
      </c>
      <c r="Y313" s="22">
        <v>0</v>
      </c>
      <c r="Z313" s="22">
        <v>156536</v>
      </c>
      <c r="AA313" s="22">
        <v>0</v>
      </c>
      <c r="AB313" s="22">
        <v>0</v>
      </c>
      <c r="AC313" s="22">
        <v>0</v>
      </c>
      <c r="AD313" s="22">
        <v>216758</v>
      </c>
      <c r="AE313" s="22">
        <v>530121</v>
      </c>
      <c r="AF313" s="22">
        <v>3853577</v>
      </c>
      <c r="AG313" s="22">
        <v>0</v>
      </c>
      <c r="AH313" s="22">
        <v>10286</v>
      </c>
      <c r="AI313" s="22">
        <v>0</v>
      </c>
      <c r="AJ313" s="22">
        <v>3863863</v>
      </c>
      <c r="AK313" s="22">
        <v>4393984</v>
      </c>
    </row>
    <row r="314" spans="1:37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332366</v>
      </c>
      <c r="F314" s="22">
        <v>3191</v>
      </c>
      <c r="G314" s="22">
        <v>2025</v>
      </c>
      <c r="H314" s="22">
        <v>0</v>
      </c>
      <c r="I314" s="22">
        <v>5355</v>
      </c>
      <c r="J314" s="22">
        <v>0</v>
      </c>
      <c r="K314" s="22">
        <v>461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70</v>
      </c>
      <c r="T314" s="22">
        <v>0</v>
      </c>
      <c r="U314" s="22">
        <v>343468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1648</v>
      </c>
      <c r="AC314" s="22">
        <v>0</v>
      </c>
      <c r="AD314" s="22">
        <v>1648</v>
      </c>
      <c r="AE314" s="22">
        <v>341820</v>
      </c>
      <c r="AF314" s="22">
        <v>1590757</v>
      </c>
      <c r="AG314" s="22">
        <v>0</v>
      </c>
      <c r="AH314" s="22">
        <v>0</v>
      </c>
      <c r="AI314" s="22">
        <v>0</v>
      </c>
      <c r="AJ314" s="22">
        <v>1590757</v>
      </c>
      <c r="AK314" s="22">
        <v>1932577</v>
      </c>
    </row>
    <row r="315" spans="1:37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321663</v>
      </c>
      <c r="F315" s="22">
        <v>4238</v>
      </c>
      <c r="G315" s="22">
        <v>746</v>
      </c>
      <c r="H315" s="22">
        <v>0</v>
      </c>
      <c r="I315" s="22">
        <v>12340</v>
      </c>
      <c r="J315" s="22">
        <v>0</v>
      </c>
      <c r="K315" s="22">
        <v>276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339263</v>
      </c>
      <c r="V315" s="22">
        <v>0</v>
      </c>
      <c r="W315" s="22">
        <v>0</v>
      </c>
      <c r="X315" s="22">
        <v>4689</v>
      </c>
      <c r="Y315" s="22">
        <v>0</v>
      </c>
      <c r="Z315" s="22">
        <v>175325</v>
      </c>
      <c r="AA315" s="22">
        <v>0</v>
      </c>
      <c r="AB315" s="22">
        <v>0</v>
      </c>
      <c r="AC315" s="22">
        <v>0</v>
      </c>
      <c r="AD315" s="22">
        <v>180014</v>
      </c>
      <c r="AE315" s="22">
        <v>159249</v>
      </c>
      <c r="AF315" s="22">
        <v>407936</v>
      </c>
      <c r="AG315" s="22">
        <v>0</v>
      </c>
      <c r="AH315" s="22">
        <v>0</v>
      </c>
      <c r="AI315" s="22">
        <v>0</v>
      </c>
      <c r="AJ315" s="22">
        <v>407936</v>
      </c>
      <c r="AK315" s="22">
        <v>567185</v>
      </c>
    </row>
    <row r="316" spans="1:37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2253384</v>
      </c>
      <c r="F316" s="22">
        <v>7927</v>
      </c>
      <c r="G316" s="22">
        <v>6189</v>
      </c>
      <c r="H316" s="22">
        <v>0</v>
      </c>
      <c r="I316" s="22">
        <v>334987</v>
      </c>
      <c r="J316" s="22">
        <v>0</v>
      </c>
      <c r="K316" s="22">
        <v>63864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2666351</v>
      </c>
      <c r="V316" s="22">
        <v>0</v>
      </c>
      <c r="W316" s="22">
        <v>55748</v>
      </c>
      <c r="X316" s="22">
        <v>79993</v>
      </c>
      <c r="Y316" s="22">
        <v>19500</v>
      </c>
      <c r="Z316" s="22">
        <v>57268</v>
      </c>
      <c r="AA316" s="22">
        <v>0</v>
      </c>
      <c r="AB316" s="22">
        <v>0</v>
      </c>
      <c r="AC316" s="22">
        <v>0</v>
      </c>
      <c r="AD316" s="22">
        <v>212509</v>
      </c>
      <c r="AE316" s="22">
        <v>2453842</v>
      </c>
      <c r="AF316" s="22">
        <v>3078682</v>
      </c>
      <c r="AG316" s="22">
        <v>0</v>
      </c>
      <c r="AH316" s="22">
        <v>0</v>
      </c>
      <c r="AI316" s="22">
        <v>0</v>
      </c>
      <c r="AJ316" s="22">
        <v>3078682</v>
      </c>
      <c r="AK316" s="22">
        <v>5532524</v>
      </c>
    </row>
    <row r="317" spans="1:37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491431</v>
      </c>
      <c r="F317" s="22">
        <v>6663</v>
      </c>
      <c r="G317" s="22">
        <v>0</v>
      </c>
      <c r="H317" s="22">
        <v>0</v>
      </c>
      <c r="I317" s="22">
        <v>49097</v>
      </c>
      <c r="J317" s="22">
        <v>0</v>
      </c>
      <c r="K317" s="22">
        <v>9022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556213</v>
      </c>
      <c r="V317" s="22">
        <v>0</v>
      </c>
      <c r="W317" s="22">
        <v>0</v>
      </c>
      <c r="X317" s="22">
        <v>10858</v>
      </c>
      <c r="Y317" s="22">
        <v>0</v>
      </c>
      <c r="Z317" s="22">
        <v>225040</v>
      </c>
      <c r="AA317" s="22">
        <v>0</v>
      </c>
      <c r="AB317" s="22">
        <v>348</v>
      </c>
      <c r="AC317" s="22">
        <v>0</v>
      </c>
      <c r="AD317" s="22">
        <v>236246</v>
      </c>
      <c r="AE317" s="22">
        <v>319967</v>
      </c>
      <c r="AF317" s="22">
        <v>2246001</v>
      </c>
      <c r="AG317" s="22">
        <v>0</v>
      </c>
      <c r="AH317" s="22">
        <v>0</v>
      </c>
      <c r="AI317" s="22">
        <v>0</v>
      </c>
      <c r="AJ317" s="22">
        <v>2246001</v>
      </c>
      <c r="AK317" s="22">
        <v>2565968</v>
      </c>
    </row>
    <row r="318" spans="1:37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744058</v>
      </c>
      <c r="F318" s="22">
        <v>32453</v>
      </c>
      <c r="G318" s="22">
        <v>3908</v>
      </c>
      <c r="H318" s="22">
        <v>0</v>
      </c>
      <c r="I318" s="22">
        <v>14696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189</v>
      </c>
      <c r="U318" s="22">
        <v>795304</v>
      </c>
      <c r="V318" s="22">
        <v>0</v>
      </c>
      <c r="W318" s="22">
        <v>0</v>
      </c>
      <c r="X318" s="22">
        <v>52435</v>
      </c>
      <c r="Y318" s="22">
        <v>358816</v>
      </c>
      <c r="Z318" s="22">
        <v>314084</v>
      </c>
      <c r="AA318" s="22">
        <v>0</v>
      </c>
      <c r="AB318" s="22">
        <v>0</v>
      </c>
      <c r="AC318" s="22">
        <v>0</v>
      </c>
      <c r="AD318" s="22">
        <v>725335</v>
      </c>
      <c r="AE318" s="22">
        <v>69969</v>
      </c>
      <c r="AF318" s="22">
        <v>1631091</v>
      </c>
      <c r="AG318" s="22">
        <v>0</v>
      </c>
      <c r="AH318" s="22">
        <v>1740</v>
      </c>
      <c r="AI318" s="22">
        <v>0</v>
      </c>
      <c r="AJ318" s="22">
        <v>1632831</v>
      </c>
      <c r="AK318" s="22">
        <v>1702800</v>
      </c>
    </row>
    <row r="319" spans="1:37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786091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20350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806441</v>
      </c>
      <c r="V319" s="22">
        <v>0</v>
      </c>
      <c r="W319" s="22">
        <v>0</v>
      </c>
      <c r="X319" s="22">
        <v>9364</v>
      </c>
      <c r="Y319" s="22">
        <v>0</v>
      </c>
      <c r="Z319" s="22">
        <v>443791</v>
      </c>
      <c r="AA319" s="22">
        <v>0</v>
      </c>
      <c r="AB319" s="22">
        <v>0</v>
      </c>
      <c r="AC319" s="22">
        <v>0</v>
      </c>
      <c r="AD319" s="22">
        <v>453155</v>
      </c>
      <c r="AE319" s="22">
        <v>353286</v>
      </c>
      <c r="AF319" s="22">
        <v>266346</v>
      </c>
      <c r="AG319" s="22">
        <v>0</v>
      </c>
      <c r="AH319" s="22">
        <v>2550</v>
      </c>
      <c r="AI319" s="22">
        <v>0</v>
      </c>
      <c r="AJ319" s="22">
        <v>268896</v>
      </c>
      <c r="AK319" s="22">
        <v>622182</v>
      </c>
    </row>
    <row r="320" spans="1:37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213552</v>
      </c>
      <c r="F320" s="22">
        <v>0</v>
      </c>
      <c r="G320" s="22">
        <v>0</v>
      </c>
      <c r="H320" s="22">
        <v>0</v>
      </c>
      <c r="I320" s="22">
        <v>10828</v>
      </c>
      <c r="J320" s="22">
        <v>0</v>
      </c>
      <c r="K320" s="22">
        <v>987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225367</v>
      </c>
      <c r="V320" s="22">
        <v>0</v>
      </c>
      <c r="W320" s="22">
        <v>0</v>
      </c>
      <c r="X320" s="22">
        <v>2700</v>
      </c>
      <c r="Y320" s="22">
        <v>0</v>
      </c>
      <c r="Z320" s="22">
        <v>26011</v>
      </c>
      <c r="AA320" s="22">
        <v>0</v>
      </c>
      <c r="AB320" s="22">
        <v>0</v>
      </c>
      <c r="AC320" s="22">
        <v>0</v>
      </c>
      <c r="AD320" s="22">
        <v>28711</v>
      </c>
      <c r="AE320" s="22">
        <v>196656</v>
      </c>
      <c r="AF320" s="22">
        <v>68893</v>
      </c>
      <c r="AG320" s="22">
        <v>0</v>
      </c>
      <c r="AH320" s="22">
        <v>0</v>
      </c>
      <c r="AI320" s="22">
        <v>0</v>
      </c>
      <c r="AJ320" s="22">
        <v>68893</v>
      </c>
      <c r="AK320" s="22">
        <v>265549</v>
      </c>
    </row>
    <row r="321" spans="1:37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885415</v>
      </c>
      <c r="F321" s="22">
        <v>4680</v>
      </c>
      <c r="G321" s="22">
        <v>0</v>
      </c>
      <c r="H321" s="22">
        <v>0</v>
      </c>
      <c r="I321" s="22">
        <v>12744</v>
      </c>
      <c r="J321" s="22">
        <v>0</v>
      </c>
      <c r="K321" s="22">
        <v>26218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929057</v>
      </c>
      <c r="V321" s="22">
        <v>0</v>
      </c>
      <c r="W321" s="22">
        <v>0</v>
      </c>
      <c r="X321" s="22">
        <v>10840</v>
      </c>
      <c r="Y321" s="22">
        <v>0</v>
      </c>
      <c r="Z321" s="22">
        <v>318589</v>
      </c>
      <c r="AA321" s="22">
        <v>0</v>
      </c>
      <c r="AB321" s="22">
        <v>0</v>
      </c>
      <c r="AC321" s="22">
        <v>0</v>
      </c>
      <c r="AD321" s="22">
        <v>329429</v>
      </c>
      <c r="AE321" s="22">
        <v>599628</v>
      </c>
      <c r="AF321" s="22">
        <v>7260782</v>
      </c>
      <c r="AG321" s="22">
        <v>0</v>
      </c>
      <c r="AH321" s="22">
        <v>934</v>
      </c>
      <c r="AI321" s="22">
        <v>0</v>
      </c>
      <c r="AJ321" s="22">
        <v>7261716</v>
      </c>
      <c r="AK321" s="22">
        <v>7861344</v>
      </c>
    </row>
    <row r="322" spans="1:37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250652</v>
      </c>
      <c r="F322" s="22">
        <v>5426</v>
      </c>
      <c r="G322" s="22">
        <v>0</v>
      </c>
      <c r="H322" s="22">
        <v>0</v>
      </c>
      <c r="I322" s="22">
        <v>11137</v>
      </c>
      <c r="J322" s="22">
        <v>0</v>
      </c>
      <c r="K322" s="22">
        <v>3384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10</v>
      </c>
      <c r="S322" s="22">
        <v>0</v>
      </c>
      <c r="T322" s="22">
        <v>79175</v>
      </c>
      <c r="U322" s="22">
        <v>349784</v>
      </c>
      <c r="V322" s="22">
        <v>0</v>
      </c>
      <c r="W322" s="22">
        <v>1504</v>
      </c>
      <c r="X322" s="22">
        <v>16008</v>
      </c>
      <c r="Y322" s="22">
        <v>0</v>
      </c>
      <c r="Z322" s="22">
        <v>160454</v>
      </c>
      <c r="AA322" s="22">
        <v>0</v>
      </c>
      <c r="AB322" s="22">
        <v>0</v>
      </c>
      <c r="AC322" s="22">
        <v>77031</v>
      </c>
      <c r="AD322" s="22">
        <v>254997</v>
      </c>
      <c r="AE322" s="22">
        <v>94787</v>
      </c>
      <c r="AF322" s="22">
        <v>486421</v>
      </c>
      <c r="AG322" s="22">
        <v>0</v>
      </c>
      <c r="AH322" s="22">
        <v>9522</v>
      </c>
      <c r="AI322" s="22">
        <v>0</v>
      </c>
      <c r="AJ322" s="22">
        <v>495943</v>
      </c>
      <c r="AK322" s="22">
        <v>590730</v>
      </c>
    </row>
    <row r="323" spans="1:37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806244</v>
      </c>
      <c r="F323" s="22">
        <v>13274</v>
      </c>
      <c r="G323" s="22">
        <v>1877</v>
      </c>
      <c r="H323" s="22">
        <v>0</v>
      </c>
      <c r="I323" s="22">
        <v>7110</v>
      </c>
      <c r="J323" s="22">
        <v>0</v>
      </c>
      <c r="K323" s="22">
        <v>1050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829555</v>
      </c>
      <c r="V323" s="22">
        <v>0</v>
      </c>
      <c r="W323" s="22">
        <v>0</v>
      </c>
      <c r="X323" s="22">
        <v>11329</v>
      </c>
      <c r="Y323" s="22">
        <v>9419</v>
      </c>
      <c r="Z323" s="22">
        <v>336119</v>
      </c>
      <c r="AA323" s="22">
        <v>32705</v>
      </c>
      <c r="AB323" s="22">
        <v>0</v>
      </c>
      <c r="AC323" s="22">
        <v>0</v>
      </c>
      <c r="AD323" s="22">
        <v>389572</v>
      </c>
      <c r="AE323" s="22">
        <v>439983</v>
      </c>
      <c r="AF323" s="22">
        <v>2721961</v>
      </c>
      <c r="AG323" s="22">
        <v>0</v>
      </c>
      <c r="AH323" s="22">
        <v>0</v>
      </c>
      <c r="AI323" s="22">
        <v>0</v>
      </c>
      <c r="AJ323" s="22">
        <v>2721961</v>
      </c>
      <c r="AK323" s="22">
        <v>3161944</v>
      </c>
    </row>
    <row r="324" spans="1:37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1168333</v>
      </c>
      <c r="F324" s="22">
        <v>41993</v>
      </c>
      <c r="G324" s="22">
        <v>22128</v>
      </c>
      <c r="H324" s="22">
        <v>0</v>
      </c>
      <c r="I324" s="22">
        <v>17976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1250430</v>
      </c>
      <c r="V324" s="22">
        <v>0</v>
      </c>
      <c r="W324" s="22">
        <v>0</v>
      </c>
      <c r="X324" s="22">
        <v>5947</v>
      </c>
      <c r="Y324" s="22">
        <v>0</v>
      </c>
      <c r="Z324" s="22">
        <v>134059</v>
      </c>
      <c r="AA324" s="22">
        <v>0</v>
      </c>
      <c r="AB324" s="22">
        <v>0</v>
      </c>
      <c r="AC324" s="22">
        <v>0</v>
      </c>
      <c r="AD324" s="22">
        <v>140006</v>
      </c>
      <c r="AE324" s="22">
        <v>1110424</v>
      </c>
      <c r="AF324" s="22">
        <v>1446506</v>
      </c>
      <c r="AG324" s="22">
        <v>0</v>
      </c>
      <c r="AH324" s="22">
        <v>12627</v>
      </c>
      <c r="AI324" s="22">
        <v>0</v>
      </c>
      <c r="AJ324" s="22">
        <v>1459133</v>
      </c>
      <c r="AK324" s="22">
        <v>2569557</v>
      </c>
    </row>
    <row r="325" spans="1:37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361601</v>
      </c>
      <c r="F325" s="22">
        <v>11142</v>
      </c>
      <c r="G325" s="22">
        <v>4201</v>
      </c>
      <c r="H325" s="22">
        <v>0</v>
      </c>
      <c r="I325" s="22">
        <v>149937</v>
      </c>
      <c r="J325" s="22">
        <v>0</v>
      </c>
      <c r="K325" s="22">
        <v>78826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605707</v>
      </c>
      <c r="V325" s="22">
        <v>0</v>
      </c>
      <c r="W325" s="22">
        <v>0</v>
      </c>
      <c r="X325" s="22">
        <v>42170</v>
      </c>
      <c r="Y325" s="22">
        <v>0</v>
      </c>
      <c r="Z325" s="22">
        <v>215699</v>
      </c>
      <c r="AA325" s="22">
        <v>0</v>
      </c>
      <c r="AB325" s="22">
        <v>0</v>
      </c>
      <c r="AC325" s="22">
        <v>0</v>
      </c>
      <c r="AD325" s="22">
        <v>257869</v>
      </c>
      <c r="AE325" s="22">
        <v>347838</v>
      </c>
      <c r="AF325" s="22">
        <v>1534929</v>
      </c>
      <c r="AG325" s="22">
        <v>0</v>
      </c>
      <c r="AH325" s="22">
        <v>0</v>
      </c>
      <c r="AI325" s="22">
        <v>0</v>
      </c>
      <c r="AJ325" s="22">
        <v>1534929</v>
      </c>
      <c r="AK325" s="22">
        <v>1882767</v>
      </c>
    </row>
    <row r="326" spans="1:37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551344</v>
      </c>
      <c r="F326" s="22">
        <v>2200</v>
      </c>
      <c r="G326" s="22">
        <v>381</v>
      </c>
      <c r="H326" s="22">
        <v>0</v>
      </c>
      <c r="I326" s="22">
        <v>69434</v>
      </c>
      <c r="J326" s="22">
        <v>0</v>
      </c>
      <c r="K326" s="22">
        <v>1797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5000</v>
      </c>
      <c r="S326" s="22">
        <v>0</v>
      </c>
      <c r="T326" s="22">
        <v>0</v>
      </c>
      <c r="U326" s="22">
        <v>630156</v>
      </c>
      <c r="V326" s="22">
        <v>0</v>
      </c>
      <c r="W326" s="22">
        <v>4619</v>
      </c>
      <c r="X326" s="22">
        <v>27118</v>
      </c>
      <c r="Y326" s="22">
        <v>7760</v>
      </c>
      <c r="Z326" s="22">
        <v>288389</v>
      </c>
      <c r="AA326" s="22">
        <v>0</v>
      </c>
      <c r="AB326" s="22">
        <v>0</v>
      </c>
      <c r="AC326" s="22">
        <v>60507</v>
      </c>
      <c r="AD326" s="22">
        <v>388393</v>
      </c>
      <c r="AE326" s="22">
        <v>241763</v>
      </c>
      <c r="AF326" s="22">
        <v>1369194</v>
      </c>
      <c r="AG326" s="22">
        <v>0</v>
      </c>
      <c r="AH326" s="22">
        <v>601</v>
      </c>
      <c r="AI326" s="22">
        <v>0</v>
      </c>
      <c r="AJ326" s="22">
        <v>1369795</v>
      </c>
      <c r="AK326" s="22">
        <v>1611558</v>
      </c>
    </row>
    <row r="327" spans="1:37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201733</v>
      </c>
      <c r="F327" s="22">
        <v>23933</v>
      </c>
      <c r="G327" s="22">
        <v>18696</v>
      </c>
      <c r="H327" s="22">
        <v>0</v>
      </c>
      <c r="I327" s="22">
        <v>34443</v>
      </c>
      <c r="J327" s="22">
        <v>0</v>
      </c>
      <c r="K327" s="22">
        <v>6732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285537</v>
      </c>
      <c r="V327" s="22">
        <v>0</v>
      </c>
      <c r="W327" s="22">
        <v>0</v>
      </c>
      <c r="X327" s="22">
        <v>29211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29211</v>
      </c>
      <c r="AE327" s="22">
        <v>256326</v>
      </c>
      <c r="AF327" s="22">
        <v>1546950</v>
      </c>
      <c r="AG327" s="22">
        <v>0</v>
      </c>
      <c r="AH327" s="22">
        <v>0</v>
      </c>
      <c r="AI327" s="22">
        <v>0</v>
      </c>
      <c r="AJ327" s="22">
        <v>1546950</v>
      </c>
      <c r="AK327" s="22">
        <v>1803276</v>
      </c>
    </row>
    <row r="328" spans="1:37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384390</v>
      </c>
      <c r="F328" s="22">
        <v>3413</v>
      </c>
      <c r="G328" s="22">
        <v>0</v>
      </c>
      <c r="H328" s="22">
        <v>0</v>
      </c>
      <c r="I328" s="22">
        <v>28634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416437</v>
      </c>
      <c r="V328" s="22">
        <v>0</v>
      </c>
      <c r="W328" s="22">
        <v>0</v>
      </c>
      <c r="X328" s="22">
        <v>5700</v>
      </c>
      <c r="Y328" s="22">
        <v>0</v>
      </c>
      <c r="Z328" s="22">
        <v>150000</v>
      </c>
      <c r="AA328" s="22">
        <v>0</v>
      </c>
      <c r="AB328" s="22">
        <v>1000</v>
      </c>
      <c r="AC328" s="22">
        <v>0</v>
      </c>
      <c r="AD328" s="22">
        <v>156700</v>
      </c>
      <c r="AE328" s="22">
        <v>259737</v>
      </c>
      <c r="AF328" s="22">
        <v>861810</v>
      </c>
      <c r="AG328" s="22">
        <v>0</v>
      </c>
      <c r="AH328" s="22">
        <v>0</v>
      </c>
      <c r="AI328" s="22">
        <v>0</v>
      </c>
      <c r="AJ328" s="22">
        <v>861810</v>
      </c>
      <c r="AK328" s="22">
        <v>1121547</v>
      </c>
    </row>
    <row r="329" spans="1:37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310199</v>
      </c>
      <c r="F329" s="22">
        <v>11117</v>
      </c>
      <c r="G329" s="22">
        <v>5952</v>
      </c>
      <c r="H329" s="22">
        <v>0</v>
      </c>
      <c r="I329" s="22">
        <v>5517</v>
      </c>
      <c r="J329" s="22">
        <v>0</v>
      </c>
      <c r="K329" s="22">
        <v>1177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333962</v>
      </c>
      <c r="V329" s="22">
        <v>0</v>
      </c>
      <c r="W329" s="22">
        <v>0</v>
      </c>
      <c r="X329" s="22">
        <v>16687</v>
      </c>
      <c r="Y329" s="22">
        <v>0</v>
      </c>
      <c r="Z329" s="22">
        <v>163568</v>
      </c>
      <c r="AA329" s="22">
        <v>0</v>
      </c>
      <c r="AB329" s="22">
        <v>0</v>
      </c>
      <c r="AC329" s="22">
        <v>0</v>
      </c>
      <c r="AD329" s="22">
        <v>180255</v>
      </c>
      <c r="AE329" s="22">
        <v>153707</v>
      </c>
      <c r="AF329" s="22">
        <v>614661</v>
      </c>
      <c r="AG329" s="22">
        <v>0</v>
      </c>
      <c r="AH329" s="22">
        <v>0</v>
      </c>
      <c r="AI329" s="22">
        <v>0</v>
      </c>
      <c r="AJ329" s="22">
        <v>614661</v>
      </c>
      <c r="AK329" s="22">
        <v>768368</v>
      </c>
    </row>
    <row r="330" spans="1:37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1354917</v>
      </c>
      <c r="F330" s="22">
        <v>21234</v>
      </c>
      <c r="G330" s="22">
        <v>13048</v>
      </c>
      <c r="H330" s="22">
        <v>0</v>
      </c>
      <c r="I330" s="22">
        <v>11485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1400684</v>
      </c>
      <c r="V330" s="22">
        <v>0</v>
      </c>
      <c r="W330" s="22">
        <v>65940</v>
      </c>
      <c r="X330" s="22">
        <v>25748</v>
      </c>
      <c r="Y330" s="22">
        <v>12100</v>
      </c>
      <c r="Z330" s="22">
        <v>124412</v>
      </c>
      <c r="AA330" s="22">
        <v>0</v>
      </c>
      <c r="AB330" s="22">
        <v>0</v>
      </c>
      <c r="AC330" s="22">
        <v>0</v>
      </c>
      <c r="AD330" s="22">
        <v>228200</v>
      </c>
      <c r="AE330" s="22">
        <v>1172484</v>
      </c>
      <c r="AF330" s="22">
        <v>612725</v>
      </c>
      <c r="AG330" s="22">
        <v>0</v>
      </c>
      <c r="AH330" s="22">
        <v>0</v>
      </c>
      <c r="AI330" s="22">
        <v>0</v>
      </c>
      <c r="AJ330" s="22">
        <v>612725</v>
      </c>
      <c r="AK330" s="22">
        <v>1785209</v>
      </c>
    </row>
    <row r="331" spans="1:37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584094</v>
      </c>
      <c r="F331" s="22">
        <v>13403</v>
      </c>
      <c r="G331" s="22">
        <v>6856</v>
      </c>
      <c r="H331" s="22">
        <v>0</v>
      </c>
      <c r="I331" s="22">
        <v>180774</v>
      </c>
      <c r="J331" s="22">
        <v>0</v>
      </c>
      <c r="K331" s="22">
        <v>1459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786586</v>
      </c>
      <c r="V331" s="22">
        <v>0</v>
      </c>
      <c r="W331" s="22">
        <v>102</v>
      </c>
      <c r="X331" s="22">
        <v>100501</v>
      </c>
      <c r="Y331" s="22">
        <v>0</v>
      </c>
      <c r="Z331" s="22">
        <v>617862</v>
      </c>
      <c r="AA331" s="22">
        <v>0</v>
      </c>
      <c r="AB331" s="22">
        <v>0</v>
      </c>
      <c r="AC331" s="22">
        <v>0</v>
      </c>
      <c r="AD331" s="22">
        <v>718465</v>
      </c>
      <c r="AE331" s="22">
        <v>68121</v>
      </c>
      <c r="AF331" s="22">
        <v>1339169</v>
      </c>
      <c r="AG331" s="22">
        <v>0</v>
      </c>
      <c r="AH331" s="22">
        <v>30117</v>
      </c>
      <c r="AI331" s="22">
        <v>0</v>
      </c>
      <c r="AJ331" s="22">
        <v>1369286</v>
      </c>
      <c r="AK331" s="22">
        <v>1437407</v>
      </c>
    </row>
    <row r="332" spans="1:37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102670</v>
      </c>
      <c r="F332" s="22">
        <v>22909</v>
      </c>
      <c r="G332" s="22">
        <v>34608</v>
      </c>
      <c r="H332" s="22">
        <v>0</v>
      </c>
      <c r="I332" s="22">
        <v>76834</v>
      </c>
      <c r="J332" s="22">
        <v>0</v>
      </c>
      <c r="K332" s="22">
        <v>170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237191</v>
      </c>
      <c r="V332" s="22">
        <v>0</v>
      </c>
      <c r="W332" s="22">
        <v>0</v>
      </c>
      <c r="X332" s="22">
        <v>13037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13037</v>
      </c>
      <c r="AE332" s="22">
        <v>224154</v>
      </c>
      <c r="AF332" s="22">
        <v>1062326</v>
      </c>
      <c r="AG332" s="22">
        <v>0</v>
      </c>
      <c r="AH332" s="22">
        <v>1392</v>
      </c>
      <c r="AI332" s="22">
        <v>0</v>
      </c>
      <c r="AJ332" s="22">
        <v>1063718</v>
      </c>
      <c r="AK332" s="22">
        <v>1287872</v>
      </c>
    </row>
    <row r="333" spans="1:37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592942</v>
      </c>
      <c r="F333" s="22">
        <v>1210</v>
      </c>
      <c r="G333" s="22">
        <v>0</v>
      </c>
      <c r="H333" s="22">
        <v>0</v>
      </c>
      <c r="I333" s="22">
        <v>65613</v>
      </c>
      <c r="J333" s="22">
        <v>0</v>
      </c>
      <c r="K333" s="22">
        <v>2025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661790</v>
      </c>
      <c r="V333" s="22">
        <v>0</v>
      </c>
      <c r="W333" s="22">
        <v>0</v>
      </c>
      <c r="X333" s="22">
        <v>17437</v>
      </c>
      <c r="Y333" s="22">
        <v>0</v>
      </c>
      <c r="Z333" s="22">
        <v>345993</v>
      </c>
      <c r="AA333" s="22">
        <v>0</v>
      </c>
      <c r="AB333" s="22">
        <v>0</v>
      </c>
      <c r="AC333" s="22">
        <v>0</v>
      </c>
      <c r="AD333" s="22">
        <v>363430</v>
      </c>
      <c r="AE333" s="22">
        <v>298360</v>
      </c>
      <c r="AF333" s="22">
        <v>572942</v>
      </c>
      <c r="AG333" s="22">
        <v>0</v>
      </c>
      <c r="AH333" s="22">
        <v>0</v>
      </c>
      <c r="AI333" s="22">
        <v>0</v>
      </c>
      <c r="AJ333" s="22">
        <v>572942</v>
      </c>
      <c r="AK333" s="22">
        <v>871302</v>
      </c>
    </row>
    <row r="334" spans="1:37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745224</v>
      </c>
      <c r="F334" s="22">
        <v>16853</v>
      </c>
      <c r="G334" s="22">
        <v>11846</v>
      </c>
      <c r="H334" s="22">
        <v>0</v>
      </c>
      <c r="I334" s="22">
        <v>18847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792770</v>
      </c>
      <c r="V334" s="22">
        <v>0</v>
      </c>
      <c r="W334" s="22">
        <v>0</v>
      </c>
      <c r="X334" s="22">
        <v>627</v>
      </c>
      <c r="Y334" s="22">
        <v>0</v>
      </c>
      <c r="Z334" s="22">
        <v>411212</v>
      </c>
      <c r="AA334" s="22">
        <v>20884</v>
      </c>
      <c r="AB334" s="22">
        <v>0</v>
      </c>
      <c r="AC334" s="22">
        <v>0</v>
      </c>
      <c r="AD334" s="22">
        <v>432723</v>
      </c>
      <c r="AE334" s="22">
        <v>360047</v>
      </c>
      <c r="AF334" s="22">
        <v>522391</v>
      </c>
      <c r="AG334" s="22">
        <v>0</v>
      </c>
      <c r="AH334" s="22">
        <v>0</v>
      </c>
      <c r="AI334" s="22">
        <v>0</v>
      </c>
      <c r="AJ334" s="22">
        <v>522391</v>
      </c>
      <c r="AK334" s="22">
        <v>882438</v>
      </c>
    </row>
    <row r="335" spans="1:37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907068</v>
      </c>
      <c r="F335" s="22">
        <v>13133</v>
      </c>
      <c r="G335" s="22">
        <v>3968</v>
      </c>
      <c r="H335" s="22">
        <v>0</v>
      </c>
      <c r="I335" s="22">
        <v>9106</v>
      </c>
      <c r="J335" s="22">
        <v>0</v>
      </c>
      <c r="K335" s="22">
        <v>928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934203</v>
      </c>
      <c r="V335" s="22">
        <v>0</v>
      </c>
      <c r="W335" s="22">
        <v>0</v>
      </c>
      <c r="X335" s="22">
        <v>21487</v>
      </c>
      <c r="Y335" s="22">
        <v>0</v>
      </c>
      <c r="Z335" s="22">
        <v>449537</v>
      </c>
      <c r="AA335" s="22">
        <v>0</v>
      </c>
      <c r="AB335" s="22">
        <v>0</v>
      </c>
      <c r="AC335" s="22">
        <v>0</v>
      </c>
      <c r="AD335" s="22">
        <v>471024</v>
      </c>
      <c r="AE335" s="22">
        <v>463179</v>
      </c>
      <c r="AF335" s="22">
        <v>1021932</v>
      </c>
      <c r="AG335" s="22">
        <v>0</v>
      </c>
      <c r="AH335" s="22">
        <v>0</v>
      </c>
      <c r="AI335" s="22">
        <v>0</v>
      </c>
      <c r="AJ335" s="22">
        <v>1021932</v>
      </c>
      <c r="AK335" s="22">
        <v>1485111</v>
      </c>
    </row>
    <row r="336" spans="1:37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278887</v>
      </c>
      <c r="F336" s="22">
        <v>102</v>
      </c>
      <c r="G336" s="22">
        <v>0</v>
      </c>
      <c r="H336" s="22">
        <v>0</v>
      </c>
      <c r="I336" s="22">
        <v>33924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312913</v>
      </c>
      <c r="V336" s="22">
        <v>0</v>
      </c>
      <c r="W336" s="22">
        <v>3199</v>
      </c>
      <c r="X336" s="22">
        <v>28877</v>
      </c>
      <c r="Y336" s="22">
        <v>11550</v>
      </c>
      <c r="Z336" s="22">
        <v>103179</v>
      </c>
      <c r="AA336" s="22">
        <v>0</v>
      </c>
      <c r="AB336" s="22">
        <v>0</v>
      </c>
      <c r="AC336" s="22">
        <v>0</v>
      </c>
      <c r="AD336" s="22">
        <v>146805</v>
      </c>
      <c r="AE336" s="22">
        <v>166108</v>
      </c>
      <c r="AF336" s="22">
        <v>655056</v>
      </c>
      <c r="AG336" s="22">
        <v>0</v>
      </c>
      <c r="AH336" s="22">
        <v>6945</v>
      </c>
      <c r="AI336" s="22">
        <v>0</v>
      </c>
      <c r="AJ336" s="22">
        <v>662001</v>
      </c>
      <c r="AK336" s="22">
        <v>828109</v>
      </c>
    </row>
    <row r="337" spans="1:37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452519</v>
      </c>
      <c r="F337" s="22">
        <v>1024</v>
      </c>
      <c r="G337" s="22">
        <v>1466</v>
      </c>
      <c r="H337" s="22">
        <v>0</v>
      </c>
      <c r="I337" s="22">
        <v>15572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470581</v>
      </c>
      <c r="V337" s="22">
        <v>0</v>
      </c>
      <c r="W337" s="22">
        <v>0</v>
      </c>
      <c r="X337" s="22">
        <v>6744</v>
      </c>
      <c r="Y337" s="22">
        <v>0</v>
      </c>
      <c r="Z337" s="22">
        <v>375316</v>
      </c>
      <c r="AA337" s="22">
        <v>0</v>
      </c>
      <c r="AB337" s="22">
        <v>0</v>
      </c>
      <c r="AC337" s="22">
        <v>0</v>
      </c>
      <c r="AD337" s="22">
        <v>382060</v>
      </c>
      <c r="AE337" s="22">
        <v>88521</v>
      </c>
      <c r="AF337" s="22">
        <v>201842</v>
      </c>
      <c r="AG337" s="22">
        <v>0</v>
      </c>
      <c r="AH337" s="22">
        <v>0</v>
      </c>
      <c r="AI337" s="22">
        <v>0</v>
      </c>
      <c r="AJ337" s="22">
        <v>201842</v>
      </c>
      <c r="AK337" s="22">
        <v>290363</v>
      </c>
    </row>
    <row r="338" spans="1:37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499423</v>
      </c>
      <c r="F338" s="22">
        <v>3448</v>
      </c>
      <c r="G338" s="22">
        <v>20378</v>
      </c>
      <c r="H338" s="22">
        <v>0</v>
      </c>
      <c r="I338" s="22">
        <v>17611</v>
      </c>
      <c r="J338" s="22">
        <v>0</v>
      </c>
      <c r="K338" s="22">
        <v>707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541567</v>
      </c>
      <c r="V338" s="22">
        <v>0</v>
      </c>
      <c r="W338" s="22">
        <v>50107</v>
      </c>
      <c r="X338" s="22">
        <v>6778</v>
      </c>
      <c r="Y338" s="22">
        <v>0</v>
      </c>
      <c r="Z338" s="22">
        <v>118885</v>
      </c>
      <c r="AA338" s="22">
        <v>0</v>
      </c>
      <c r="AB338" s="22">
        <v>0</v>
      </c>
      <c r="AC338" s="22">
        <v>0</v>
      </c>
      <c r="AD338" s="22">
        <v>175770</v>
      </c>
      <c r="AE338" s="22">
        <v>365797</v>
      </c>
      <c r="AF338" s="22">
        <v>2131536</v>
      </c>
      <c r="AG338" s="22">
        <v>0</v>
      </c>
      <c r="AH338" s="22">
        <v>0</v>
      </c>
      <c r="AI338" s="22">
        <v>0</v>
      </c>
      <c r="AJ338" s="22">
        <v>2131536</v>
      </c>
      <c r="AK338" s="22">
        <v>2497333</v>
      </c>
    </row>
    <row r="339" spans="1:37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242660</v>
      </c>
      <c r="F339" s="22">
        <v>17300</v>
      </c>
      <c r="G339" s="22">
        <v>208</v>
      </c>
      <c r="H339" s="22">
        <v>0</v>
      </c>
      <c r="I339" s="22">
        <v>3561</v>
      </c>
      <c r="J339" s="22">
        <v>0</v>
      </c>
      <c r="K339" s="22">
        <v>168996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432725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181439</v>
      </c>
      <c r="AB339" s="22">
        <v>1982</v>
      </c>
      <c r="AC339" s="22">
        <v>0</v>
      </c>
      <c r="AD339" s="22">
        <v>183421</v>
      </c>
      <c r="AE339" s="22">
        <v>249304</v>
      </c>
      <c r="AF339" s="22">
        <v>678950</v>
      </c>
      <c r="AG339" s="22">
        <v>0</v>
      </c>
      <c r="AH339" s="22">
        <v>0</v>
      </c>
      <c r="AI339" s="22">
        <v>0</v>
      </c>
      <c r="AJ339" s="22">
        <v>678950</v>
      </c>
      <c r="AK339" s="22">
        <v>928254</v>
      </c>
    </row>
    <row r="340" spans="1:37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560548</v>
      </c>
      <c r="F340" s="22">
        <v>7210</v>
      </c>
      <c r="G340" s="22">
        <v>1407</v>
      </c>
      <c r="H340" s="22">
        <v>0</v>
      </c>
      <c r="I340" s="22">
        <v>4974</v>
      </c>
      <c r="J340" s="22">
        <v>0</v>
      </c>
      <c r="K340" s="22">
        <v>3010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75042</v>
      </c>
      <c r="S340" s="22">
        <v>137</v>
      </c>
      <c r="T340" s="22">
        <v>0</v>
      </c>
      <c r="U340" s="22">
        <v>652328</v>
      </c>
      <c r="V340" s="22">
        <v>0</v>
      </c>
      <c r="W340" s="22">
        <v>203</v>
      </c>
      <c r="X340" s="22">
        <v>14009</v>
      </c>
      <c r="Y340" s="22">
        <v>0</v>
      </c>
      <c r="Z340" s="22">
        <v>209063</v>
      </c>
      <c r="AA340" s="22">
        <v>0</v>
      </c>
      <c r="AB340" s="22">
        <v>0</v>
      </c>
      <c r="AC340" s="22">
        <v>115510</v>
      </c>
      <c r="AD340" s="22">
        <v>338785</v>
      </c>
      <c r="AE340" s="22">
        <v>313543</v>
      </c>
      <c r="AF340" s="22">
        <v>356842</v>
      </c>
      <c r="AG340" s="22">
        <v>0</v>
      </c>
      <c r="AH340" s="22">
        <v>1381</v>
      </c>
      <c r="AI340" s="22">
        <v>0</v>
      </c>
      <c r="AJ340" s="22">
        <v>358223</v>
      </c>
      <c r="AK340" s="22">
        <v>671766</v>
      </c>
    </row>
    <row r="341" spans="1:37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704016</v>
      </c>
      <c r="F341" s="22">
        <v>17621</v>
      </c>
      <c r="G341" s="22">
        <v>4315</v>
      </c>
      <c r="H341" s="22">
        <v>0</v>
      </c>
      <c r="I341" s="22">
        <v>127858</v>
      </c>
      <c r="J341" s="22">
        <v>0</v>
      </c>
      <c r="K341" s="22">
        <v>4080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857890</v>
      </c>
      <c r="V341" s="22">
        <v>0</v>
      </c>
      <c r="W341" s="22">
        <v>0</v>
      </c>
      <c r="X341" s="22">
        <v>17521</v>
      </c>
      <c r="Y341" s="22">
        <v>0</v>
      </c>
      <c r="Z341" s="22">
        <v>479747</v>
      </c>
      <c r="AA341" s="22">
        <v>0</v>
      </c>
      <c r="AB341" s="22">
        <v>0</v>
      </c>
      <c r="AC341" s="22">
        <v>0</v>
      </c>
      <c r="AD341" s="22">
        <v>497268</v>
      </c>
      <c r="AE341" s="22">
        <v>360622</v>
      </c>
      <c r="AF341" s="22">
        <v>626594</v>
      </c>
      <c r="AG341" s="22">
        <v>0</v>
      </c>
      <c r="AH341" s="22">
        <v>0</v>
      </c>
      <c r="AI341" s="22">
        <v>0</v>
      </c>
      <c r="AJ341" s="22">
        <v>626594</v>
      </c>
      <c r="AK341" s="22">
        <v>987216</v>
      </c>
    </row>
    <row r="342" spans="1:37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390537</v>
      </c>
      <c r="F342" s="22">
        <v>23550</v>
      </c>
      <c r="G342" s="22">
        <v>5121</v>
      </c>
      <c r="H342" s="22">
        <v>0</v>
      </c>
      <c r="I342" s="22">
        <v>22108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10</v>
      </c>
      <c r="Q342" s="22">
        <v>0</v>
      </c>
      <c r="R342" s="22">
        <v>0</v>
      </c>
      <c r="S342" s="22">
        <v>0</v>
      </c>
      <c r="T342" s="22">
        <v>0</v>
      </c>
      <c r="U342" s="22">
        <v>441326</v>
      </c>
      <c r="V342" s="22">
        <v>0</v>
      </c>
      <c r="W342" s="22">
        <v>349</v>
      </c>
      <c r="X342" s="22">
        <v>5567</v>
      </c>
      <c r="Y342" s="22">
        <v>0</v>
      </c>
      <c r="Z342" s="22">
        <v>0</v>
      </c>
      <c r="AA342" s="22">
        <v>328359</v>
      </c>
      <c r="AB342" s="22">
        <v>0</v>
      </c>
      <c r="AC342" s="22">
        <v>0</v>
      </c>
      <c r="AD342" s="22">
        <v>334275</v>
      </c>
      <c r="AE342" s="22">
        <v>107051</v>
      </c>
      <c r="AF342" s="22">
        <v>660300</v>
      </c>
      <c r="AG342" s="22">
        <v>0</v>
      </c>
      <c r="AH342" s="22">
        <v>371</v>
      </c>
      <c r="AI342" s="22">
        <v>0</v>
      </c>
      <c r="AJ342" s="22">
        <v>660671</v>
      </c>
      <c r="AK342" s="22">
        <v>767722</v>
      </c>
    </row>
    <row r="343" spans="1:37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8119955</v>
      </c>
      <c r="F343" s="22">
        <v>58489</v>
      </c>
      <c r="G343" s="22">
        <v>107485</v>
      </c>
      <c r="H343" s="22">
        <v>0</v>
      </c>
      <c r="I343" s="22">
        <v>564550</v>
      </c>
      <c r="J343" s="22">
        <v>0</v>
      </c>
      <c r="K343" s="22">
        <v>35996</v>
      </c>
      <c r="L343" s="22">
        <v>0</v>
      </c>
      <c r="M343" s="22">
        <v>0</v>
      </c>
      <c r="N343" s="22">
        <v>0</v>
      </c>
      <c r="O343" s="22">
        <v>0</v>
      </c>
      <c r="P343" s="22">
        <v>10</v>
      </c>
      <c r="Q343" s="22">
        <v>0</v>
      </c>
      <c r="R343" s="22">
        <v>0</v>
      </c>
      <c r="S343" s="22">
        <v>0</v>
      </c>
      <c r="T343" s="22">
        <v>0</v>
      </c>
      <c r="U343" s="22">
        <v>8886485</v>
      </c>
      <c r="V343" s="22">
        <v>0</v>
      </c>
      <c r="W343" s="22">
        <v>291556</v>
      </c>
      <c r="X343" s="22">
        <v>19768</v>
      </c>
      <c r="Y343" s="22">
        <v>0</v>
      </c>
      <c r="Z343" s="22">
        <v>3278115</v>
      </c>
      <c r="AA343" s="22">
        <v>0</v>
      </c>
      <c r="AB343" s="22">
        <v>76923</v>
      </c>
      <c r="AC343" s="22">
        <v>0</v>
      </c>
      <c r="AD343" s="22">
        <v>3666362</v>
      </c>
      <c r="AE343" s="22">
        <v>5220123</v>
      </c>
      <c r="AF343" s="22">
        <v>2006980</v>
      </c>
      <c r="AG343" s="22">
        <v>0</v>
      </c>
      <c r="AH343" s="22">
        <v>15419</v>
      </c>
      <c r="AI343" s="22">
        <v>0</v>
      </c>
      <c r="AJ343" s="22">
        <v>2022399</v>
      </c>
      <c r="AK343" s="22">
        <v>7242522</v>
      </c>
    </row>
    <row r="344" spans="1:37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927996</v>
      </c>
      <c r="F344" s="22">
        <v>0</v>
      </c>
      <c r="G344" s="22">
        <v>0</v>
      </c>
      <c r="H344" s="22">
        <v>0</v>
      </c>
      <c r="I344" s="22">
        <v>50000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10</v>
      </c>
      <c r="Q344" s="22">
        <v>0</v>
      </c>
      <c r="R344" s="22">
        <v>0</v>
      </c>
      <c r="S344" s="22">
        <v>0</v>
      </c>
      <c r="T344" s="22">
        <v>0</v>
      </c>
      <c r="U344" s="22">
        <v>978006</v>
      </c>
      <c r="V344" s="22">
        <v>0</v>
      </c>
      <c r="W344" s="22">
        <v>20855</v>
      </c>
      <c r="X344" s="22">
        <v>32</v>
      </c>
      <c r="Y344" s="22">
        <v>0</v>
      </c>
      <c r="Z344" s="22">
        <v>536050</v>
      </c>
      <c r="AA344" s="22">
        <v>0</v>
      </c>
      <c r="AB344" s="22">
        <v>0</v>
      </c>
      <c r="AC344" s="22">
        <v>0</v>
      </c>
      <c r="AD344" s="22">
        <v>556937</v>
      </c>
      <c r="AE344" s="22">
        <v>421069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421069</v>
      </c>
    </row>
    <row r="345" spans="1:37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545246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10</v>
      </c>
      <c r="Q345" s="22">
        <v>0</v>
      </c>
      <c r="R345" s="22">
        <v>0</v>
      </c>
      <c r="S345" s="22">
        <v>0</v>
      </c>
      <c r="T345" s="22">
        <v>0</v>
      </c>
      <c r="U345" s="22">
        <v>545256</v>
      </c>
      <c r="V345" s="22">
        <v>0</v>
      </c>
      <c r="W345" s="22">
        <v>0</v>
      </c>
      <c r="X345" s="22">
        <v>0</v>
      </c>
      <c r="Y345" s="22">
        <v>0</v>
      </c>
      <c r="Z345" s="22">
        <v>310722</v>
      </c>
      <c r="AA345" s="22">
        <v>0</v>
      </c>
      <c r="AB345" s="22">
        <v>0</v>
      </c>
      <c r="AC345" s="22">
        <v>0</v>
      </c>
      <c r="AD345" s="22">
        <v>310722</v>
      </c>
      <c r="AE345" s="22">
        <v>234534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234534</v>
      </c>
    </row>
    <row r="346" spans="1:37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334915</v>
      </c>
      <c r="F346" s="22">
        <v>714</v>
      </c>
      <c r="G346" s="22">
        <v>325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10</v>
      </c>
      <c r="Q346" s="22">
        <v>0</v>
      </c>
      <c r="R346" s="22">
        <v>0</v>
      </c>
      <c r="S346" s="22">
        <v>0</v>
      </c>
      <c r="T346" s="22">
        <v>0</v>
      </c>
      <c r="U346" s="22">
        <v>335964</v>
      </c>
      <c r="V346" s="22">
        <v>0</v>
      </c>
      <c r="W346" s="22">
        <v>0</v>
      </c>
      <c r="X346" s="22">
        <v>0</v>
      </c>
      <c r="Y346" s="22">
        <v>0</v>
      </c>
      <c r="Z346" s="22">
        <v>314257</v>
      </c>
      <c r="AA346" s="22">
        <v>0</v>
      </c>
      <c r="AB346" s="22">
        <v>0</v>
      </c>
      <c r="AC346" s="22">
        <v>0</v>
      </c>
      <c r="AD346" s="22">
        <v>314257</v>
      </c>
      <c r="AE346" s="22">
        <v>21707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21707</v>
      </c>
    </row>
    <row r="347" spans="1:37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120203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120203</v>
      </c>
      <c r="V347" s="22">
        <v>0</v>
      </c>
      <c r="W347" s="22">
        <v>0</v>
      </c>
      <c r="X347" s="22">
        <v>0</v>
      </c>
      <c r="Y347" s="22">
        <v>0</v>
      </c>
      <c r="Z347" s="22">
        <v>120203</v>
      </c>
      <c r="AA347" s="22">
        <v>0</v>
      </c>
      <c r="AB347" s="22">
        <v>0</v>
      </c>
      <c r="AC347" s="22">
        <v>0</v>
      </c>
      <c r="AD347" s="22">
        <v>120203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</row>
    <row r="348" spans="1:37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4472174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5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4472179</v>
      </c>
      <c r="V348" s="22">
        <v>0</v>
      </c>
      <c r="W348" s="22">
        <v>147439</v>
      </c>
      <c r="X348" s="22">
        <v>23</v>
      </c>
      <c r="Y348" s="22">
        <v>0</v>
      </c>
      <c r="Z348" s="22">
        <v>1178230</v>
      </c>
      <c r="AA348" s="22">
        <v>0</v>
      </c>
      <c r="AB348" s="22">
        <v>0</v>
      </c>
      <c r="AC348" s="22">
        <v>0</v>
      </c>
      <c r="AD348" s="22">
        <v>1325692</v>
      </c>
      <c r="AE348" s="22">
        <v>3146487</v>
      </c>
      <c r="AF348" s="22">
        <v>0</v>
      </c>
      <c r="AG348" s="22">
        <v>0</v>
      </c>
      <c r="AH348" s="22">
        <v>825</v>
      </c>
      <c r="AI348" s="22">
        <v>0</v>
      </c>
      <c r="AJ348" s="22">
        <v>825</v>
      </c>
      <c r="AK348" s="22">
        <v>3147312</v>
      </c>
    </row>
    <row r="349" spans="1:37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2790253</v>
      </c>
      <c r="F349" s="22">
        <v>145574</v>
      </c>
      <c r="G349" s="22">
        <v>0</v>
      </c>
      <c r="H349" s="22">
        <v>0</v>
      </c>
      <c r="I349" s="22">
        <v>460007</v>
      </c>
      <c r="J349" s="22">
        <v>0</v>
      </c>
      <c r="K349" s="22">
        <v>73973</v>
      </c>
      <c r="L349" s="22">
        <v>0</v>
      </c>
      <c r="M349" s="22">
        <v>0</v>
      </c>
      <c r="N349" s="22">
        <v>0</v>
      </c>
      <c r="O349" s="22">
        <v>0</v>
      </c>
      <c r="P349" s="22">
        <v>10</v>
      </c>
      <c r="Q349" s="22">
        <v>0</v>
      </c>
      <c r="R349" s="22">
        <v>1</v>
      </c>
      <c r="S349" s="22">
        <v>0</v>
      </c>
      <c r="T349" s="22">
        <v>0</v>
      </c>
      <c r="U349" s="22">
        <v>3469818</v>
      </c>
      <c r="V349" s="22">
        <v>0</v>
      </c>
      <c r="W349" s="22">
        <v>100</v>
      </c>
      <c r="X349" s="22">
        <v>315149</v>
      </c>
      <c r="Y349" s="22">
        <v>0</v>
      </c>
      <c r="Z349" s="22">
        <v>1228290</v>
      </c>
      <c r="AA349" s="22">
        <v>0</v>
      </c>
      <c r="AB349" s="22">
        <v>0</v>
      </c>
      <c r="AC349" s="22">
        <v>0</v>
      </c>
      <c r="AD349" s="22">
        <v>1543539</v>
      </c>
      <c r="AE349" s="22">
        <v>1926279</v>
      </c>
      <c r="AF349" s="22">
        <v>1155427</v>
      </c>
      <c r="AG349" s="22">
        <v>0</v>
      </c>
      <c r="AH349" s="22">
        <v>0</v>
      </c>
      <c r="AI349" s="22">
        <v>0</v>
      </c>
      <c r="AJ349" s="22">
        <v>1155427</v>
      </c>
      <c r="AK349" s="22">
        <v>3081706</v>
      </c>
    </row>
    <row r="350" spans="1:37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38034668</v>
      </c>
      <c r="F350" s="22">
        <v>1083404</v>
      </c>
      <c r="G350" s="22">
        <v>984086</v>
      </c>
      <c r="H350" s="22">
        <v>-1459241</v>
      </c>
      <c r="I350" s="22">
        <v>301063</v>
      </c>
      <c r="J350" s="22">
        <v>16423183</v>
      </c>
      <c r="K350" s="22">
        <v>1476733</v>
      </c>
      <c r="L350" s="22">
        <v>0</v>
      </c>
      <c r="M350" s="22">
        <v>0</v>
      </c>
      <c r="N350" s="22">
        <v>0</v>
      </c>
      <c r="O350" s="22">
        <v>4497372</v>
      </c>
      <c r="P350" s="22">
        <v>5634563</v>
      </c>
      <c r="Q350" s="22">
        <v>0</v>
      </c>
      <c r="R350" s="22">
        <v>17278523</v>
      </c>
      <c r="S350" s="22">
        <v>392576</v>
      </c>
      <c r="T350" s="22">
        <v>1587593</v>
      </c>
      <c r="U350" s="22">
        <v>86234523</v>
      </c>
      <c r="V350" s="22">
        <v>0</v>
      </c>
      <c r="W350" s="22">
        <v>542932</v>
      </c>
      <c r="X350" s="22">
        <v>2960721</v>
      </c>
      <c r="Y350" s="22">
        <v>0</v>
      </c>
      <c r="Z350" s="22">
        <v>1236955</v>
      </c>
      <c r="AA350" s="22">
        <v>17209065</v>
      </c>
      <c r="AB350" s="22">
        <v>49872</v>
      </c>
      <c r="AC350" s="22">
        <v>2411000</v>
      </c>
      <c r="AD350" s="22">
        <v>24410545</v>
      </c>
      <c r="AE350" s="22">
        <v>61823978</v>
      </c>
      <c r="AF350" s="22">
        <v>202090324</v>
      </c>
      <c r="AG350" s="22">
        <v>6529508</v>
      </c>
      <c r="AH350" s="22">
        <v>167487</v>
      </c>
      <c r="AI350" s="22">
        <v>0</v>
      </c>
      <c r="AJ350" s="22">
        <v>208787319</v>
      </c>
      <c r="AK350" s="22">
        <v>270611297</v>
      </c>
    </row>
    <row r="351" spans="1:37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E3143-CDD6-4206-8BB6-E697095614FC}">
  <dimension ref="A1:H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826</v>
      </c>
      <c r="D1" s="20" t="s">
        <v>827</v>
      </c>
    </row>
    <row r="2" spans="1: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828</v>
      </c>
      <c r="F2" s="21" t="s">
        <v>829</v>
      </c>
      <c r="G2" s="21" t="s">
        <v>830</v>
      </c>
      <c r="H2" s="21" t="s">
        <v>831</v>
      </c>
    </row>
    <row r="3" spans="1:8" x14ac:dyDescent="0.25">
      <c r="A3" s="21"/>
      <c r="B3" s="21"/>
      <c r="C3" s="21"/>
      <c r="D3" s="21" t="s">
        <v>88</v>
      </c>
      <c r="E3" s="21" t="s">
        <v>832</v>
      </c>
      <c r="F3" s="21" t="s">
        <v>833</v>
      </c>
      <c r="G3" s="21" t="s">
        <v>834</v>
      </c>
      <c r="H3" s="21" t="s">
        <v>835</v>
      </c>
    </row>
    <row r="4" spans="1: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147150578</v>
      </c>
      <c r="F4" s="22">
        <v>51162865</v>
      </c>
      <c r="G4" s="22">
        <v>24525096</v>
      </c>
      <c r="H4" s="22">
        <v>6206162</v>
      </c>
    </row>
    <row r="5" spans="1: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37160856</v>
      </c>
      <c r="F5" s="22">
        <v>10186210</v>
      </c>
      <c r="G5" s="22">
        <v>6193476</v>
      </c>
      <c r="H5" s="22">
        <v>1095291</v>
      </c>
    </row>
    <row r="6" spans="1: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6871868000</v>
      </c>
      <c r="F6" s="22">
        <v>3749083000</v>
      </c>
      <c r="G6" s="22">
        <v>1202577000</v>
      </c>
      <c r="H6" s="22">
        <v>872950000</v>
      </c>
    </row>
    <row r="7" spans="1: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79134917</v>
      </c>
      <c r="F7" s="22">
        <v>24751764</v>
      </c>
      <c r="G7" s="22">
        <v>13189153</v>
      </c>
      <c r="H7" s="22">
        <v>3216512</v>
      </c>
    </row>
    <row r="8" spans="1: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67966277</v>
      </c>
      <c r="F8" s="22">
        <v>27803511</v>
      </c>
      <c r="G8" s="22">
        <v>11327713</v>
      </c>
      <c r="H8" s="22">
        <v>2426512</v>
      </c>
    </row>
    <row r="9" spans="1: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4620040000</v>
      </c>
      <c r="F9" s="22">
        <v>2426187000</v>
      </c>
      <c r="G9" s="22">
        <v>808507000</v>
      </c>
      <c r="H9" s="22">
        <v>255778000</v>
      </c>
    </row>
    <row r="10" spans="1: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89401408</v>
      </c>
      <c r="F10" s="22">
        <v>38283867</v>
      </c>
      <c r="G10" s="22">
        <v>14900235</v>
      </c>
      <c r="H10" s="22">
        <v>3551822</v>
      </c>
    </row>
    <row r="11" spans="1: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227514210</v>
      </c>
      <c r="F11" s="22">
        <v>135896089</v>
      </c>
      <c r="G11" s="22">
        <v>37919035</v>
      </c>
      <c r="H11" s="22">
        <v>13292174</v>
      </c>
    </row>
    <row r="12" spans="1: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35053701</v>
      </c>
      <c r="F12" s="22">
        <v>9012010</v>
      </c>
      <c r="G12" s="22">
        <v>5842284</v>
      </c>
      <c r="H12" s="22">
        <v>1554034</v>
      </c>
    </row>
    <row r="13" spans="1: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120217127</v>
      </c>
      <c r="F13" s="22">
        <v>46622095</v>
      </c>
      <c r="G13" s="22">
        <v>20036188</v>
      </c>
      <c r="H13" s="22">
        <v>4633426</v>
      </c>
    </row>
    <row r="14" spans="1: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474023000</v>
      </c>
      <c r="F14" s="22">
        <v>76521000</v>
      </c>
      <c r="G14" s="22">
        <v>79004000</v>
      </c>
      <c r="H14" s="22">
        <v>12229000</v>
      </c>
    </row>
    <row r="15" spans="1: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107289044</v>
      </c>
      <c r="F15" s="22">
        <v>26954821</v>
      </c>
      <c r="G15" s="22">
        <v>17881507</v>
      </c>
      <c r="H15" s="22">
        <v>2054532</v>
      </c>
    </row>
    <row r="16" spans="1: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865099000</v>
      </c>
      <c r="F16" s="22">
        <v>213769000</v>
      </c>
      <c r="G16" s="22">
        <v>151392000</v>
      </c>
      <c r="H16" s="22">
        <v>30258000</v>
      </c>
    </row>
    <row r="17" spans="1: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526134</v>
      </c>
      <c r="F17" s="22">
        <v>208501</v>
      </c>
      <c r="G17" s="22">
        <v>87689</v>
      </c>
      <c r="H17" s="22">
        <v>24200</v>
      </c>
    </row>
    <row r="18" spans="1: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106655730</v>
      </c>
      <c r="F18" s="22">
        <v>17270570</v>
      </c>
      <c r="G18" s="22">
        <v>17775960</v>
      </c>
      <c r="H18" s="22">
        <v>1871730</v>
      </c>
    </row>
    <row r="19" spans="1: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240488000</v>
      </c>
      <c r="F19" s="22">
        <v>52858270</v>
      </c>
      <c r="G19" s="22">
        <v>40261022</v>
      </c>
      <c r="H19" s="22">
        <v>6000417</v>
      </c>
    </row>
    <row r="20" spans="1: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37946651</v>
      </c>
      <c r="F20" s="22">
        <v>32759004</v>
      </c>
      <c r="G20" s="22">
        <v>6323942</v>
      </c>
      <c r="H20" s="22">
        <v>4186446</v>
      </c>
    </row>
    <row r="21" spans="1:8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20218356</v>
      </c>
      <c r="F21" s="22">
        <v>769024</v>
      </c>
      <c r="G21" s="22">
        <v>3369726</v>
      </c>
      <c r="H21" s="22">
        <v>417001</v>
      </c>
    </row>
    <row r="22" spans="1:8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19350761</v>
      </c>
      <c r="F22" s="22">
        <v>9120117</v>
      </c>
      <c r="G22" s="22">
        <v>3225127</v>
      </c>
      <c r="H22" s="22">
        <v>1018471</v>
      </c>
    </row>
    <row r="23" spans="1:8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47385152</v>
      </c>
      <c r="F23" s="22">
        <v>19996101</v>
      </c>
      <c r="G23" s="22">
        <v>7897525</v>
      </c>
      <c r="H23" s="22">
        <v>2785263</v>
      </c>
    </row>
    <row r="24" spans="1:8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485926</v>
      </c>
      <c r="F24" s="22">
        <v>172506</v>
      </c>
      <c r="G24" s="22">
        <v>80988</v>
      </c>
      <c r="H24" s="22">
        <v>20441</v>
      </c>
    </row>
    <row r="25" spans="1:8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1374840818</v>
      </c>
      <c r="F25" s="22">
        <v>332230196</v>
      </c>
      <c r="G25" s="22">
        <v>240597143</v>
      </c>
      <c r="H25" s="22">
        <v>30808358</v>
      </c>
    </row>
    <row r="26" spans="1:8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2545642</v>
      </c>
      <c r="F26" s="22">
        <v>0</v>
      </c>
      <c r="G26" s="22">
        <v>424274</v>
      </c>
      <c r="H26" s="22">
        <v>0</v>
      </c>
    </row>
    <row r="27" spans="1:8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38124015</v>
      </c>
      <c r="F27" s="22">
        <v>8608297</v>
      </c>
      <c r="G27" s="22">
        <v>6354003</v>
      </c>
      <c r="H27" s="22">
        <v>1492062</v>
      </c>
    </row>
    <row r="28" spans="1:8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16454425</v>
      </c>
      <c r="F28" s="22">
        <v>0</v>
      </c>
      <c r="G28" s="22">
        <v>2742404</v>
      </c>
      <c r="H28" s="22">
        <v>0</v>
      </c>
    </row>
    <row r="29" spans="1:8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20559977</v>
      </c>
      <c r="F29" s="22">
        <v>3990115</v>
      </c>
      <c r="G29" s="22">
        <v>3426663</v>
      </c>
      <c r="H29" s="22">
        <v>281448</v>
      </c>
    </row>
    <row r="30" spans="1:8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43225307</v>
      </c>
      <c r="F30" s="22">
        <v>6729363</v>
      </c>
      <c r="G30" s="22">
        <v>7204218</v>
      </c>
      <c r="H30" s="22">
        <v>905628</v>
      </c>
    </row>
    <row r="31" spans="1:8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25832996</v>
      </c>
      <c r="F31" s="22">
        <v>5272241</v>
      </c>
      <c r="G31" s="22">
        <v>4305499</v>
      </c>
      <c r="H31" s="22">
        <v>776524</v>
      </c>
    </row>
    <row r="32" spans="1:8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11678001</v>
      </c>
      <c r="F32" s="22">
        <v>0</v>
      </c>
      <c r="G32" s="22">
        <v>1946334</v>
      </c>
      <c r="H32" s="22">
        <v>0</v>
      </c>
    </row>
    <row r="33" spans="1:8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94632582</v>
      </c>
      <c r="F33" s="22">
        <v>1426378</v>
      </c>
      <c r="G33" s="22">
        <v>15772097</v>
      </c>
      <c r="H33" s="22">
        <v>351553</v>
      </c>
    </row>
    <row r="34" spans="1:8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47276678</v>
      </c>
      <c r="F34" s="22">
        <v>4679203</v>
      </c>
      <c r="G34" s="22">
        <v>7879446</v>
      </c>
      <c r="H34" s="22">
        <v>1516782</v>
      </c>
    </row>
    <row r="35" spans="1:8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27835947</v>
      </c>
      <c r="F35" s="22">
        <v>7373125</v>
      </c>
      <c r="G35" s="22">
        <v>4639325</v>
      </c>
      <c r="H35" s="22">
        <v>724138</v>
      </c>
    </row>
    <row r="36" spans="1:8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10787393</v>
      </c>
      <c r="F36" s="22">
        <v>0</v>
      </c>
      <c r="G36" s="22">
        <v>1797899</v>
      </c>
      <c r="H36" s="22">
        <v>0</v>
      </c>
    </row>
    <row r="37" spans="1:8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25972548</v>
      </c>
      <c r="F37" s="22">
        <v>2426937</v>
      </c>
      <c r="G37" s="22">
        <v>4328758</v>
      </c>
      <c r="H37" s="22">
        <v>495000</v>
      </c>
    </row>
    <row r="38" spans="1:8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67085886</v>
      </c>
      <c r="F38" s="22">
        <v>4165756</v>
      </c>
      <c r="G38" s="22">
        <v>11180981</v>
      </c>
      <c r="H38" s="22">
        <v>455617</v>
      </c>
    </row>
    <row r="39" spans="1:8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35936397</v>
      </c>
      <c r="F39" s="22">
        <v>107027</v>
      </c>
      <c r="G39" s="22">
        <v>5989399</v>
      </c>
      <c r="H39" s="22">
        <v>113445</v>
      </c>
    </row>
    <row r="40" spans="1:8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10101246</v>
      </c>
      <c r="F40" s="22">
        <v>0</v>
      </c>
      <c r="G40" s="22">
        <v>1683541</v>
      </c>
      <c r="H40" s="22">
        <v>0</v>
      </c>
    </row>
    <row r="41" spans="1:8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32892224</v>
      </c>
      <c r="F41" s="22">
        <v>65300</v>
      </c>
      <c r="G41" s="22">
        <v>5398704</v>
      </c>
      <c r="H41" s="22">
        <v>19452</v>
      </c>
    </row>
    <row r="42" spans="1:8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55961808</v>
      </c>
      <c r="F42" s="22">
        <v>23647766</v>
      </c>
      <c r="G42" s="22">
        <v>9326968</v>
      </c>
      <c r="H42" s="22">
        <v>4277765</v>
      </c>
    </row>
    <row r="43" spans="1:8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15081039</v>
      </c>
      <c r="F43" s="22">
        <v>669529</v>
      </c>
      <c r="G43" s="22">
        <v>2513506</v>
      </c>
      <c r="H43" s="22">
        <v>132065</v>
      </c>
    </row>
    <row r="44" spans="1:8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124531569</v>
      </c>
      <c r="F44" s="22">
        <v>44437590</v>
      </c>
      <c r="G44" s="22">
        <v>20755262</v>
      </c>
      <c r="H44" s="22">
        <v>5066574</v>
      </c>
    </row>
    <row r="45" spans="1:8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120101207</v>
      </c>
      <c r="F45" s="22">
        <v>1257207</v>
      </c>
      <c r="G45" s="22">
        <v>20016868</v>
      </c>
      <c r="H45" s="22">
        <v>90218</v>
      </c>
    </row>
    <row r="46" spans="1:8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37601627</v>
      </c>
      <c r="F46" s="22">
        <v>7517865</v>
      </c>
      <c r="G46" s="22">
        <v>6266938</v>
      </c>
      <c r="H46" s="22">
        <v>2721566</v>
      </c>
    </row>
    <row r="47" spans="1:8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90074810</v>
      </c>
      <c r="F47" s="22">
        <v>38658680</v>
      </c>
      <c r="G47" s="22">
        <v>15012468</v>
      </c>
      <c r="H47" s="22">
        <v>7512484</v>
      </c>
    </row>
    <row r="48" spans="1:8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29573900</v>
      </c>
      <c r="F48" s="22">
        <v>7173611</v>
      </c>
      <c r="G48" s="22">
        <v>4928983</v>
      </c>
      <c r="H48" s="22">
        <v>1462388</v>
      </c>
    </row>
    <row r="49" spans="1:8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49604291</v>
      </c>
      <c r="F49" s="22">
        <v>0</v>
      </c>
      <c r="G49" s="22">
        <v>8267382</v>
      </c>
      <c r="H49" s="22">
        <v>0</v>
      </c>
    </row>
    <row r="50" spans="1:8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21683399</v>
      </c>
      <c r="F50" s="22">
        <v>0</v>
      </c>
      <c r="G50" s="22">
        <v>3613900</v>
      </c>
      <c r="H50" s="22">
        <v>0</v>
      </c>
    </row>
    <row r="51" spans="1:8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86685386</v>
      </c>
      <c r="F51" s="22">
        <v>22660776</v>
      </c>
      <c r="G51" s="22">
        <v>14447564</v>
      </c>
      <c r="H51" s="22">
        <v>2070098</v>
      </c>
    </row>
    <row r="52" spans="1:8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25517547</v>
      </c>
      <c r="F52" s="22">
        <v>3988207</v>
      </c>
      <c r="G52" s="22">
        <v>4252924</v>
      </c>
      <c r="H52" s="22">
        <v>455848</v>
      </c>
    </row>
    <row r="53" spans="1:8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36944393</v>
      </c>
      <c r="F53" s="22">
        <v>5789475</v>
      </c>
      <c r="G53" s="22">
        <v>6157399</v>
      </c>
      <c r="H53" s="22">
        <v>654142</v>
      </c>
    </row>
    <row r="54" spans="1:8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23320042</v>
      </c>
      <c r="F54" s="22">
        <v>223169</v>
      </c>
      <c r="G54" s="22">
        <v>3886674</v>
      </c>
      <c r="H54" s="22">
        <v>0</v>
      </c>
    </row>
    <row r="55" spans="1:8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51953382</v>
      </c>
      <c r="F55" s="22">
        <v>9149608</v>
      </c>
      <c r="G55" s="22">
        <v>8658897</v>
      </c>
      <c r="H55" s="22">
        <v>936820</v>
      </c>
    </row>
    <row r="56" spans="1:8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55238301</v>
      </c>
      <c r="F56" s="22">
        <v>24278145</v>
      </c>
      <c r="G56" s="22">
        <v>9206384</v>
      </c>
      <c r="H56" s="22">
        <v>3158232</v>
      </c>
    </row>
    <row r="57" spans="1:8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29922342</v>
      </c>
      <c r="F57" s="22">
        <v>6856434</v>
      </c>
      <c r="G57" s="22">
        <v>4987057</v>
      </c>
      <c r="H57" s="22">
        <v>383918</v>
      </c>
    </row>
    <row r="58" spans="1:8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50736399</v>
      </c>
      <c r="F58" s="22">
        <v>16667246</v>
      </c>
      <c r="G58" s="22">
        <v>8456066</v>
      </c>
      <c r="H58" s="22">
        <v>1726129</v>
      </c>
    </row>
    <row r="59" spans="1:8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109014486</v>
      </c>
      <c r="F59" s="22">
        <v>76581</v>
      </c>
      <c r="G59" s="22">
        <v>18169081</v>
      </c>
      <c r="H59" s="22">
        <v>43313</v>
      </c>
    </row>
    <row r="60" spans="1:8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18497616</v>
      </c>
      <c r="F60" s="22">
        <v>3144028</v>
      </c>
      <c r="G60" s="22">
        <v>3082936</v>
      </c>
      <c r="H60" s="22">
        <v>560988</v>
      </c>
    </row>
    <row r="61" spans="1:8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88661580</v>
      </c>
      <c r="F61" s="22">
        <v>4550028</v>
      </c>
      <c r="G61" s="22">
        <v>14776930</v>
      </c>
      <c r="H61" s="22">
        <v>1278342</v>
      </c>
    </row>
    <row r="62" spans="1:8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4773846</v>
      </c>
      <c r="F62" s="22">
        <v>0</v>
      </c>
      <c r="G62" s="22">
        <v>795641</v>
      </c>
      <c r="H62" s="22">
        <v>0</v>
      </c>
    </row>
    <row r="63" spans="1:8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16865313</v>
      </c>
      <c r="F63" s="22">
        <v>6103613</v>
      </c>
      <c r="G63" s="22">
        <v>2810885</v>
      </c>
      <c r="H63" s="22">
        <v>558189</v>
      </c>
    </row>
    <row r="64" spans="1:8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34288055</v>
      </c>
      <c r="F64" s="22">
        <v>946643</v>
      </c>
      <c r="G64" s="22">
        <v>5714676</v>
      </c>
      <c r="H64" s="22">
        <v>0</v>
      </c>
    </row>
    <row r="65" spans="1:8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28936380</v>
      </c>
      <c r="F65" s="22">
        <v>0</v>
      </c>
      <c r="G65" s="22">
        <v>4822730</v>
      </c>
      <c r="H65" s="22">
        <v>0</v>
      </c>
    </row>
    <row r="66" spans="1:8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3201699</v>
      </c>
      <c r="F66" s="22">
        <v>0</v>
      </c>
      <c r="G66" s="22">
        <v>533617</v>
      </c>
      <c r="H66" s="22">
        <v>0</v>
      </c>
    </row>
    <row r="67" spans="1:8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75982158</v>
      </c>
      <c r="F67" s="22">
        <v>2452630</v>
      </c>
      <c r="G67" s="22">
        <v>12663693</v>
      </c>
      <c r="H67" s="22">
        <v>830320</v>
      </c>
    </row>
    <row r="68" spans="1:8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124844183</v>
      </c>
      <c r="F68" s="22">
        <v>62649274</v>
      </c>
      <c r="G68" s="22">
        <v>20807364</v>
      </c>
      <c r="H68" s="22">
        <v>6694158</v>
      </c>
    </row>
    <row r="69" spans="1:8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45425988</v>
      </c>
      <c r="F69" s="22">
        <v>0</v>
      </c>
      <c r="G69" s="22">
        <v>7570998</v>
      </c>
      <c r="H69" s="22">
        <v>0</v>
      </c>
    </row>
    <row r="70" spans="1:8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21438596</v>
      </c>
      <c r="F70" s="22">
        <v>62750</v>
      </c>
      <c r="G70" s="22">
        <v>3573099</v>
      </c>
      <c r="H70" s="22">
        <v>6623</v>
      </c>
    </row>
    <row r="71" spans="1:8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14242898</v>
      </c>
      <c r="F71" s="22">
        <v>0</v>
      </c>
      <c r="G71" s="22">
        <v>2373816</v>
      </c>
      <c r="H71" s="22">
        <v>0</v>
      </c>
    </row>
    <row r="72" spans="1:8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5778038</v>
      </c>
      <c r="F72" s="22">
        <v>0</v>
      </c>
      <c r="G72" s="22">
        <v>963006</v>
      </c>
      <c r="H72" s="22">
        <v>0</v>
      </c>
    </row>
    <row r="73" spans="1:8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38474723</v>
      </c>
      <c r="F73" s="22">
        <v>10747557</v>
      </c>
      <c r="G73" s="22">
        <v>6412454</v>
      </c>
      <c r="H73" s="22">
        <v>1161293</v>
      </c>
    </row>
    <row r="74" spans="1:8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18997035</v>
      </c>
      <c r="F74" s="22">
        <v>0</v>
      </c>
      <c r="G74" s="22">
        <v>3166173</v>
      </c>
      <c r="H74" s="22">
        <v>0</v>
      </c>
    </row>
    <row r="75" spans="1:8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25164353</v>
      </c>
      <c r="F75" s="22">
        <v>3699914</v>
      </c>
      <c r="G75" s="22">
        <v>4194059</v>
      </c>
      <c r="H75" s="22">
        <v>656711</v>
      </c>
    </row>
    <row r="76" spans="1:8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70111511</v>
      </c>
      <c r="F76" s="22">
        <v>21524280</v>
      </c>
      <c r="G76" s="22">
        <v>11685252</v>
      </c>
      <c r="H76" s="22">
        <v>2620478</v>
      </c>
    </row>
    <row r="77" spans="1:8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28912396</v>
      </c>
      <c r="F77" s="22">
        <v>3653348</v>
      </c>
      <c r="G77" s="22">
        <v>4818732</v>
      </c>
      <c r="H77" s="22">
        <v>503722</v>
      </c>
    </row>
    <row r="78" spans="1:8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21981378</v>
      </c>
      <c r="F78" s="22">
        <v>870423</v>
      </c>
      <c r="G78" s="22">
        <v>3663563</v>
      </c>
      <c r="H78" s="22">
        <v>122250</v>
      </c>
    </row>
    <row r="79" spans="1:8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25895973</v>
      </c>
      <c r="F79" s="22">
        <v>0</v>
      </c>
      <c r="G79" s="22">
        <v>4315996</v>
      </c>
      <c r="H79" s="22">
        <v>0</v>
      </c>
    </row>
    <row r="80" spans="1:8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74284022</v>
      </c>
      <c r="F80" s="22">
        <v>1415458</v>
      </c>
      <c r="G80" s="22">
        <v>12380670</v>
      </c>
      <c r="H80" s="22">
        <v>213249</v>
      </c>
    </row>
    <row r="81" spans="1:8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22408224</v>
      </c>
      <c r="F81" s="22">
        <v>0</v>
      </c>
      <c r="G81" s="22">
        <v>3734704</v>
      </c>
      <c r="H81" s="22">
        <v>0</v>
      </c>
    </row>
    <row r="82" spans="1:8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44310069</v>
      </c>
      <c r="F82" s="22">
        <v>0</v>
      </c>
      <c r="G82" s="22">
        <v>7385012</v>
      </c>
      <c r="H82" s="22">
        <v>0</v>
      </c>
    </row>
    <row r="83" spans="1:8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11906145</v>
      </c>
      <c r="F83" s="22">
        <v>0</v>
      </c>
      <c r="G83" s="22">
        <v>1984358</v>
      </c>
      <c r="H83" s="22">
        <v>0</v>
      </c>
    </row>
    <row r="84" spans="1:8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22458020</v>
      </c>
      <c r="F84" s="22">
        <v>13139599</v>
      </c>
      <c r="G84" s="22">
        <v>3743003</v>
      </c>
      <c r="H84" s="22">
        <v>1685756</v>
      </c>
    </row>
    <row r="85" spans="1:8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35371438</v>
      </c>
      <c r="F85" s="22">
        <v>861581</v>
      </c>
      <c r="G85" s="22">
        <v>5895240</v>
      </c>
      <c r="H85" s="22">
        <v>79454</v>
      </c>
    </row>
    <row r="86" spans="1:8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49192457</v>
      </c>
      <c r="F86" s="22">
        <v>2945832</v>
      </c>
      <c r="G86" s="22">
        <v>8198743</v>
      </c>
      <c r="H86" s="22">
        <v>268170</v>
      </c>
    </row>
    <row r="87" spans="1:8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16561566</v>
      </c>
      <c r="F87" s="22">
        <v>0</v>
      </c>
      <c r="G87" s="22">
        <v>2760261</v>
      </c>
      <c r="H87" s="22">
        <v>0</v>
      </c>
    </row>
    <row r="88" spans="1:8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32773963</v>
      </c>
      <c r="F88" s="22">
        <v>14165940</v>
      </c>
      <c r="G88" s="22">
        <v>5462327</v>
      </c>
      <c r="H88" s="22">
        <v>2921984</v>
      </c>
    </row>
    <row r="89" spans="1:8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95265258</v>
      </c>
      <c r="F89" s="22">
        <v>3244344</v>
      </c>
      <c r="G89" s="22">
        <v>15877543</v>
      </c>
      <c r="H89" s="22">
        <v>297260</v>
      </c>
    </row>
    <row r="90" spans="1:8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9637394</v>
      </c>
      <c r="F90" s="22">
        <v>1726584</v>
      </c>
      <c r="G90" s="22">
        <v>1606232</v>
      </c>
      <c r="H90" s="22">
        <v>264926</v>
      </c>
    </row>
    <row r="91" spans="1:8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48919469</v>
      </c>
      <c r="F91" s="22">
        <v>17890108</v>
      </c>
      <c r="G91" s="22">
        <v>8153245</v>
      </c>
      <c r="H91" s="22">
        <v>1615410</v>
      </c>
    </row>
    <row r="92" spans="1:8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14628527</v>
      </c>
      <c r="F92" s="22">
        <v>508999</v>
      </c>
      <c r="G92" s="22">
        <v>2438088</v>
      </c>
      <c r="H92" s="22">
        <v>517999</v>
      </c>
    </row>
    <row r="93" spans="1:8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2251925</v>
      </c>
      <c r="F93" s="22">
        <v>0</v>
      </c>
      <c r="G93" s="22">
        <v>375321</v>
      </c>
      <c r="H93" s="22">
        <v>0</v>
      </c>
    </row>
    <row r="94" spans="1:8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4150704</v>
      </c>
      <c r="F94" s="22">
        <v>1038030</v>
      </c>
      <c r="G94" s="22">
        <v>691784</v>
      </c>
      <c r="H94" s="22">
        <v>132495</v>
      </c>
    </row>
    <row r="95" spans="1:8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43908755</v>
      </c>
      <c r="F95" s="22">
        <v>23119909</v>
      </c>
      <c r="G95" s="22">
        <v>7318126</v>
      </c>
      <c r="H95" s="22">
        <v>2541799</v>
      </c>
    </row>
    <row r="96" spans="1:8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8408262</v>
      </c>
      <c r="F96" s="22">
        <v>6815305</v>
      </c>
      <c r="G96" s="22">
        <v>1401377</v>
      </c>
      <c r="H96" s="22">
        <v>446566</v>
      </c>
    </row>
    <row r="97" spans="1:8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3186279</v>
      </c>
      <c r="F97" s="22">
        <v>66367</v>
      </c>
      <c r="G97" s="22">
        <v>531047</v>
      </c>
      <c r="H97" s="22">
        <v>21982</v>
      </c>
    </row>
    <row r="98" spans="1:8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24954028</v>
      </c>
      <c r="F98" s="22">
        <v>9717680</v>
      </c>
      <c r="G98" s="22">
        <v>4159005</v>
      </c>
      <c r="H98" s="22">
        <v>1420770</v>
      </c>
    </row>
    <row r="99" spans="1:8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4460781</v>
      </c>
      <c r="F99" s="22">
        <v>968707</v>
      </c>
      <c r="G99" s="22">
        <v>743464</v>
      </c>
      <c r="H99" s="22">
        <v>208847</v>
      </c>
    </row>
    <row r="100" spans="1:8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40079456</v>
      </c>
      <c r="F100" s="22">
        <v>15927262</v>
      </c>
      <c r="G100" s="22">
        <v>6679909</v>
      </c>
      <c r="H100" s="22">
        <v>1433116</v>
      </c>
    </row>
    <row r="101" spans="1:8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5433948</v>
      </c>
      <c r="F101" s="22">
        <v>2123596</v>
      </c>
      <c r="G101" s="22">
        <v>905658</v>
      </c>
      <c r="H101" s="22">
        <v>215878</v>
      </c>
    </row>
    <row r="102" spans="1:8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3214841</v>
      </c>
      <c r="F102" s="22">
        <v>939854</v>
      </c>
      <c r="G102" s="22">
        <v>535807</v>
      </c>
      <c r="H102" s="22">
        <v>163985</v>
      </c>
    </row>
    <row r="103" spans="1:8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3988916</v>
      </c>
      <c r="F103" s="22">
        <v>624032</v>
      </c>
      <c r="G103" s="22">
        <v>664819</v>
      </c>
      <c r="H103" s="22">
        <v>35882</v>
      </c>
    </row>
    <row r="104" spans="1:8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11820127</v>
      </c>
      <c r="F104" s="22">
        <v>1187765</v>
      </c>
      <c r="G104" s="22">
        <v>1970021</v>
      </c>
      <c r="H104" s="22">
        <v>204179</v>
      </c>
    </row>
    <row r="105" spans="1:8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8144903</v>
      </c>
      <c r="F105" s="22">
        <v>2575827</v>
      </c>
      <c r="G105" s="22">
        <v>1357484</v>
      </c>
      <c r="H105" s="22">
        <v>413603</v>
      </c>
    </row>
    <row r="106" spans="1:8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59822274</v>
      </c>
      <c r="F106" s="22">
        <v>30426377</v>
      </c>
      <c r="G106" s="22">
        <v>9970379</v>
      </c>
      <c r="H106" s="22">
        <v>5690855</v>
      </c>
    </row>
    <row r="107" spans="1:8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12964539</v>
      </c>
      <c r="F107" s="22">
        <v>1275689</v>
      </c>
      <c r="G107" s="22">
        <v>2160757</v>
      </c>
      <c r="H107" s="22">
        <v>178590</v>
      </c>
    </row>
    <row r="108" spans="1:8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9086672</v>
      </c>
      <c r="F108" s="22">
        <v>3444321</v>
      </c>
      <c r="G108" s="22">
        <v>1514445</v>
      </c>
      <c r="H108" s="22">
        <v>574822</v>
      </c>
    </row>
    <row r="109" spans="1:8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4628012</v>
      </c>
      <c r="F109" s="22">
        <v>1750789</v>
      </c>
      <c r="G109" s="22">
        <v>771335</v>
      </c>
      <c r="H109" s="22">
        <v>203334</v>
      </c>
    </row>
    <row r="110" spans="1:8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37885994</v>
      </c>
      <c r="F110" s="22">
        <v>19567023</v>
      </c>
      <c r="G110" s="22">
        <v>6314332</v>
      </c>
      <c r="H110" s="22">
        <v>2285713</v>
      </c>
    </row>
    <row r="111" spans="1:8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9080068</v>
      </c>
      <c r="F111" s="22">
        <v>4985852</v>
      </c>
      <c r="G111" s="22">
        <v>1513345</v>
      </c>
      <c r="H111" s="22">
        <v>484338</v>
      </c>
    </row>
    <row r="112" spans="1:8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23123510</v>
      </c>
      <c r="F112" s="22">
        <v>5561097</v>
      </c>
      <c r="G112" s="22">
        <v>3853918</v>
      </c>
      <c r="H112" s="22">
        <v>765408</v>
      </c>
    </row>
    <row r="113" spans="1:8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4614645</v>
      </c>
      <c r="F113" s="22">
        <v>2591077</v>
      </c>
      <c r="G113" s="22">
        <v>769108</v>
      </c>
      <c r="H113" s="22">
        <v>175325</v>
      </c>
    </row>
    <row r="114" spans="1:8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67948052</v>
      </c>
      <c r="F114" s="22">
        <v>13632710</v>
      </c>
      <c r="G114" s="22">
        <v>11324675</v>
      </c>
      <c r="H114" s="22">
        <v>1832676</v>
      </c>
    </row>
    <row r="115" spans="1:8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3575669</v>
      </c>
      <c r="F115" s="22">
        <v>583489</v>
      </c>
      <c r="G115" s="22">
        <v>595945</v>
      </c>
      <c r="H115" s="22">
        <v>92620</v>
      </c>
    </row>
    <row r="116" spans="1:8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7564773</v>
      </c>
      <c r="F116" s="22">
        <v>6076800</v>
      </c>
      <c r="G116" s="22">
        <v>1260796</v>
      </c>
      <c r="H116" s="22">
        <v>551828</v>
      </c>
    </row>
    <row r="117" spans="1:8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3149724</v>
      </c>
      <c r="F117" s="22">
        <v>2276703</v>
      </c>
      <c r="G117" s="22">
        <v>524954</v>
      </c>
      <c r="H117" s="22">
        <v>200276</v>
      </c>
    </row>
    <row r="118" spans="1:8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20570474</v>
      </c>
      <c r="F118" s="22">
        <v>2320486</v>
      </c>
      <c r="G118" s="22">
        <v>3428412</v>
      </c>
      <c r="H118" s="22">
        <v>152759</v>
      </c>
    </row>
    <row r="119" spans="1:8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14529555</v>
      </c>
      <c r="F119" s="22">
        <v>7114774</v>
      </c>
      <c r="G119" s="22">
        <v>2421593</v>
      </c>
      <c r="H119" s="22">
        <v>938803</v>
      </c>
    </row>
    <row r="120" spans="1:8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36985308</v>
      </c>
      <c r="F120" s="22">
        <v>12316782</v>
      </c>
      <c r="G120" s="22">
        <v>6164218</v>
      </c>
      <c r="H120" s="22">
        <v>1333736</v>
      </c>
    </row>
    <row r="121" spans="1:8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27345008</v>
      </c>
      <c r="F121" s="22">
        <v>11107604</v>
      </c>
      <c r="G121" s="22">
        <v>4557501</v>
      </c>
      <c r="H121" s="22">
        <v>996165</v>
      </c>
    </row>
    <row r="122" spans="1:8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3129203</v>
      </c>
      <c r="F122" s="22">
        <v>638643</v>
      </c>
      <c r="G122" s="22">
        <v>521534</v>
      </c>
      <c r="H122" s="22">
        <v>69844</v>
      </c>
    </row>
    <row r="123" spans="1:8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32916668</v>
      </c>
      <c r="F123" s="22">
        <v>14257794</v>
      </c>
      <c r="G123" s="22">
        <v>5486111</v>
      </c>
      <c r="H123" s="22">
        <v>2888678</v>
      </c>
    </row>
    <row r="124" spans="1:8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6753963</v>
      </c>
      <c r="F124" s="22">
        <v>2272562</v>
      </c>
      <c r="G124" s="22">
        <v>1125661</v>
      </c>
      <c r="H124" s="22">
        <v>456367</v>
      </c>
    </row>
    <row r="125" spans="1:8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10987374</v>
      </c>
      <c r="F125" s="22">
        <v>3766934</v>
      </c>
      <c r="G125" s="22">
        <v>1831229</v>
      </c>
      <c r="H125" s="22">
        <v>580356</v>
      </c>
    </row>
    <row r="126" spans="1:8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4230042</v>
      </c>
      <c r="F126" s="22">
        <v>375570</v>
      </c>
      <c r="G126" s="22">
        <v>705007</v>
      </c>
      <c r="H126" s="22">
        <v>42240</v>
      </c>
    </row>
    <row r="127" spans="1:8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18068322</v>
      </c>
      <c r="F127" s="22">
        <v>1596737</v>
      </c>
      <c r="G127" s="22">
        <v>3011387</v>
      </c>
      <c r="H127" s="22">
        <v>184168</v>
      </c>
    </row>
    <row r="128" spans="1:8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13687628</v>
      </c>
      <c r="F128" s="22">
        <v>1561144</v>
      </c>
      <c r="G128" s="22">
        <v>2281271</v>
      </c>
      <c r="H128" s="22">
        <v>267391</v>
      </c>
    </row>
    <row r="129" spans="1:8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7201994</v>
      </c>
      <c r="F129" s="22">
        <v>3734587</v>
      </c>
      <c r="G129" s="22">
        <v>1200332</v>
      </c>
      <c r="H129" s="22">
        <v>566150</v>
      </c>
    </row>
    <row r="130" spans="1:8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6673070</v>
      </c>
      <c r="F130" s="22">
        <v>5920</v>
      </c>
      <c r="G130" s="22">
        <v>1112178</v>
      </c>
      <c r="H130" s="22">
        <v>6260</v>
      </c>
    </row>
    <row r="131" spans="1:8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20908748</v>
      </c>
      <c r="F131" s="22">
        <v>6552941</v>
      </c>
      <c r="G131" s="22">
        <v>3484791</v>
      </c>
      <c r="H131" s="22">
        <v>1210704</v>
      </c>
    </row>
    <row r="132" spans="1:8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1127523</v>
      </c>
      <c r="F132" s="22">
        <v>0</v>
      </c>
      <c r="G132" s="22">
        <v>187920</v>
      </c>
      <c r="H132" s="22">
        <v>0</v>
      </c>
    </row>
    <row r="133" spans="1:8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8991234</v>
      </c>
      <c r="F133" s="22">
        <v>87520</v>
      </c>
      <c r="G133" s="22">
        <v>1498539</v>
      </c>
      <c r="H133" s="22">
        <v>60580</v>
      </c>
    </row>
    <row r="134" spans="1:8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2630249</v>
      </c>
      <c r="F134" s="22">
        <v>318218</v>
      </c>
      <c r="G134" s="22">
        <v>438375</v>
      </c>
      <c r="H134" s="22">
        <v>92073</v>
      </c>
    </row>
    <row r="135" spans="1:8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15613305</v>
      </c>
      <c r="F135" s="22">
        <v>5140619</v>
      </c>
      <c r="G135" s="22">
        <v>2602218</v>
      </c>
      <c r="H135" s="22">
        <v>912520</v>
      </c>
    </row>
    <row r="136" spans="1:8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13518620</v>
      </c>
      <c r="F136" s="22">
        <v>4603434</v>
      </c>
      <c r="G136" s="22">
        <v>2253104</v>
      </c>
      <c r="H136" s="22">
        <v>537216</v>
      </c>
    </row>
    <row r="137" spans="1:8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104981306</v>
      </c>
      <c r="F137" s="22">
        <v>12319920</v>
      </c>
      <c r="G137" s="22">
        <v>17496884</v>
      </c>
      <c r="H137" s="22">
        <v>1258653</v>
      </c>
    </row>
    <row r="138" spans="1:8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35680416</v>
      </c>
      <c r="F138" s="22">
        <v>15602045</v>
      </c>
      <c r="G138" s="22">
        <v>5946736</v>
      </c>
      <c r="H138" s="22">
        <v>2709259</v>
      </c>
    </row>
    <row r="139" spans="1:8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22394376</v>
      </c>
      <c r="F139" s="22">
        <v>706300</v>
      </c>
      <c r="G139" s="22">
        <v>3732396</v>
      </c>
      <c r="H139" s="22">
        <v>132734</v>
      </c>
    </row>
    <row r="140" spans="1:8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2785505</v>
      </c>
      <c r="F140" s="22">
        <v>359943</v>
      </c>
      <c r="G140" s="22">
        <v>464251</v>
      </c>
      <c r="H140" s="22">
        <v>38445</v>
      </c>
    </row>
    <row r="141" spans="1:8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4018665</v>
      </c>
      <c r="F141" s="22">
        <v>1231966</v>
      </c>
      <c r="G141" s="22">
        <v>669778</v>
      </c>
      <c r="H141" s="22">
        <v>149661</v>
      </c>
    </row>
    <row r="142" spans="1:8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5489441</v>
      </c>
      <c r="F142" s="22">
        <v>1749634</v>
      </c>
      <c r="G142" s="22">
        <v>914907</v>
      </c>
      <c r="H142" s="22">
        <v>145102</v>
      </c>
    </row>
    <row r="143" spans="1:8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2970192</v>
      </c>
      <c r="F143" s="22">
        <v>0</v>
      </c>
      <c r="G143" s="22">
        <v>495032</v>
      </c>
      <c r="H143" s="22">
        <v>0</v>
      </c>
    </row>
    <row r="144" spans="1:8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5795076</v>
      </c>
      <c r="F144" s="22">
        <v>1225083</v>
      </c>
      <c r="G144" s="22">
        <v>965846</v>
      </c>
      <c r="H144" s="22">
        <v>163768</v>
      </c>
    </row>
    <row r="145" spans="1:8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6225231</v>
      </c>
      <c r="F145" s="22">
        <v>3357670</v>
      </c>
      <c r="G145" s="22">
        <v>1037538</v>
      </c>
      <c r="H145" s="22">
        <v>533726</v>
      </c>
    </row>
    <row r="146" spans="1:8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3800220</v>
      </c>
      <c r="F146" s="22">
        <v>2146488</v>
      </c>
      <c r="G146" s="22">
        <v>633370</v>
      </c>
      <c r="H146" s="22">
        <v>246248</v>
      </c>
    </row>
    <row r="147" spans="1:8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2824455</v>
      </c>
      <c r="F147" s="22">
        <v>504219</v>
      </c>
      <c r="G147" s="22">
        <v>470743</v>
      </c>
      <c r="H147" s="22">
        <v>109188</v>
      </c>
    </row>
    <row r="148" spans="1:8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2708340</v>
      </c>
      <c r="F148" s="22">
        <v>142500</v>
      </c>
      <c r="G148" s="22">
        <v>4513902</v>
      </c>
      <c r="H148" s="22">
        <v>52250</v>
      </c>
    </row>
    <row r="149" spans="1:8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4421261</v>
      </c>
      <c r="F149" s="22">
        <v>682158</v>
      </c>
      <c r="G149" s="22">
        <v>736877</v>
      </c>
      <c r="H149" s="22">
        <v>65657</v>
      </c>
    </row>
    <row r="150" spans="1:8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26679360</v>
      </c>
      <c r="F150" s="22">
        <v>4858981</v>
      </c>
      <c r="G150" s="22">
        <v>4446560</v>
      </c>
      <c r="H150" s="22">
        <v>988424</v>
      </c>
    </row>
    <row r="151" spans="1:8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2646423</v>
      </c>
      <c r="F151" s="22">
        <v>1513889</v>
      </c>
      <c r="G151" s="22">
        <v>441070</v>
      </c>
      <c r="H151" s="22">
        <v>125610</v>
      </c>
    </row>
    <row r="152" spans="1:8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7627623</v>
      </c>
      <c r="F152" s="22">
        <v>2346407</v>
      </c>
      <c r="G152" s="22">
        <v>1271271</v>
      </c>
      <c r="H152" s="22">
        <v>386155</v>
      </c>
    </row>
    <row r="153" spans="1:8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69297695</v>
      </c>
      <c r="F153" s="22">
        <v>29419583</v>
      </c>
      <c r="G153" s="22">
        <v>11549616</v>
      </c>
      <c r="H153" s="22">
        <v>4060671</v>
      </c>
    </row>
    <row r="154" spans="1:8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27685350</v>
      </c>
      <c r="F154" s="22">
        <v>16302660</v>
      </c>
      <c r="G154" s="22">
        <v>4614225</v>
      </c>
      <c r="H154" s="22">
        <v>1400051</v>
      </c>
    </row>
    <row r="155" spans="1:8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3187874</v>
      </c>
      <c r="F155" s="22">
        <v>1981131</v>
      </c>
      <c r="G155" s="22">
        <v>531312</v>
      </c>
      <c r="H155" s="22">
        <v>153565</v>
      </c>
    </row>
    <row r="156" spans="1:8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3887701</v>
      </c>
      <c r="F156" s="22">
        <v>157594</v>
      </c>
      <c r="G156" s="22">
        <v>647950</v>
      </c>
      <c r="H156" s="22">
        <v>84359</v>
      </c>
    </row>
    <row r="157" spans="1:8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27664572</v>
      </c>
      <c r="F157" s="22">
        <v>6757849</v>
      </c>
      <c r="G157" s="22">
        <v>4610762</v>
      </c>
      <c r="H157" s="22">
        <v>937832</v>
      </c>
    </row>
    <row r="158" spans="1:8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8973645</v>
      </c>
      <c r="F158" s="22">
        <v>2242001</v>
      </c>
      <c r="G158" s="22">
        <v>1495608</v>
      </c>
      <c r="H158" s="22">
        <v>184772</v>
      </c>
    </row>
    <row r="159" spans="1:8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4458612</v>
      </c>
      <c r="F159" s="22">
        <v>1345639</v>
      </c>
      <c r="G159" s="22">
        <v>743102</v>
      </c>
      <c r="H159" s="22">
        <v>217996</v>
      </c>
    </row>
    <row r="160" spans="1:8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12904175</v>
      </c>
      <c r="F160" s="22">
        <v>2908192</v>
      </c>
      <c r="G160" s="22">
        <v>2150696</v>
      </c>
      <c r="H160" s="22">
        <v>336486</v>
      </c>
    </row>
    <row r="161" spans="1:8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24354303</v>
      </c>
      <c r="F161" s="22">
        <v>4011013</v>
      </c>
      <c r="G161" s="22">
        <v>4059051</v>
      </c>
      <c r="H161" s="22">
        <v>681462</v>
      </c>
    </row>
    <row r="162" spans="1:8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9243065</v>
      </c>
      <c r="F162" s="22">
        <v>2242245</v>
      </c>
      <c r="G162" s="22">
        <v>1540511</v>
      </c>
      <c r="H162" s="22">
        <v>260073</v>
      </c>
    </row>
    <row r="163" spans="1:8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7334492</v>
      </c>
      <c r="F163" s="22">
        <v>2386097</v>
      </c>
      <c r="G163" s="22">
        <v>1222415</v>
      </c>
      <c r="H163" s="22">
        <v>294439</v>
      </c>
    </row>
    <row r="164" spans="1:8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8773976</v>
      </c>
      <c r="F164" s="22">
        <v>1845585</v>
      </c>
      <c r="G164" s="22">
        <v>1462329</v>
      </c>
      <c r="H164" s="22">
        <v>374016</v>
      </c>
    </row>
    <row r="165" spans="1:8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15937028</v>
      </c>
      <c r="F165" s="22">
        <v>5003174</v>
      </c>
      <c r="G165" s="22">
        <v>2656171</v>
      </c>
      <c r="H165" s="22">
        <v>599236</v>
      </c>
    </row>
    <row r="166" spans="1:8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9092741</v>
      </c>
      <c r="F166" s="22">
        <v>4603887</v>
      </c>
      <c r="G166" s="22">
        <v>1515457</v>
      </c>
      <c r="H166" s="22">
        <v>594699</v>
      </c>
    </row>
    <row r="167" spans="1:8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7520979</v>
      </c>
      <c r="F167" s="22">
        <v>3686941</v>
      </c>
      <c r="G167" s="22">
        <v>1253497</v>
      </c>
      <c r="H167" s="22">
        <v>365491</v>
      </c>
    </row>
    <row r="168" spans="1:8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22600000</v>
      </c>
      <c r="F168" s="22">
        <v>6453036</v>
      </c>
      <c r="G168" s="22">
        <v>3700000</v>
      </c>
      <c r="H168" s="22">
        <v>901419</v>
      </c>
    </row>
    <row r="169" spans="1:8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2950073</v>
      </c>
      <c r="F169" s="22">
        <v>168913</v>
      </c>
      <c r="G169" s="22">
        <v>491679</v>
      </c>
      <c r="H169" s="22">
        <v>86479</v>
      </c>
    </row>
    <row r="170" spans="1:8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5572692</v>
      </c>
      <c r="F170" s="22">
        <v>2849620</v>
      </c>
      <c r="G170" s="22">
        <v>928782</v>
      </c>
      <c r="H170" s="22">
        <v>488076</v>
      </c>
    </row>
    <row r="171" spans="1:8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31452108</v>
      </c>
      <c r="F171" s="22">
        <v>9610214</v>
      </c>
      <c r="G171" s="22">
        <v>5242018</v>
      </c>
      <c r="H171" s="22">
        <v>829160</v>
      </c>
    </row>
    <row r="172" spans="1:8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4569831</v>
      </c>
      <c r="F172" s="22">
        <v>531572</v>
      </c>
      <c r="G172" s="22">
        <v>761639</v>
      </c>
      <c r="H172" s="22">
        <v>113319</v>
      </c>
    </row>
    <row r="173" spans="1:8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4826147</v>
      </c>
      <c r="F173" s="22">
        <v>1646575</v>
      </c>
      <c r="G173" s="22">
        <v>804358</v>
      </c>
      <c r="H173" s="22">
        <v>187655</v>
      </c>
    </row>
    <row r="174" spans="1:8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18427518</v>
      </c>
      <c r="F174" s="22">
        <v>3340363</v>
      </c>
      <c r="G174" s="22">
        <v>3071253</v>
      </c>
      <c r="H174" s="22">
        <v>271857</v>
      </c>
    </row>
    <row r="175" spans="1:8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1125501</v>
      </c>
      <c r="F175" s="22">
        <v>882121</v>
      </c>
      <c r="G175" s="22">
        <v>187584</v>
      </c>
      <c r="H175" s="22">
        <v>154561</v>
      </c>
    </row>
    <row r="176" spans="1:8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19670132</v>
      </c>
      <c r="F176" s="22">
        <v>7261857</v>
      </c>
      <c r="G176" s="22">
        <v>3278355</v>
      </c>
      <c r="H176" s="22">
        <v>704408</v>
      </c>
    </row>
    <row r="177" spans="1:8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46349852</v>
      </c>
      <c r="F177" s="22">
        <v>10806481</v>
      </c>
      <c r="G177" s="22">
        <v>7724975</v>
      </c>
      <c r="H177" s="22">
        <v>1440235</v>
      </c>
    </row>
    <row r="178" spans="1:8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32742316</v>
      </c>
      <c r="F178" s="22">
        <v>15460695</v>
      </c>
      <c r="G178" s="22">
        <v>5457053</v>
      </c>
      <c r="H178" s="22">
        <v>2142733</v>
      </c>
    </row>
    <row r="179" spans="1:8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11634236</v>
      </c>
      <c r="F179" s="22">
        <v>5126029</v>
      </c>
      <c r="G179" s="22">
        <v>1939039</v>
      </c>
      <c r="H179" s="22">
        <v>556953</v>
      </c>
    </row>
    <row r="180" spans="1:8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6145677</v>
      </c>
      <c r="F180" s="22">
        <v>0</v>
      </c>
      <c r="G180" s="22">
        <v>1024280</v>
      </c>
      <c r="H180" s="22">
        <v>0</v>
      </c>
    </row>
    <row r="181" spans="1:8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37098583</v>
      </c>
      <c r="F181" s="22">
        <v>8148854</v>
      </c>
      <c r="G181" s="22">
        <v>6183097</v>
      </c>
      <c r="H181" s="22">
        <v>805838</v>
      </c>
    </row>
    <row r="182" spans="1:8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30497886</v>
      </c>
      <c r="F182" s="22">
        <v>8340091</v>
      </c>
      <c r="G182" s="22">
        <v>5082981</v>
      </c>
      <c r="H182" s="22">
        <v>1063741</v>
      </c>
    </row>
    <row r="183" spans="1:8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9730338</v>
      </c>
      <c r="F183" s="22">
        <v>4080593</v>
      </c>
      <c r="G183" s="22">
        <v>1621723</v>
      </c>
      <c r="H183" s="22">
        <v>568159</v>
      </c>
    </row>
    <row r="184" spans="1:8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6045267</v>
      </c>
      <c r="F184" s="22">
        <v>3039793</v>
      </c>
      <c r="G184" s="22">
        <v>1007544</v>
      </c>
      <c r="H184" s="22">
        <v>111515</v>
      </c>
    </row>
    <row r="185" spans="1:8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3554180</v>
      </c>
      <c r="F185" s="22">
        <v>803960</v>
      </c>
      <c r="G185" s="22">
        <v>592363</v>
      </c>
      <c r="H185" s="22">
        <v>121819</v>
      </c>
    </row>
    <row r="186" spans="1:8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3655054</v>
      </c>
      <c r="F186" s="22">
        <v>2571465</v>
      </c>
      <c r="G186" s="22">
        <v>609175</v>
      </c>
      <c r="H186" s="22">
        <v>196684</v>
      </c>
    </row>
    <row r="187" spans="1:8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6848171</v>
      </c>
      <c r="F187" s="22">
        <v>1786363</v>
      </c>
      <c r="G187" s="22">
        <v>1141362</v>
      </c>
      <c r="H187" s="22">
        <v>210729</v>
      </c>
    </row>
    <row r="188" spans="1:8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15811157</v>
      </c>
      <c r="F188" s="22">
        <v>4033091</v>
      </c>
      <c r="G188" s="22">
        <v>2635193</v>
      </c>
      <c r="H188" s="22">
        <v>1008721</v>
      </c>
    </row>
    <row r="189" spans="1:8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3585267</v>
      </c>
      <c r="F189" s="22">
        <v>615267</v>
      </c>
      <c r="G189" s="22">
        <v>597545</v>
      </c>
      <c r="H189" s="22">
        <v>55414</v>
      </c>
    </row>
    <row r="190" spans="1:8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25949640</v>
      </c>
      <c r="F190" s="22">
        <v>6468863</v>
      </c>
      <c r="G190" s="22">
        <v>4324940</v>
      </c>
      <c r="H190" s="22">
        <v>695690</v>
      </c>
    </row>
    <row r="191" spans="1:8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28851054</v>
      </c>
      <c r="F191" s="22">
        <v>7497609</v>
      </c>
      <c r="G191" s="22">
        <v>4808509</v>
      </c>
      <c r="H191" s="22">
        <v>974544</v>
      </c>
    </row>
    <row r="192" spans="1:8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3892626</v>
      </c>
      <c r="F192" s="22">
        <v>1009981</v>
      </c>
      <c r="G192" s="22">
        <v>648771</v>
      </c>
      <c r="H192" s="22">
        <v>93644</v>
      </c>
    </row>
    <row r="193" spans="1:8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7065216</v>
      </c>
      <c r="F193" s="22">
        <v>4323220</v>
      </c>
      <c r="G193" s="22">
        <v>1177536</v>
      </c>
      <c r="H193" s="22">
        <v>965513</v>
      </c>
    </row>
    <row r="194" spans="1:8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23247425</v>
      </c>
      <c r="F194" s="22">
        <v>1492369</v>
      </c>
      <c r="G194" s="22">
        <v>3874571</v>
      </c>
      <c r="H194" s="22">
        <v>1091807</v>
      </c>
    </row>
    <row r="195" spans="1:8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2835830</v>
      </c>
      <c r="F195" s="22">
        <v>0</v>
      </c>
      <c r="G195" s="22">
        <v>472638</v>
      </c>
      <c r="H195" s="22">
        <v>0</v>
      </c>
    </row>
    <row r="196" spans="1:8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17985663</v>
      </c>
      <c r="F196" s="22">
        <v>9496784</v>
      </c>
      <c r="G196" s="22">
        <v>2997611</v>
      </c>
      <c r="H196" s="22">
        <v>1201324</v>
      </c>
    </row>
    <row r="197" spans="1:8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47545986</v>
      </c>
      <c r="F197" s="22">
        <v>9559019</v>
      </c>
      <c r="G197" s="22">
        <v>7924331</v>
      </c>
      <c r="H197" s="22">
        <v>1375406</v>
      </c>
    </row>
    <row r="198" spans="1: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2134533</v>
      </c>
      <c r="F198" s="22">
        <v>465103</v>
      </c>
      <c r="G198" s="22">
        <v>355756</v>
      </c>
      <c r="H198" s="22">
        <v>180940</v>
      </c>
    </row>
    <row r="199" spans="1: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4346913</v>
      </c>
      <c r="F199" s="22">
        <v>0</v>
      </c>
      <c r="G199" s="22">
        <v>724486</v>
      </c>
      <c r="H199" s="22">
        <v>0</v>
      </c>
    </row>
    <row r="200" spans="1: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3649839</v>
      </c>
      <c r="F200" s="22">
        <v>1069539</v>
      </c>
      <c r="G200" s="22">
        <v>608307</v>
      </c>
      <c r="H200" s="22">
        <v>89958</v>
      </c>
    </row>
    <row r="201" spans="1: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687638</v>
      </c>
      <c r="F201" s="22">
        <v>54701</v>
      </c>
      <c r="G201" s="22">
        <v>114606</v>
      </c>
      <c r="H201" s="22">
        <v>8896</v>
      </c>
    </row>
    <row r="202" spans="1: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411683</v>
      </c>
      <c r="F202" s="22">
        <v>0</v>
      </c>
      <c r="G202" s="22">
        <v>68614</v>
      </c>
      <c r="H202" s="22">
        <v>0</v>
      </c>
    </row>
    <row r="203" spans="1: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1465514</v>
      </c>
      <c r="F203" s="22">
        <v>75922</v>
      </c>
      <c r="G203" s="22">
        <v>244252</v>
      </c>
      <c r="H203" s="22">
        <v>27585</v>
      </c>
    </row>
    <row r="204" spans="1: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376916</v>
      </c>
      <c r="F204" s="22">
        <v>0</v>
      </c>
      <c r="G204" s="22">
        <v>62819</v>
      </c>
      <c r="H204" s="22">
        <v>0</v>
      </c>
    </row>
    <row r="205" spans="1: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1411647</v>
      </c>
      <c r="F205" s="22">
        <v>479409</v>
      </c>
      <c r="G205" s="22">
        <v>235275</v>
      </c>
      <c r="H205" s="22">
        <v>38904</v>
      </c>
    </row>
    <row r="206" spans="1: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759219</v>
      </c>
      <c r="F206" s="22">
        <v>158131</v>
      </c>
      <c r="G206" s="22">
        <v>126536</v>
      </c>
      <c r="H206" s="22">
        <v>15569</v>
      </c>
    </row>
    <row r="207" spans="1: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849290</v>
      </c>
      <c r="F207" s="22">
        <v>0</v>
      </c>
      <c r="G207" s="22">
        <v>141548</v>
      </c>
      <c r="H207" s="22">
        <v>0</v>
      </c>
    </row>
    <row r="208" spans="1: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2206859</v>
      </c>
      <c r="F208" s="22">
        <v>899303</v>
      </c>
      <c r="G208" s="22">
        <v>367810</v>
      </c>
      <c r="H208" s="22">
        <v>185676</v>
      </c>
    </row>
    <row r="209" spans="1: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1269479</v>
      </c>
      <c r="F209" s="22">
        <v>173838</v>
      </c>
      <c r="G209" s="22">
        <v>211580</v>
      </c>
      <c r="H209" s="22">
        <v>26400</v>
      </c>
    </row>
    <row r="210" spans="1: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949652</v>
      </c>
      <c r="F210" s="22">
        <v>0</v>
      </c>
      <c r="G210" s="22">
        <v>158275</v>
      </c>
      <c r="H210" s="22">
        <v>0</v>
      </c>
    </row>
    <row r="211" spans="1: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475694</v>
      </c>
      <c r="F211" s="22">
        <v>18364</v>
      </c>
      <c r="G211" s="22">
        <v>79282</v>
      </c>
      <c r="H211" s="22">
        <v>3079</v>
      </c>
    </row>
    <row r="212" spans="1: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5169048</v>
      </c>
      <c r="F212" s="22">
        <v>0</v>
      </c>
      <c r="G212" s="22">
        <v>861508</v>
      </c>
      <c r="H212" s="22">
        <v>0</v>
      </c>
    </row>
    <row r="213" spans="1: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1989479</v>
      </c>
      <c r="F213" s="22">
        <v>0</v>
      </c>
      <c r="G213" s="22">
        <v>331580</v>
      </c>
      <c r="H213" s="22">
        <v>0</v>
      </c>
    </row>
    <row r="214" spans="1: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408968</v>
      </c>
      <c r="F214" s="22">
        <v>142648</v>
      </c>
      <c r="G214" s="22">
        <v>68161</v>
      </c>
      <c r="H214" s="22">
        <v>31716</v>
      </c>
    </row>
    <row r="215" spans="1: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1564734</v>
      </c>
      <c r="F215" s="22">
        <v>692709</v>
      </c>
      <c r="G215" s="22">
        <v>260789</v>
      </c>
      <c r="H215" s="22">
        <v>105912</v>
      </c>
    </row>
    <row r="216" spans="1: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786149</v>
      </c>
      <c r="F216" s="22">
        <v>27648</v>
      </c>
      <c r="G216" s="22">
        <v>131025</v>
      </c>
      <c r="H216" s="22">
        <v>9726</v>
      </c>
    </row>
    <row r="217" spans="1: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1180943</v>
      </c>
      <c r="F217" s="22">
        <v>0</v>
      </c>
      <c r="G217" s="22">
        <v>196824</v>
      </c>
      <c r="H217" s="22">
        <v>0</v>
      </c>
    </row>
    <row r="218" spans="1: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1053825</v>
      </c>
      <c r="F218" s="22">
        <v>0</v>
      </c>
      <c r="G218" s="22">
        <v>175638</v>
      </c>
      <c r="H218" s="22">
        <v>0</v>
      </c>
    </row>
    <row r="219" spans="1: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1797131</v>
      </c>
      <c r="F219" s="22">
        <v>139925</v>
      </c>
      <c r="G219" s="22">
        <v>299522</v>
      </c>
      <c r="H219" s="22">
        <v>20652</v>
      </c>
    </row>
    <row r="220" spans="1: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918015</v>
      </c>
      <c r="F220" s="22">
        <v>670900</v>
      </c>
      <c r="G220" s="22">
        <v>153003</v>
      </c>
      <c r="H220" s="22">
        <v>60136</v>
      </c>
    </row>
    <row r="221" spans="1: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1556195</v>
      </c>
      <c r="F221" s="22">
        <v>52096</v>
      </c>
      <c r="G221" s="22">
        <v>259366</v>
      </c>
      <c r="H221" s="22">
        <v>14820</v>
      </c>
    </row>
    <row r="222" spans="1: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1036041</v>
      </c>
      <c r="F222" s="22">
        <v>0</v>
      </c>
      <c r="G222" s="22">
        <v>172674</v>
      </c>
      <c r="H222" s="22">
        <v>0</v>
      </c>
    </row>
    <row r="223" spans="1: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3347753</v>
      </c>
      <c r="F223" s="22">
        <v>1827434</v>
      </c>
      <c r="G223" s="22">
        <v>557959</v>
      </c>
      <c r="H223" s="22">
        <v>363746</v>
      </c>
    </row>
    <row r="224" spans="1: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949164</v>
      </c>
      <c r="F224" s="22">
        <v>0</v>
      </c>
      <c r="G224" s="22">
        <v>158194</v>
      </c>
      <c r="H224" s="22">
        <v>0</v>
      </c>
    </row>
    <row r="225" spans="1: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811217</v>
      </c>
      <c r="F225" s="22">
        <v>0</v>
      </c>
      <c r="G225" s="22">
        <v>135203</v>
      </c>
      <c r="H225" s="22">
        <v>0</v>
      </c>
    </row>
    <row r="226" spans="1: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1265181</v>
      </c>
      <c r="F226" s="22">
        <v>0</v>
      </c>
      <c r="G226" s="22">
        <v>210864</v>
      </c>
      <c r="H226" s="22">
        <v>0</v>
      </c>
    </row>
    <row r="227" spans="1: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312534</v>
      </c>
      <c r="F227" s="22">
        <v>0</v>
      </c>
      <c r="G227" s="22">
        <v>52089</v>
      </c>
      <c r="H227" s="22">
        <v>0</v>
      </c>
    </row>
    <row r="228" spans="1: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475599</v>
      </c>
      <c r="F228" s="22">
        <v>0</v>
      </c>
      <c r="G228" s="22">
        <v>79267</v>
      </c>
      <c r="H228" s="22">
        <v>0</v>
      </c>
    </row>
    <row r="229" spans="1: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2405096</v>
      </c>
      <c r="F229" s="22">
        <v>147466</v>
      </c>
      <c r="G229" s="22">
        <v>400849</v>
      </c>
      <c r="H229" s="22">
        <v>42649</v>
      </c>
    </row>
    <row r="230" spans="1: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1019801</v>
      </c>
      <c r="F230" s="22">
        <v>289421</v>
      </c>
      <c r="G230" s="22">
        <v>169967</v>
      </c>
      <c r="H230" s="22">
        <v>24719</v>
      </c>
    </row>
    <row r="231" spans="1: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520004</v>
      </c>
      <c r="F231" s="22">
        <v>2654</v>
      </c>
      <c r="G231" s="22">
        <v>86667</v>
      </c>
      <c r="H231" s="22">
        <v>1467</v>
      </c>
    </row>
    <row r="232" spans="1: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1136483</v>
      </c>
      <c r="F232" s="22">
        <v>427071</v>
      </c>
      <c r="G232" s="22">
        <v>189414</v>
      </c>
      <c r="H232" s="22">
        <v>35196</v>
      </c>
    </row>
    <row r="233" spans="1: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2429170</v>
      </c>
      <c r="F233" s="22">
        <v>146348</v>
      </c>
      <c r="G233" s="22">
        <v>404862</v>
      </c>
      <c r="H233" s="22">
        <v>19649</v>
      </c>
    </row>
    <row r="234" spans="1: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713699</v>
      </c>
      <c r="F234" s="22">
        <v>0</v>
      </c>
      <c r="G234" s="22">
        <v>118950</v>
      </c>
      <c r="H234" s="22">
        <v>0</v>
      </c>
    </row>
    <row r="235" spans="1: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338747</v>
      </c>
      <c r="F235" s="22">
        <v>0</v>
      </c>
      <c r="G235" s="22">
        <v>56458</v>
      </c>
      <c r="H235" s="22">
        <v>0</v>
      </c>
    </row>
    <row r="236" spans="1: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1389207</v>
      </c>
      <c r="F236" s="22">
        <v>95851</v>
      </c>
      <c r="G236" s="22">
        <v>231535</v>
      </c>
      <c r="H236" s="22">
        <v>29798</v>
      </c>
    </row>
    <row r="237" spans="1: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765164</v>
      </c>
      <c r="F237" s="22">
        <v>0</v>
      </c>
      <c r="G237" s="22">
        <v>127527</v>
      </c>
      <c r="H237" s="22">
        <v>0</v>
      </c>
    </row>
    <row r="238" spans="1: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560921</v>
      </c>
      <c r="F238" s="22">
        <v>0</v>
      </c>
      <c r="G238" s="22">
        <v>93494</v>
      </c>
      <c r="H238" s="22">
        <v>0</v>
      </c>
    </row>
    <row r="239" spans="1: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1960318</v>
      </c>
      <c r="F239" s="22">
        <v>219973</v>
      </c>
      <c r="G239" s="22">
        <v>326720</v>
      </c>
      <c r="H239" s="22">
        <v>23829</v>
      </c>
    </row>
    <row r="240" spans="1: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3300929</v>
      </c>
      <c r="F240" s="22">
        <v>1169213</v>
      </c>
      <c r="G240" s="22">
        <v>550155</v>
      </c>
      <c r="H240" s="22">
        <v>97993</v>
      </c>
    </row>
    <row r="241" spans="1: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504048</v>
      </c>
      <c r="F241" s="22">
        <v>0</v>
      </c>
      <c r="G241" s="22">
        <v>84008</v>
      </c>
      <c r="H241" s="22">
        <v>0</v>
      </c>
    </row>
    <row r="242" spans="1: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931608</v>
      </c>
      <c r="F242" s="22">
        <v>455323</v>
      </c>
      <c r="G242" s="22">
        <v>155268</v>
      </c>
      <c r="H242" s="22">
        <v>44035</v>
      </c>
    </row>
    <row r="243" spans="1: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1239854</v>
      </c>
      <c r="F243" s="22">
        <v>0</v>
      </c>
      <c r="G243" s="22">
        <v>206642</v>
      </c>
      <c r="H243" s="22">
        <v>0</v>
      </c>
    </row>
    <row r="244" spans="1: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666807</v>
      </c>
      <c r="F244" s="22">
        <v>0</v>
      </c>
      <c r="G244" s="22">
        <v>111135</v>
      </c>
      <c r="H244" s="22">
        <v>0</v>
      </c>
    </row>
    <row r="245" spans="1: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104672</v>
      </c>
      <c r="F245" s="22">
        <v>0</v>
      </c>
      <c r="G245" s="22">
        <v>17445</v>
      </c>
      <c r="H245" s="22">
        <v>0</v>
      </c>
    </row>
    <row r="246" spans="1: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700694</v>
      </c>
      <c r="F246" s="22">
        <v>0</v>
      </c>
      <c r="G246" s="22">
        <v>116782</v>
      </c>
      <c r="H246" s="22">
        <v>0</v>
      </c>
    </row>
    <row r="247" spans="1: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545106</v>
      </c>
      <c r="F247" s="22">
        <v>0</v>
      </c>
      <c r="G247" s="22">
        <v>90851</v>
      </c>
      <c r="H247" s="22">
        <v>0</v>
      </c>
    </row>
    <row r="248" spans="1: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1091360</v>
      </c>
      <c r="F248" s="22">
        <v>327613</v>
      </c>
      <c r="G248" s="22">
        <v>181893</v>
      </c>
      <c r="H248" s="22">
        <v>24472</v>
      </c>
    </row>
    <row r="249" spans="1: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495239</v>
      </c>
      <c r="F249" s="22">
        <v>0</v>
      </c>
      <c r="G249" s="22">
        <v>82540</v>
      </c>
      <c r="H249" s="22">
        <v>0</v>
      </c>
    </row>
    <row r="250" spans="1: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387089</v>
      </c>
      <c r="F250" s="22">
        <v>0</v>
      </c>
      <c r="G250" s="22">
        <v>64515</v>
      </c>
      <c r="H250" s="22">
        <v>0</v>
      </c>
    </row>
    <row r="251" spans="1: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2603157</v>
      </c>
      <c r="F251" s="22">
        <v>275000</v>
      </c>
      <c r="G251" s="22">
        <v>433860</v>
      </c>
      <c r="H251" s="22">
        <v>94500</v>
      </c>
    </row>
    <row r="252" spans="1: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866043</v>
      </c>
      <c r="F252" s="22">
        <v>1301857</v>
      </c>
      <c r="G252" s="22">
        <v>144341</v>
      </c>
      <c r="H252" s="22">
        <v>130014</v>
      </c>
    </row>
    <row r="253" spans="1: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544119</v>
      </c>
      <c r="F253" s="22">
        <v>100463</v>
      </c>
      <c r="G253" s="22">
        <v>90687</v>
      </c>
      <c r="H253" s="22">
        <v>23607</v>
      </c>
    </row>
    <row r="254" spans="1: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589445</v>
      </c>
      <c r="F254" s="22">
        <v>69685</v>
      </c>
      <c r="G254" s="22">
        <v>98241</v>
      </c>
      <c r="H254" s="22">
        <v>9300</v>
      </c>
    </row>
    <row r="255" spans="1: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2477430</v>
      </c>
      <c r="F255" s="22">
        <v>223623</v>
      </c>
      <c r="G255" s="22">
        <v>412905</v>
      </c>
      <c r="H255" s="22">
        <v>86313</v>
      </c>
    </row>
    <row r="256" spans="1: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857904</v>
      </c>
      <c r="F256" s="22">
        <v>0</v>
      </c>
      <c r="G256" s="22">
        <v>142984</v>
      </c>
      <c r="H256" s="22">
        <v>0</v>
      </c>
    </row>
    <row r="257" spans="1: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1637754</v>
      </c>
      <c r="F257" s="22">
        <v>145269</v>
      </c>
      <c r="G257" s="22">
        <v>272959</v>
      </c>
      <c r="H257" s="22">
        <v>60241</v>
      </c>
    </row>
    <row r="258" spans="1: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3689294</v>
      </c>
      <c r="F258" s="22">
        <v>832831</v>
      </c>
      <c r="G258" s="22">
        <v>614882</v>
      </c>
      <c r="H258" s="22">
        <v>177379</v>
      </c>
    </row>
    <row r="259" spans="1: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2301521</v>
      </c>
      <c r="F259" s="22">
        <v>817587</v>
      </c>
      <c r="G259" s="22">
        <v>383587</v>
      </c>
      <c r="H259" s="22">
        <v>137082</v>
      </c>
    </row>
    <row r="260" spans="1: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469793</v>
      </c>
      <c r="F260" s="22">
        <v>4891</v>
      </c>
      <c r="G260" s="22">
        <v>78299</v>
      </c>
      <c r="H260" s="22">
        <v>5190</v>
      </c>
    </row>
    <row r="261" spans="1: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1170698</v>
      </c>
      <c r="F261" s="22">
        <v>704111</v>
      </c>
      <c r="G261" s="22">
        <v>195116</v>
      </c>
      <c r="H261" s="22">
        <v>47950</v>
      </c>
    </row>
    <row r="262" spans="1: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926537</v>
      </c>
      <c r="F262" s="22">
        <v>75806</v>
      </c>
      <c r="G262" s="22">
        <v>154423</v>
      </c>
      <c r="H262" s="22">
        <v>20125</v>
      </c>
    </row>
    <row r="263" spans="1: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3649787</v>
      </c>
      <c r="F263" s="22">
        <v>1167466</v>
      </c>
      <c r="G263" s="22">
        <v>608298</v>
      </c>
      <c r="H263" s="22">
        <v>131525</v>
      </c>
    </row>
    <row r="264" spans="1: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1817412</v>
      </c>
      <c r="F264" s="22">
        <v>1094543</v>
      </c>
      <c r="G264" s="22">
        <v>302902</v>
      </c>
      <c r="H264" s="22">
        <v>118833</v>
      </c>
    </row>
    <row r="265" spans="1: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586077</v>
      </c>
      <c r="F265" s="22">
        <v>169029</v>
      </c>
      <c r="G265" s="22">
        <v>97680</v>
      </c>
      <c r="H265" s="22">
        <v>13615</v>
      </c>
    </row>
    <row r="266" spans="1: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646242</v>
      </c>
      <c r="F266" s="22">
        <v>0</v>
      </c>
      <c r="G266" s="22">
        <v>107707</v>
      </c>
      <c r="H266" s="22">
        <v>0</v>
      </c>
    </row>
    <row r="267" spans="1: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441269</v>
      </c>
      <c r="F267" s="22">
        <v>200428</v>
      </c>
      <c r="G267" s="22">
        <v>73545</v>
      </c>
      <c r="H267" s="22">
        <v>16720</v>
      </c>
    </row>
    <row r="268" spans="1: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741678</v>
      </c>
      <c r="F268" s="22">
        <v>112848</v>
      </c>
      <c r="G268" s="22">
        <v>123613</v>
      </c>
      <c r="H268" s="22">
        <v>27751</v>
      </c>
    </row>
    <row r="269" spans="1: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260325</v>
      </c>
      <c r="F269" s="22">
        <v>0</v>
      </c>
      <c r="G269" s="22">
        <v>43388</v>
      </c>
      <c r="H269" s="22">
        <v>0</v>
      </c>
    </row>
    <row r="270" spans="1: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2547981</v>
      </c>
      <c r="F270" s="22">
        <v>107072</v>
      </c>
      <c r="G270" s="22">
        <v>424664</v>
      </c>
      <c r="H270" s="22">
        <v>28993</v>
      </c>
    </row>
    <row r="271" spans="1: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1170830</v>
      </c>
      <c r="F271" s="22">
        <v>340425</v>
      </c>
      <c r="G271" s="22">
        <v>195138</v>
      </c>
      <c r="H271" s="22">
        <v>52730</v>
      </c>
    </row>
    <row r="272" spans="1: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546995</v>
      </c>
      <c r="F272" s="22">
        <v>0</v>
      </c>
      <c r="G272" s="22">
        <v>91166</v>
      </c>
      <c r="H272" s="22">
        <v>0</v>
      </c>
    </row>
    <row r="273" spans="1: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1619751</v>
      </c>
      <c r="F273" s="22">
        <v>785480</v>
      </c>
      <c r="G273" s="22">
        <v>269959</v>
      </c>
      <c r="H273" s="22">
        <v>63952</v>
      </c>
    </row>
    <row r="274" spans="1: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607848</v>
      </c>
      <c r="F274" s="22">
        <v>0</v>
      </c>
      <c r="G274" s="22">
        <v>101308</v>
      </c>
      <c r="H274" s="22">
        <v>0</v>
      </c>
    </row>
    <row r="275" spans="1: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1013232</v>
      </c>
      <c r="F275" s="22">
        <v>85665</v>
      </c>
      <c r="G275" s="22">
        <v>168872</v>
      </c>
      <c r="H275" s="22">
        <v>16789</v>
      </c>
    </row>
    <row r="276" spans="1: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2447297</v>
      </c>
      <c r="F276" s="22">
        <v>1200001</v>
      </c>
      <c r="G276" s="22">
        <v>407883</v>
      </c>
      <c r="H276" s="22">
        <v>720504</v>
      </c>
    </row>
    <row r="277" spans="1: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2869023</v>
      </c>
      <c r="F277" s="22">
        <v>62755</v>
      </c>
      <c r="G277" s="22">
        <v>478171</v>
      </c>
      <c r="H277" s="22">
        <v>63833</v>
      </c>
    </row>
    <row r="278" spans="1: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748749</v>
      </c>
      <c r="F278" s="22">
        <v>12186</v>
      </c>
      <c r="G278" s="22">
        <v>124800</v>
      </c>
      <c r="H278" s="22">
        <v>14921</v>
      </c>
    </row>
    <row r="279" spans="1: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1205245</v>
      </c>
      <c r="F279" s="22">
        <v>883180</v>
      </c>
      <c r="G279" s="22">
        <v>200874</v>
      </c>
      <c r="H279" s="22">
        <v>106769</v>
      </c>
    </row>
    <row r="280" spans="1: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2038850</v>
      </c>
      <c r="F280" s="22">
        <v>489006</v>
      </c>
      <c r="G280" s="22">
        <v>339808</v>
      </c>
      <c r="H280" s="22">
        <v>55056</v>
      </c>
    </row>
    <row r="281" spans="1: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837863</v>
      </c>
      <c r="F281" s="22">
        <v>0</v>
      </c>
      <c r="G281" s="22">
        <v>139644</v>
      </c>
      <c r="H281" s="22">
        <v>0</v>
      </c>
    </row>
    <row r="282" spans="1: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3894516</v>
      </c>
      <c r="F282" s="22">
        <v>1447771</v>
      </c>
      <c r="G282" s="22">
        <v>649086</v>
      </c>
      <c r="H282" s="22">
        <v>180113</v>
      </c>
    </row>
    <row r="283" spans="1: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794745</v>
      </c>
      <c r="F283" s="22">
        <v>0</v>
      </c>
      <c r="G283" s="22">
        <v>132458</v>
      </c>
      <c r="H283" s="22">
        <v>0</v>
      </c>
    </row>
    <row r="284" spans="1: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1072503</v>
      </c>
      <c r="F284" s="22">
        <v>440758</v>
      </c>
      <c r="G284" s="22">
        <v>178751</v>
      </c>
      <c r="H284" s="22">
        <v>74888</v>
      </c>
    </row>
    <row r="285" spans="1: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2057985</v>
      </c>
      <c r="F285" s="22">
        <v>14000</v>
      </c>
      <c r="G285" s="22">
        <v>342998</v>
      </c>
      <c r="H285" s="22">
        <v>0</v>
      </c>
    </row>
    <row r="286" spans="1: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1199721</v>
      </c>
      <c r="F286" s="22">
        <v>0</v>
      </c>
      <c r="G286" s="22">
        <v>199954</v>
      </c>
      <c r="H286" s="22">
        <v>0</v>
      </c>
    </row>
    <row r="287" spans="1: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671957</v>
      </c>
      <c r="F287" s="22">
        <v>0</v>
      </c>
      <c r="G287" s="22">
        <v>111993</v>
      </c>
      <c r="H287" s="22">
        <v>0</v>
      </c>
    </row>
    <row r="288" spans="1: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1970030</v>
      </c>
      <c r="F288" s="22">
        <v>0</v>
      </c>
      <c r="G288" s="22">
        <v>328338</v>
      </c>
      <c r="H288" s="22">
        <v>0</v>
      </c>
    </row>
    <row r="289" spans="1: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638625</v>
      </c>
      <c r="F289" s="22">
        <v>83212</v>
      </c>
      <c r="G289" s="22">
        <v>106438</v>
      </c>
      <c r="H289" s="22">
        <v>6607</v>
      </c>
    </row>
    <row r="290" spans="1:8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603152</v>
      </c>
      <c r="F290" s="22">
        <v>9427</v>
      </c>
      <c r="G290" s="22">
        <v>100525</v>
      </c>
      <c r="H290" s="22">
        <v>5332</v>
      </c>
    </row>
    <row r="291" spans="1: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369069</v>
      </c>
      <c r="F291" s="22">
        <v>540000</v>
      </c>
      <c r="G291" s="22">
        <v>61512</v>
      </c>
      <c r="H291" s="22">
        <v>0</v>
      </c>
    </row>
    <row r="292" spans="1: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78350</v>
      </c>
      <c r="F292" s="22">
        <v>0</v>
      </c>
      <c r="G292" s="22">
        <v>13058</v>
      </c>
      <c r="H292" s="22">
        <v>0</v>
      </c>
    </row>
    <row r="293" spans="1: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200238</v>
      </c>
      <c r="F293" s="22">
        <v>0</v>
      </c>
      <c r="G293" s="22">
        <v>33373</v>
      </c>
      <c r="H293" s="22">
        <v>0</v>
      </c>
    </row>
    <row r="294" spans="1: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393737</v>
      </c>
      <c r="F294" s="22">
        <v>0</v>
      </c>
      <c r="G294" s="22">
        <v>65623</v>
      </c>
      <c r="H294" s="22">
        <v>0</v>
      </c>
    </row>
    <row r="295" spans="1: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232725</v>
      </c>
      <c r="F295" s="22">
        <v>0</v>
      </c>
      <c r="G295" s="22">
        <v>38788</v>
      </c>
      <c r="H295" s="22">
        <v>0</v>
      </c>
    </row>
    <row r="296" spans="1: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215883</v>
      </c>
      <c r="F296" s="22">
        <v>0</v>
      </c>
      <c r="G296" s="22">
        <v>35981</v>
      </c>
      <c r="H296" s="22">
        <v>0</v>
      </c>
    </row>
    <row r="297" spans="1: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100662</v>
      </c>
      <c r="F297" s="22">
        <v>0</v>
      </c>
      <c r="G297" s="22">
        <v>16777</v>
      </c>
      <c r="H297" s="22">
        <v>0</v>
      </c>
    </row>
    <row r="298" spans="1: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106542</v>
      </c>
      <c r="F298" s="22">
        <v>0</v>
      </c>
      <c r="G298" s="22">
        <v>17757</v>
      </c>
      <c r="H298" s="22">
        <v>0</v>
      </c>
    </row>
    <row r="299" spans="1: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459257</v>
      </c>
      <c r="F299" s="22">
        <v>0</v>
      </c>
      <c r="G299" s="22">
        <v>76543</v>
      </c>
      <c r="H299" s="22">
        <v>0</v>
      </c>
    </row>
    <row r="300" spans="1: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170780</v>
      </c>
      <c r="F300" s="22">
        <v>0</v>
      </c>
      <c r="G300" s="22">
        <v>28463</v>
      </c>
      <c r="H300" s="22">
        <v>0</v>
      </c>
    </row>
    <row r="301" spans="1: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687294</v>
      </c>
      <c r="F301" s="22">
        <v>0</v>
      </c>
      <c r="G301" s="22">
        <v>114549</v>
      </c>
      <c r="H301" s="22">
        <v>0</v>
      </c>
    </row>
    <row r="302" spans="1: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668486</v>
      </c>
      <c r="F302" s="22">
        <v>0</v>
      </c>
      <c r="G302" s="22">
        <v>111414</v>
      </c>
      <c r="H302" s="22">
        <v>0</v>
      </c>
    </row>
    <row r="303" spans="1: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842486</v>
      </c>
      <c r="F303" s="22">
        <v>0</v>
      </c>
      <c r="G303" s="22">
        <v>140414</v>
      </c>
      <c r="H303" s="22">
        <v>0</v>
      </c>
    </row>
    <row r="304" spans="1: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228896</v>
      </c>
      <c r="F304" s="22">
        <v>0</v>
      </c>
      <c r="G304" s="22">
        <v>38149</v>
      </c>
      <c r="H304" s="22">
        <v>0</v>
      </c>
    </row>
    <row r="305" spans="1: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125855</v>
      </c>
      <c r="F305" s="22">
        <v>0</v>
      </c>
      <c r="G305" s="22">
        <v>20976</v>
      </c>
      <c r="H305" s="22">
        <v>0</v>
      </c>
    </row>
    <row r="306" spans="1: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347355</v>
      </c>
      <c r="F306" s="22">
        <v>0</v>
      </c>
      <c r="G306" s="22">
        <v>57893</v>
      </c>
      <c r="H306" s="22">
        <v>0</v>
      </c>
    </row>
    <row r="307" spans="1: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240500</v>
      </c>
      <c r="F307" s="22">
        <v>0</v>
      </c>
      <c r="G307" s="22">
        <v>40083</v>
      </c>
      <c r="H307" s="22">
        <v>0</v>
      </c>
    </row>
    <row r="308" spans="1: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286794</v>
      </c>
      <c r="F308" s="22">
        <v>0</v>
      </c>
      <c r="G308" s="22">
        <v>47799</v>
      </c>
      <c r="H308" s="22">
        <v>0</v>
      </c>
    </row>
    <row r="309" spans="1: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603800</v>
      </c>
      <c r="F309" s="22">
        <v>0</v>
      </c>
      <c r="G309" s="22">
        <v>100633</v>
      </c>
      <c r="H309" s="22">
        <v>0</v>
      </c>
    </row>
    <row r="310" spans="1: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68145</v>
      </c>
      <c r="F310" s="22">
        <v>0</v>
      </c>
      <c r="G310" s="22">
        <v>11358</v>
      </c>
      <c r="H310" s="22">
        <v>0</v>
      </c>
    </row>
    <row r="311" spans="1: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96326</v>
      </c>
      <c r="F311" s="22">
        <v>0</v>
      </c>
      <c r="G311" s="22">
        <v>16054</v>
      </c>
      <c r="H311" s="22">
        <v>0</v>
      </c>
    </row>
    <row r="312" spans="1: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78683</v>
      </c>
      <c r="F312" s="22">
        <v>0</v>
      </c>
      <c r="G312" s="22">
        <v>13114</v>
      </c>
      <c r="H312" s="22">
        <v>0</v>
      </c>
    </row>
    <row r="313" spans="1: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810063</v>
      </c>
      <c r="F313" s="22">
        <v>0</v>
      </c>
      <c r="G313" s="22">
        <v>135011</v>
      </c>
      <c r="H313" s="22">
        <v>0</v>
      </c>
    </row>
    <row r="314" spans="1: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273485</v>
      </c>
      <c r="F314" s="22">
        <v>0</v>
      </c>
      <c r="G314" s="22">
        <v>45581</v>
      </c>
      <c r="H314" s="22">
        <v>0</v>
      </c>
    </row>
    <row r="315" spans="1: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504659</v>
      </c>
      <c r="F315" s="22">
        <v>0</v>
      </c>
      <c r="G315" s="22">
        <v>84110</v>
      </c>
      <c r="H315" s="22">
        <v>0</v>
      </c>
    </row>
    <row r="316" spans="1: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834255</v>
      </c>
      <c r="F316" s="22">
        <v>0</v>
      </c>
      <c r="G316" s="22">
        <v>139043</v>
      </c>
      <c r="H316" s="22">
        <v>0</v>
      </c>
    </row>
    <row r="317" spans="1: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289167</v>
      </c>
      <c r="F317" s="22">
        <v>0</v>
      </c>
      <c r="G317" s="22">
        <v>48195</v>
      </c>
      <c r="H317" s="22">
        <v>0</v>
      </c>
    </row>
    <row r="318" spans="1: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463599</v>
      </c>
      <c r="F318" s="22">
        <v>0</v>
      </c>
      <c r="G318" s="22">
        <v>77267</v>
      </c>
      <c r="H318" s="22">
        <v>0</v>
      </c>
    </row>
    <row r="319" spans="1: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303157</v>
      </c>
      <c r="F319" s="22">
        <v>0</v>
      </c>
      <c r="G319" s="22">
        <v>50526</v>
      </c>
      <c r="H319" s="22">
        <v>0</v>
      </c>
    </row>
    <row r="320" spans="1: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87735</v>
      </c>
      <c r="F320" s="22">
        <v>0</v>
      </c>
      <c r="G320" s="22">
        <v>14623</v>
      </c>
      <c r="H320" s="22">
        <v>0</v>
      </c>
    </row>
    <row r="321" spans="1: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533994</v>
      </c>
      <c r="F321" s="22">
        <v>0</v>
      </c>
      <c r="G321" s="22">
        <v>88999</v>
      </c>
      <c r="H321" s="22">
        <v>0</v>
      </c>
    </row>
    <row r="322" spans="1: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481586</v>
      </c>
      <c r="F322" s="22">
        <v>0</v>
      </c>
      <c r="G322" s="22">
        <v>80264</v>
      </c>
      <c r="H322" s="22">
        <v>0</v>
      </c>
    </row>
    <row r="323" spans="1: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520316</v>
      </c>
      <c r="F323" s="22">
        <v>32706</v>
      </c>
      <c r="G323" s="22">
        <v>86719</v>
      </c>
      <c r="H323" s="22">
        <v>13304</v>
      </c>
    </row>
    <row r="324" spans="1: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605228</v>
      </c>
      <c r="F324" s="22">
        <v>0</v>
      </c>
      <c r="G324" s="22">
        <v>100871</v>
      </c>
      <c r="H324" s="22">
        <v>0</v>
      </c>
    </row>
    <row r="325" spans="1: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967569</v>
      </c>
      <c r="F325" s="22">
        <v>0</v>
      </c>
      <c r="G325" s="22">
        <v>161262</v>
      </c>
      <c r="H325" s="22">
        <v>0</v>
      </c>
    </row>
    <row r="326" spans="1: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741891</v>
      </c>
      <c r="F326" s="22">
        <v>0</v>
      </c>
      <c r="G326" s="22">
        <v>123649</v>
      </c>
      <c r="H326" s="22">
        <v>0</v>
      </c>
    </row>
    <row r="327" spans="1: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546743</v>
      </c>
      <c r="F327" s="22">
        <v>0</v>
      </c>
      <c r="G327" s="22">
        <v>91124</v>
      </c>
      <c r="H327" s="22">
        <v>0</v>
      </c>
    </row>
    <row r="328" spans="1: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199272</v>
      </c>
      <c r="F328" s="22">
        <v>0</v>
      </c>
      <c r="G328" s="22">
        <v>33212</v>
      </c>
      <c r="H328" s="22">
        <v>0</v>
      </c>
    </row>
    <row r="329" spans="1: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247985</v>
      </c>
      <c r="F329" s="22">
        <v>0</v>
      </c>
      <c r="G329" s="22">
        <v>41331</v>
      </c>
      <c r="H329" s="22">
        <v>0</v>
      </c>
    </row>
    <row r="330" spans="1: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505989</v>
      </c>
      <c r="F330" s="22">
        <v>0</v>
      </c>
      <c r="G330" s="22">
        <v>84332</v>
      </c>
      <c r="H330" s="22">
        <v>0</v>
      </c>
    </row>
    <row r="331" spans="1: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397775</v>
      </c>
      <c r="F331" s="22">
        <v>0</v>
      </c>
      <c r="G331" s="22">
        <v>66296</v>
      </c>
      <c r="H331" s="22">
        <v>0</v>
      </c>
    </row>
    <row r="332" spans="1: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355796</v>
      </c>
      <c r="F332" s="22">
        <v>0</v>
      </c>
      <c r="G332" s="22">
        <v>59299</v>
      </c>
      <c r="H332" s="22">
        <v>0</v>
      </c>
    </row>
    <row r="333" spans="1: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97727</v>
      </c>
      <c r="F333" s="22">
        <v>0</v>
      </c>
      <c r="G333" s="22">
        <v>16288</v>
      </c>
      <c r="H333" s="22">
        <v>0</v>
      </c>
    </row>
    <row r="334" spans="1: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636729</v>
      </c>
      <c r="F334" s="22">
        <v>20884</v>
      </c>
      <c r="G334" s="22">
        <v>106122</v>
      </c>
      <c r="H334" s="22">
        <v>7849</v>
      </c>
    </row>
    <row r="335" spans="1: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472295</v>
      </c>
      <c r="F335" s="22">
        <v>0</v>
      </c>
      <c r="G335" s="22">
        <v>78716</v>
      </c>
      <c r="H335" s="22">
        <v>0</v>
      </c>
    </row>
    <row r="336" spans="1: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188532</v>
      </c>
      <c r="F336" s="22">
        <v>0</v>
      </c>
      <c r="G336" s="22">
        <v>31422</v>
      </c>
      <c r="H336" s="22">
        <v>0</v>
      </c>
    </row>
    <row r="337" spans="1: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112164</v>
      </c>
      <c r="F337" s="22">
        <v>0</v>
      </c>
      <c r="G337" s="22">
        <v>18694</v>
      </c>
      <c r="H337" s="22">
        <v>0</v>
      </c>
    </row>
    <row r="338" spans="1: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438372</v>
      </c>
      <c r="F338" s="22">
        <v>0</v>
      </c>
      <c r="G338" s="22">
        <v>73062</v>
      </c>
      <c r="H338" s="22">
        <v>0</v>
      </c>
    </row>
    <row r="339" spans="1: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256040</v>
      </c>
      <c r="F339" s="22">
        <v>181439</v>
      </c>
      <c r="G339" s="22">
        <v>42673</v>
      </c>
      <c r="H339" s="22">
        <v>23591</v>
      </c>
    </row>
    <row r="340" spans="1: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415779</v>
      </c>
      <c r="F340" s="22">
        <v>0</v>
      </c>
      <c r="G340" s="22">
        <v>69297</v>
      </c>
      <c r="H340" s="22">
        <v>0</v>
      </c>
    </row>
    <row r="341" spans="1: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325947</v>
      </c>
      <c r="F341" s="22">
        <v>0</v>
      </c>
      <c r="G341" s="22">
        <v>54325</v>
      </c>
      <c r="H341" s="22">
        <v>0</v>
      </c>
    </row>
    <row r="342" spans="1: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874301</v>
      </c>
      <c r="F342" s="22">
        <v>328359</v>
      </c>
      <c r="G342" s="22">
        <v>145717</v>
      </c>
      <c r="H342" s="22">
        <v>221941</v>
      </c>
    </row>
    <row r="343" spans="1: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3090945</v>
      </c>
      <c r="F343" s="22">
        <v>0</v>
      </c>
      <c r="G343" s="22">
        <v>515158</v>
      </c>
      <c r="H343" s="22">
        <v>0</v>
      </c>
    </row>
    <row r="344" spans="1: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103092</v>
      </c>
      <c r="F344" s="22">
        <v>0</v>
      </c>
      <c r="G344" s="22">
        <v>17182</v>
      </c>
      <c r="H344" s="22">
        <v>0</v>
      </c>
    </row>
    <row r="345" spans="1: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48879</v>
      </c>
      <c r="F345" s="22">
        <v>0</v>
      </c>
      <c r="G345" s="22">
        <v>8147</v>
      </c>
      <c r="H345" s="22">
        <v>0</v>
      </c>
    </row>
    <row r="346" spans="1: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59271</v>
      </c>
      <c r="F346" s="22">
        <v>0</v>
      </c>
      <c r="G346" s="22">
        <v>9879</v>
      </c>
      <c r="H346" s="22">
        <v>0</v>
      </c>
    </row>
    <row r="347" spans="1: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</row>
    <row r="348" spans="1: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31801770</v>
      </c>
      <c r="F348" s="22">
        <v>0</v>
      </c>
      <c r="G348" s="22">
        <v>5300295</v>
      </c>
      <c r="H348" s="22">
        <v>0</v>
      </c>
    </row>
    <row r="349" spans="1:8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2566400</v>
      </c>
      <c r="F349" s="22">
        <v>0</v>
      </c>
      <c r="G349" s="22">
        <v>427733</v>
      </c>
      <c r="H349" s="22">
        <v>0</v>
      </c>
    </row>
    <row r="350" spans="1:8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72909834</v>
      </c>
      <c r="F350" s="22">
        <v>17209065</v>
      </c>
      <c r="G350" s="22">
        <v>12151639</v>
      </c>
      <c r="H350" s="22">
        <v>3742731</v>
      </c>
    </row>
    <row r="351" spans="1:8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481AE-ECCC-4E19-BA2A-15AE379FC33C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836</v>
      </c>
      <c r="D1" s="20" t="s">
        <v>837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838</v>
      </c>
      <c r="F2" s="21" t="s">
        <v>839</v>
      </c>
      <c r="G2" s="21" t="s">
        <v>840</v>
      </c>
      <c r="H2" s="21" t="s">
        <v>841</v>
      </c>
      <c r="I2" s="21" t="s">
        <v>842</v>
      </c>
      <c r="J2" s="21" t="s">
        <v>843</v>
      </c>
      <c r="K2" s="21" t="s">
        <v>844</v>
      </c>
      <c r="L2" s="21" t="s">
        <v>845</v>
      </c>
      <c r="M2" s="21" t="s">
        <v>17</v>
      </c>
      <c r="N2" s="21" t="s">
        <v>846</v>
      </c>
      <c r="O2" s="21" t="s">
        <v>847</v>
      </c>
      <c r="P2" s="21" t="s">
        <v>848</v>
      </c>
      <c r="Q2" s="21" t="s">
        <v>849</v>
      </c>
      <c r="R2" s="21" t="s">
        <v>850</v>
      </c>
    </row>
    <row r="3" spans="1:18" x14ac:dyDescent="0.25">
      <c r="A3" s="21"/>
      <c r="B3" s="21"/>
      <c r="C3" s="21"/>
      <c r="D3" s="21" t="s">
        <v>88</v>
      </c>
      <c r="E3" s="21" t="s">
        <v>851</v>
      </c>
      <c r="F3" s="21" t="s">
        <v>852</v>
      </c>
      <c r="G3" s="21" t="s">
        <v>853</v>
      </c>
      <c r="H3" s="21" t="s">
        <v>854</v>
      </c>
      <c r="I3" s="21" t="s">
        <v>855</v>
      </c>
      <c r="J3" s="21" t="s">
        <v>856</v>
      </c>
      <c r="K3" s="21" t="s">
        <v>857</v>
      </c>
      <c r="L3" s="21" t="s">
        <v>858</v>
      </c>
      <c r="M3" s="21" t="s">
        <v>859</v>
      </c>
      <c r="N3" s="21" t="s">
        <v>860</v>
      </c>
      <c r="O3" s="21" t="s">
        <v>861</v>
      </c>
      <c r="P3" s="21" t="s">
        <v>862</v>
      </c>
      <c r="Q3" s="21" t="s">
        <v>863</v>
      </c>
      <c r="R3" s="21" t="s">
        <v>864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10956744</v>
      </c>
      <c r="F4" s="22">
        <v>26573517</v>
      </c>
      <c r="G4" s="22">
        <v>-16297820</v>
      </c>
      <c r="H4" s="22">
        <v>4325714</v>
      </c>
      <c r="I4" s="22">
        <v>0</v>
      </c>
      <c r="J4" s="22">
        <v>-5774829</v>
      </c>
      <c r="K4" s="22">
        <v>-12853041</v>
      </c>
      <c r="L4" s="22">
        <v>16980</v>
      </c>
      <c r="M4" s="22">
        <v>17776458</v>
      </c>
      <c r="N4" s="22">
        <v>0</v>
      </c>
      <c r="O4" s="22">
        <v>-4287052</v>
      </c>
      <c r="P4" s="22">
        <v>0</v>
      </c>
      <c r="Q4" s="22">
        <v>0</v>
      </c>
      <c r="R4" s="22">
        <v>20436668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12839769</v>
      </c>
      <c r="F5" s="22">
        <v>281226</v>
      </c>
      <c r="G5" s="22">
        <v>-2620940</v>
      </c>
      <c r="H5" s="22">
        <v>1090370</v>
      </c>
      <c r="I5" s="22">
        <v>0</v>
      </c>
      <c r="J5" s="22">
        <v>-3717881</v>
      </c>
      <c r="K5" s="22">
        <v>0</v>
      </c>
      <c r="L5" s="22">
        <v>338787</v>
      </c>
      <c r="M5" s="22">
        <v>5458902</v>
      </c>
      <c r="N5" s="22">
        <v>0</v>
      </c>
      <c r="O5" s="22">
        <v>-661568</v>
      </c>
      <c r="P5" s="22">
        <v>0</v>
      </c>
      <c r="Q5" s="22">
        <v>0</v>
      </c>
      <c r="R5" s="22">
        <v>13008665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31258000</v>
      </c>
      <c r="F6" s="22">
        <v>731894000</v>
      </c>
      <c r="G6" s="22">
        <v>-630722000</v>
      </c>
      <c r="H6" s="22">
        <v>129876000</v>
      </c>
      <c r="I6" s="22">
        <v>0</v>
      </c>
      <c r="J6" s="22">
        <v>-164379000</v>
      </c>
      <c r="K6" s="22">
        <v>-249978000</v>
      </c>
      <c r="L6" s="22">
        <v>20617000</v>
      </c>
      <c r="M6" s="22">
        <v>436155000</v>
      </c>
      <c r="N6" s="22">
        <v>0</v>
      </c>
      <c r="O6" s="22">
        <v>-195969000</v>
      </c>
      <c r="P6" s="22">
        <v>0</v>
      </c>
      <c r="Q6" s="22">
        <v>-100593000</v>
      </c>
      <c r="R6" s="22">
        <v>8159000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7930355</v>
      </c>
      <c r="F7" s="22">
        <v>20525165</v>
      </c>
      <c r="G7" s="22">
        <v>-7022275</v>
      </c>
      <c r="H7" s="22">
        <v>615883</v>
      </c>
      <c r="I7" s="22">
        <v>0</v>
      </c>
      <c r="J7" s="22">
        <v>-13398168</v>
      </c>
      <c r="K7" s="22">
        <v>-711487</v>
      </c>
      <c r="L7" s="22">
        <v>473713</v>
      </c>
      <c r="M7" s="22">
        <v>7078671</v>
      </c>
      <c r="N7" s="22">
        <v>0</v>
      </c>
      <c r="O7" s="22">
        <v>-2074421</v>
      </c>
      <c r="P7" s="22">
        <v>0</v>
      </c>
      <c r="Q7" s="22">
        <v>-2609807</v>
      </c>
      <c r="R7" s="22">
        <v>10807629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8786880</v>
      </c>
      <c r="F8" s="22">
        <v>22393312</v>
      </c>
      <c r="G8" s="22">
        <v>-6518715</v>
      </c>
      <c r="H8" s="22">
        <v>2760385</v>
      </c>
      <c r="I8" s="22">
        <v>0</v>
      </c>
      <c r="J8" s="22">
        <v>-20079833</v>
      </c>
      <c r="K8" s="22">
        <v>-3351808</v>
      </c>
      <c r="L8" s="22">
        <v>1636718</v>
      </c>
      <c r="M8" s="22">
        <v>4685858</v>
      </c>
      <c r="N8" s="22">
        <v>0</v>
      </c>
      <c r="O8" s="22">
        <v>-1304604</v>
      </c>
      <c r="P8" s="22">
        <v>0</v>
      </c>
      <c r="Q8" s="22">
        <v>0</v>
      </c>
      <c r="R8" s="22">
        <v>9008193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24155000</v>
      </c>
      <c r="F9" s="22">
        <v>654899000</v>
      </c>
      <c r="G9" s="22">
        <v>-349678000</v>
      </c>
      <c r="H9" s="22">
        <v>42511000</v>
      </c>
      <c r="I9" s="22">
        <v>0</v>
      </c>
      <c r="J9" s="22">
        <v>-475209000</v>
      </c>
      <c r="K9" s="22">
        <v>-219599000</v>
      </c>
      <c r="L9" s="22">
        <v>28788000</v>
      </c>
      <c r="M9" s="22">
        <v>405347000</v>
      </c>
      <c r="N9" s="22">
        <v>0</v>
      </c>
      <c r="O9" s="22">
        <v>-97698000</v>
      </c>
      <c r="P9" s="22">
        <v>0</v>
      </c>
      <c r="Q9" s="22">
        <v>0</v>
      </c>
      <c r="R9" s="22">
        <v>13516000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27002262</v>
      </c>
      <c r="G10" s="22">
        <v>-10840963</v>
      </c>
      <c r="H10" s="22">
        <v>0</v>
      </c>
      <c r="I10" s="22">
        <v>0</v>
      </c>
      <c r="J10" s="22">
        <v>-6256022</v>
      </c>
      <c r="K10" s="22">
        <v>-18309536</v>
      </c>
      <c r="L10" s="22">
        <v>803316</v>
      </c>
      <c r="M10" s="22">
        <v>9208543</v>
      </c>
      <c r="N10" s="22">
        <v>0</v>
      </c>
      <c r="O10" s="22">
        <v>-1607600</v>
      </c>
      <c r="P10" s="22">
        <v>0</v>
      </c>
      <c r="Q10" s="22">
        <v>0</v>
      </c>
      <c r="R10" s="22">
        <v>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19372440</v>
      </c>
      <c r="F11" s="22">
        <v>37939218</v>
      </c>
      <c r="G11" s="22">
        <v>0</v>
      </c>
      <c r="H11" s="22">
        <v>-5903514</v>
      </c>
      <c r="I11" s="22">
        <v>0</v>
      </c>
      <c r="J11" s="22">
        <v>-24331355</v>
      </c>
      <c r="K11" s="22">
        <v>-8714390</v>
      </c>
      <c r="L11" s="22">
        <v>117020</v>
      </c>
      <c r="M11" s="22">
        <v>19259121</v>
      </c>
      <c r="N11" s="22">
        <v>0</v>
      </c>
      <c r="O11" s="22">
        <v>-7391043</v>
      </c>
      <c r="P11" s="22">
        <v>0</v>
      </c>
      <c r="Q11" s="22">
        <v>-3967952</v>
      </c>
      <c r="R11" s="22">
        <v>26379545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3868490</v>
      </c>
      <c r="F12" s="22">
        <v>2832640</v>
      </c>
      <c r="G12" s="22">
        <v>83750</v>
      </c>
      <c r="H12" s="22">
        <v>1650000</v>
      </c>
      <c r="I12" s="22">
        <v>0</v>
      </c>
      <c r="J12" s="22">
        <v>-6341503</v>
      </c>
      <c r="K12" s="22">
        <v>0</v>
      </c>
      <c r="L12" s="22">
        <v>426483</v>
      </c>
      <c r="M12" s="22">
        <v>4239554</v>
      </c>
      <c r="N12" s="22">
        <v>0</v>
      </c>
      <c r="O12" s="22">
        <v>-1554033</v>
      </c>
      <c r="P12" s="22">
        <v>0</v>
      </c>
      <c r="Q12" s="22">
        <v>856495</v>
      </c>
      <c r="R12" s="22">
        <v>6061876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6164962</v>
      </c>
      <c r="F13" s="22">
        <v>26913351</v>
      </c>
      <c r="G13" s="22">
        <v>-22072050</v>
      </c>
      <c r="H13" s="22">
        <v>1055776</v>
      </c>
      <c r="I13" s="22">
        <v>0</v>
      </c>
      <c r="J13" s="22">
        <v>-7027257</v>
      </c>
      <c r="K13" s="22">
        <v>-13338000</v>
      </c>
      <c r="L13" s="22">
        <v>593423</v>
      </c>
      <c r="M13" s="22">
        <v>16039766</v>
      </c>
      <c r="N13" s="22">
        <v>0</v>
      </c>
      <c r="O13" s="22">
        <v>-2645090</v>
      </c>
      <c r="P13" s="22">
        <v>0</v>
      </c>
      <c r="Q13" s="22">
        <v>0</v>
      </c>
      <c r="R13" s="22">
        <v>5684881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15609000</v>
      </c>
      <c r="F14" s="22">
        <v>101974000</v>
      </c>
      <c r="G14" s="22">
        <v>-1908000</v>
      </c>
      <c r="H14" s="22">
        <v>3160000</v>
      </c>
      <c r="I14" s="22"/>
      <c r="J14" s="22">
        <v>-99349000</v>
      </c>
      <c r="K14" s="22">
        <v>-30010000</v>
      </c>
      <c r="L14" s="22">
        <v>2445000</v>
      </c>
      <c r="M14" s="22">
        <v>36016000</v>
      </c>
      <c r="N14" s="22"/>
      <c r="O14" s="22">
        <v>-9203000</v>
      </c>
      <c r="P14" s="22"/>
      <c r="Q14" s="22">
        <v>0</v>
      </c>
      <c r="R14" s="22">
        <v>18734000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-7333643</v>
      </c>
      <c r="F15" s="22">
        <v>19735583</v>
      </c>
      <c r="G15" s="22">
        <v>-1401183</v>
      </c>
      <c r="H15" s="22">
        <v>7887</v>
      </c>
      <c r="I15" s="22">
        <v>0</v>
      </c>
      <c r="J15" s="22">
        <v>-38975524</v>
      </c>
      <c r="K15" s="22">
        <v>0</v>
      </c>
      <c r="L15" s="22">
        <v>99569</v>
      </c>
      <c r="M15" s="22">
        <v>14491258</v>
      </c>
      <c r="N15" s="22">
        <v>0</v>
      </c>
      <c r="O15" s="22">
        <v>-885422</v>
      </c>
      <c r="P15" s="22">
        <v>0</v>
      </c>
      <c r="Q15" s="22">
        <v>0</v>
      </c>
      <c r="R15" s="22">
        <v>-14261475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46835000</v>
      </c>
      <c r="F16" s="22">
        <v>28303000</v>
      </c>
      <c r="G16" s="22">
        <v>-53277000</v>
      </c>
      <c r="H16" s="22">
        <v>20057000</v>
      </c>
      <c r="I16" s="22">
        <v>0</v>
      </c>
      <c r="J16" s="22">
        <v>-97320000</v>
      </c>
      <c r="K16" s="22">
        <v>-1126000</v>
      </c>
      <c r="L16" s="22">
        <v>1999000</v>
      </c>
      <c r="M16" s="22">
        <v>72151000</v>
      </c>
      <c r="N16" s="22">
        <v>0</v>
      </c>
      <c r="O16" s="22">
        <v>-20015000</v>
      </c>
      <c r="P16" s="22">
        <v>0</v>
      </c>
      <c r="Q16" s="22">
        <v>52715000</v>
      </c>
      <c r="R16" s="22">
        <v>50322000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3246417</v>
      </c>
      <c r="F17" s="22">
        <v>98804961</v>
      </c>
      <c r="G17" s="22">
        <v>-65995454</v>
      </c>
      <c r="H17" s="22">
        <v>20288798</v>
      </c>
      <c r="I17" s="22">
        <v>0</v>
      </c>
      <c r="J17" s="22">
        <v>-84947596</v>
      </c>
      <c r="K17" s="22">
        <v>-21878459</v>
      </c>
      <c r="L17" s="22">
        <v>2169636</v>
      </c>
      <c r="M17" s="22">
        <v>54706569</v>
      </c>
      <c r="N17" s="22">
        <v>0</v>
      </c>
      <c r="O17" s="22">
        <v>-13800016</v>
      </c>
      <c r="P17" s="22">
        <v>0</v>
      </c>
      <c r="Q17" s="22">
        <v>-56</v>
      </c>
      <c r="R17" s="22">
        <v>-7405200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5953950</v>
      </c>
      <c r="F18" s="22">
        <v>27394840</v>
      </c>
      <c r="G18" s="22">
        <v>-10112270</v>
      </c>
      <c r="H18" s="22">
        <v>0</v>
      </c>
      <c r="I18" s="22">
        <v>0</v>
      </c>
      <c r="J18" s="22">
        <v>-12502780</v>
      </c>
      <c r="K18" s="22">
        <v>-17048490</v>
      </c>
      <c r="L18" s="22">
        <v>646580</v>
      </c>
      <c r="M18" s="22">
        <v>9797150</v>
      </c>
      <c r="N18" s="22">
        <v>0</v>
      </c>
      <c r="O18" s="22">
        <v>-1017090</v>
      </c>
      <c r="P18" s="22">
        <v>0</v>
      </c>
      <c r="Q18" s="22">
        <v>0</v>
      </c>
      <c r="R18" s="22">
        <v>3111890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-3626371</v>
      </c>
      <c r="F19" s="22">
        <v>86689097</v>
      </c>
      <c r="G19" s="22">
        <v>-49964874</v>
      </c>
      <c r="H19" s="22">
        <v>1267874</v>
      </c>
      <c r="I19" s="22">
        <v>0</v>
      </c>
      <c r="J19" s="22">
        <v>-14162451</v>
      </c>
      <c r="K19" s="22">
        <v>-38580433</v>
      </c>
      <c r="L19" s="22">
        <v>284243</v>
      </c>
      <c r="M19" s="22">
        <v>19872991</v>
      </c>
      <c r="N19" s="22">
        <v>0</v>
      </c>
      <c r="O19" s="22">
        <v>-3962794</v>
      </c>
      <c r="P19" s="22">
        <v>0</v>
      </c>
      <c r="Q19" s="22">
        <v>1077</v>
      </c>
      <c r="R19" s="22">
        <v>-2181641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8082569</v>
      </c>
      <c r="F20" s="22">
        <v>4293376</v>
      </c>
      <c r="G20" s="22">
        <v>-3196094</v>
      </c>
      <c r="H20" s="22">
        <v>818367</v>
      </c>
      <c r="I20" s="22">
        <v>0</v>
      </c>
      <c r="J20" s="22">
        <v>-13693360</v>
      </c>
      <c r="K20" s="22">
        <v>0</v>
      </c>
      <c r="L20" s="22">
        <v>904800</v>
      </c>
      <c r="M20" s="22">
        <v>4592152</v>
      </c>
      <c r="N20" s="22">
        <v>0</v>
      </c>
      <c r="O20" s="22">
        <v>-1359484</v>
      </c>
      <c r="P20" s="22">
        <v>0</v>
      </c>
      <c r="Q20" s="22">
        <v>0</v>
      </c>
      <c r="R20" s="22">
        <v>442327</v>
      </c>
    </row>
    <row r="21" spans="1:18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2137068</v>
      </c>
      <c r="F21" s="22">
        <v>-1192631</v>
      </c>
      <c r="G21" s="22">
        <v>-241449</v>
      </c>
      <c r="H21" s="22">
        <v>422481</v>
      </c>
      <c r="I21" s="22">
        <v>0</v>
      </c>
      <c r="J21" s="22">
        <v>-2305789</v>
      </c>
      <c r="K21" s="22">
        <v>0</v>
      </c>
      <c r="L21" s="22">
        <v>99110</v>
      </c>
      <c r="M21" s="22">
        <v>3708549</v>
      </c>
      <c r="N21" s="22">
        <v>0</v>
      </c>
      <c r="O21" s="22">
        <v>-404741</v>
      </c>
      <c r="P21" s="22">
        <v>0</v>
      </c>
      <c r="Q21" s="22">
        <v>0</v>
      </c>
      <c r="R21" s="22">
        <v>2222598</v>
      </c>
    </row>
    <row r="22" spans="1:18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1505635</v>
      </c>
      <c r="F22" s="22">
        <v>1021877</v>
      </c>
      <c r="G22" s="22">
        <v>-1091115</v>
      </c>
      <c r="H22" s="22">
        <v>101949</v>
      </c>
      <c r="I22" s="22">
        <v>0</v>
      </c>
      <c r="J22" s="22">
        <v>-1157078</v>
      </c>
      <c r="K22" s="22">
        <v>0</v>
      </c>
      <c r="L22" s="22">
        <v>0</v>
      </c>
      <c r="M22" s="22">
        <v>2026530</v>
      </c>
      <c r="N22" s="22">
        <v>0</v>
      </c>
      <c r="O22" s="22">
        <v>-709961</v>
      </c>
      <c r="P22" s="22">
        <v>0</v>
      </c>
      <c r="Q22" s="22">
        <v>-118447</v>
      </c>
      <c r="R22" s="22">
        <v>1579390</v>
      </c>
    </row>
    <row r="23" spans="1:18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2884038</v>
      </c>
      <c r="F23" s="22">
        <v>7218717</v>
      </c>
      <c r="G23" s="22">
        <v>-4469356</v>
      </c>
      <c r="H23" s="22">
        <v>356928</v>
      </c>
      <c r="I23" s="22">
        <v>0</v>
      </c>
      <c r="J23" s="22">
        <v>-8597006</v>
      </c>
      <c r="K23" s="22">
        <v>-150000</v>
      </c>
      <c r="L23" s="22">
        <v>7000</v>
      </c>
      <c r="M23" s="22">
        <v>7213240</v>
      </c>
      <c r="N23" s="22">
        <v>0</v>
      </c>
      <c r="O23" s="22">
        <v>-1826572</v>
      </c>
      <c r="P23" s="22">
        <v>0</v>
      </c>
      <c r="Q23" s="22">
        <v>0</v>
      </c>
      <c r="R23" s="22">
        <v>2636989</v>
      </c>
    </row>
    <row r="24" spans="1:18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261734</v>
      </c>
      <c r="F24" s="22">
        <v>93627603</v>
      </c>
      <c r="G24" s="22">
        <v>-68390945</v>
      </c>
      <c r="H24" s="22">
        <v>15964540</v>
      </c>
      <c r="I24" s="22">
        <v>0</v>
      </c>
      <c r="J24" s="22">
        <v>-55198625</v>
      </c>
      <c r="K24" s="22">
        <v>-33527661</v>
      </c>
      <c r="L24" s="22">
        <v>10406705</v>
      </c>
      <c r="M24" s="22">
        <v>45801331</v>
      </c>
      <c r="N24" s="22">
        <v>0</v>
      </c>
      <c r="O24" s="22">
        <v>-12407648</v>
      </c>
      <c r="P24" s="22">
        <v>0</v>
      </c>
      <c r="Q24" s="22">
        <v>292</v>
      </c>
      <c r="R24" s="22">
        <v>-3462674</v>
      </c>
    </row>
    <row r="25" spans="1:18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-149135179</v>
      </c>
      <c r="F25" s="22">
        <v>350543413</v>
      </c>
      <c r="G25" s="22">
        <v>51154395</v>
      </c>
      <c r="H25" s="22">
        <v>8159038</v>
      </c>
      <c r="I25" s="22">
        <v>0</v>
      </c>
      <c r="J25" s="22">
        <v>-435374360</v>
      </c>
      <c r="K25" s="22">
        <v>-73721884</v>
      </c>
      <c r="L25" s="22">
        <v>13098855</v>
      </c>
      <c r="M25" s="22">
        <v>66249827</v>
      </c>
      <c r="N25" s="22">
        <v>0</v>
      </c>
      <c r="O25" s="22">
        <v>-18616466</v>
      </c>
      <c r="P25" s="22">
        <v>0</v>
      </c>
      <c r="Q25" s="22">
        <v>-49807028</v>
      </c>
      <c r="R25" s="22">
        <v>-237449389</v>
      </c>
    </row>
    <row r="26" spans="1:18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983610</v>
      </c>
      <c r="F26" s="22">
        <v>-230919</v>
      </c>
      <c r="G26" s="22">
        <v>0</v>
      </c>
      <c r="H26" s="22">
        <v>-174335</v>
      </c>
      <c r="I26" s="22">
        <v>0</v>
      </c>
      <c r="J26" s="22">
        <v>-335905</v>
      </c>
      <c r="K26" s="22">
        <v>0</v>
      </c>
      <c r="L26" s="22">
        <v>2000</v>
      </c>
      <c r="M26" s="22">
        <v>256840</v>
      </c>
      <c r="N26" s="22">
        <v>0</v>
      </c>
      <c r="O26" s="22">
        <v>0</v>
      </c>
      <c r="P26" s="22">
        <v>0</v>
      </c>
      <c r="Q26" s="22">
        <v>0</v>
      </c>
      <c r="R26" s="22">
        <v>501291</v>
      </c>
    </row>
    <row r="27" spans="1:18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6996093</v>
      </c>
      <c r="F27" s="22">
        <v>4040694</v>
      </c>
      <c r="G27" s="22">
        <v>-2328504</v>
      </c>
      <c r="H27" s="22">
        <v>0</v>
      </c>
      <c r="I27" s="22">
        <v>0</v>
      </c>
      <c r="J27" s="22">
        <v>-7751153</v>
      </c>
      <c r="K27" s="22">
        <v>0</v>
      </c>
      <c r="L27" s="22">
        <v>560289</v>
      </c>
      <c r="M27" s="22">
        <v>5962476</v>
      </c>
      <c r="N27" s="22">
        <v>0</v>
      </c>
      <c r="O27" s="22">
        <v>0</v>
      </c>
      <c r="P27" s="22">
        <v>0</v>
      </c>
      <c r="Q27" s="22">
        <v>0</v>
      </c>
      <c r="R27" s="22">
        <v>7479895</v>
      </c>
    </row>
    <row r="28" spans="1:18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83374</v>
      </c>
      <c r="F28" s="22">
        <v>1915916</v>
      </c>
      <c r="G28" s="22">
        <v>-1211705</v>
      </c>
      <c r="H28" s="22">
        <v>113522</v>
      </c>
      <c r="I28" s="22">
        <v>0</v>
      </c>
      <c r="J28" s="22">
        <v>-3001522</v>
      </c>
      <c r="K28" s="22">
        <v>-1872</v>
      </c>
      <c r="L28" s="22">
        <v>253752</v>
      </c>
      <c r="M28" s="22">
        <v>2344160</v>
      </c>
      <c r="N28" s="22">
        <v>0</v>
      </c>
      <c r="O28" s="22">
        <v>0</v>
      </c>
      <c r="P28" s="22">
        <v>0</v>
      </c>
      <c r="Q28" s="22">
        <v>0</v>
      </c>
      <c r="R28" s="22">
        <v>495625</v>
      </c>
    </row>
    <row r="29" spans="1:18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1129200</v>
      </c>
      <c r="F29" s="22">
        <v>2490146</v>
      </c>
      <c r="G29" s="22">
        <v>-2129783</v>
      </c>
      <c r="H29" s="22">
        <v>312821</v>
      </c>
      <c r="I29" s="22">
        <v>0</v>
      </c>
      <c r="J29" s="22">
        <v>-3608086</v>
      </c>
      <c r="K29" s="22">
        <v>0</v>
      </c>
      <c r="L29" s="22">
        <v>335810</v>
      </c>
      <c r="M29" s="22">
        <v>2599092</v>
      </c>
      <c r="N29" s="22">
        <v>0</v>
      </c>
      <c r="O29" s="22">
        <v>0</v>
      </c>
      <c r="P29" s="22">
        <v>0</v>
      </c>
      <c r="Q29" s="22">
        <v>0</v>
      </c>
      <c r="R29" s="22">
        <v>1129200</v>
      </c>
    </row>
    <row r="30" spans="1:18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7961206</v>
      </c>
      <c r="F30" s="22">
        <v>6162616</v>
      </c>
      <c r="G30" s="22">
        <v>-7937332</v>
      </c>
      <c r="H30" s="22">
        <v>30144</v>
      </c>
      <c r="I30" s="22">
        <v>0</v>
      </c>
      <c r="J30" s="22">
        <v>-4587263</v>
      </c>
      <c r="K30" s="22">
        <v>0</v>
      </c>
      <c r="L30" s="22">
        <v>524361</v>
      </c>
      <c r="M30" s="22">
        <v>7422856</v>
      </c>
      <c r="N30" s="22">
        <v>0</v>
      </c>
      <c r="O30" s="22">
        <v>-627085</v>
      </c>
      <c r="P30" s="22">
        <v>0</v>
      </c>
      <c r="Q30" s="22">
        <v>0</v>
      </c>
      <c r="R30" s="22">
        <v>8949503</v>
      </c>
    </row>
    <row r="31" spans="1:18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-134306</v>
      </c>
      <c r="F31" s="22">
        <v>4439694</v>
      </c>
      <c r="G31" s="22">
        <v>-1343870</v>
      </c>
      <c r="H31" s="22">
        <v>151609</v>
      </c>
      <c r="I31" s="22">
        <v>0</v>
      </c>
      <c r="J31" s="22">
        <v>-460372</v>
      </c>
      <c r="K31" s="22">
        <v>0</v>
      </c>
      <c r="L31" s="22">
        <v>0</v>
      </c>
      <c r="M31" s="22">
        <v>1696893</v>
      </c>
      <c r="N31" s="22">
        <v>0</v>
      </c>
      <c r="O31" s="22">
        <v>-574909</v>
      </c>
      <c r="P31" s="22">
        <v>0</v>
      </c>
      <c r="Q31" s="22">
        <v>-410754</v>
      </c>
      <c r="R31" s="22">
        <v>3363985</v>
      </c>
    </row>
    <row r="32" spans="1:18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3804003</v>
      </c>
      <c r="F32" s="22">
        <v>-1932022</v>
      </c>
      <c r="G32" s="22">
        <v>0</v>
      </c>
      <c r="H32" s="22">
        <v>-226696</v>
      </c>
      <c r="I32" s="22">
        <v>0</v>
      </c>
      <c r="J32" s="22">
        <v>-259228</v>
      </c>
      <c r="K32" s="22">
        <v>0</v>
      </c>
      <c r="L32" s="22">
        <v>148669</v>
      </c>
      <c r="M32" s="22">
        <v>2820075</v>
      </c>
      <c r="N32" s="22">
        <v>0</v>
      </c>
      <c r="O32" s="22">
        <v>0</v>
      </c>
      <c r="P32" s="22">
        <v>0</v>
      </c>
      <c r="Q32" s="22">
        <v>0</v>
      </c>
      <c r="R32" s="22">
        <v>4354801</v>
      </c>
    </row>
    <row r="33" spans="1:18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52641732</v>
      </c>
      <c r="F33" s="22">
        <v>30201609</v>
      </c>
      <c r="G33" s="22">
        <v>0</v>
      </c>
      <c r="H33" s="22">
        <v>-899145</v>
      </c>
      <c r="I33" s="22">
        <v>0</v>
      </c>
      <c r="J33" s="22">
        <v>-40826371</v>
      </c>
      <c r="K33" s="22">
        <v>-5546383</v>
      </c>
      <c r="L33" s="22">
        <v>1408105</v>
      </c>
      <c r="M33" s="22">
        <v>9735791</v>
      </c>
      <c r="N33" s="22">
        <v>0</v>
      </c>
      <c r="O33" s="22">
        <v>-200880</v>
      </c>
      <c r="P33" s="22">
        <v>0</v>
      </c>
      <c r="Q33" s="22">
        <v>-34217</v>
      </c>
      <c r="R33" s="22">
        <v>46480241</v>
      </c>
    </row>
    <row r="34" spans="1:18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6723700</v>
      </c>
      <c r="F34" s="22">
        <v>11783587</v>
      </c>
      <c r="G34" s="22">
        <v>-13147033</v>
      </c>
      <c r="H34" s="22">
        <v>475765</v>
      </c>
      <c r="I34" s="22">
        <v>0</v>
      </c>
      <c r="J34" s="22">
        <v>-7653116</v>
      </c>
      <c r="K34" s="22">
        <v>0</v>
      </c>
      <c r="L34" s="22">
        <v>4925825</v>
      </c>
      <c r="M34" s="22">
        <v>5642265</v>
      </c>
      <c r="N34" s="22">
        <v>0</v>
      </c>
      <c r="O34" s="22">
        <v>-2899716</v>
      </c>
      <c r="P34" s="22">
        <v>0</v>
      </c>
      <c r="Q34" s="22">
        <v>0</v>
      </c>
      <c r="R34" s="22">
        <v>5851277</v>
      </c>
    </row>
    <row r="35" spans="1:18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189093</v>
      </c>
      <c r="F35" s="22">
        <v>7241434</v>
      </c>
      <c r="G35" s="22">
        <v>-4284313</v>
      </c>
      <c r="H35" s="22">
        <v>370887</v>
      </c>
      <c r="I35" s="22">
        <v>0</v>
      </c>
      <c r="J35" s="22">
        <v>-3593597</v>
      </c>
      <c r="K35" s="22">
        <v>-3544090</v>
      </c>
      <c r="L35" s="22">
        <v>328934</v>
      </c>
      <c r="M35" s="22">
        <v>3931349</v>
      </c>
      <c r="N35" s="22">
        <v>0</v>
      </c>
      <c r="O35" s="22">
        <v>-521156</v>
      </c>
      <c r="P35" s="22">
        <v>0</v>
      </c>
      <c r="Q35" s="22">
        <v>0</v>
      </c>
      <c r="R35" s="22">
        <v>118541</v>
      </c>
    </row>
    <row r="36" spans="1:18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7642601</v>
      </c>
      <c r="F36" s="22">
        <v>-52351</v>
      </c>
      <c r="G36" s="22">
        <v>0</v>
      </c>
      <c r="H36" s="22">
        <v>0</v>
      </c>
      <c r="I36" s="22">
        <v>0</v>
      </c>
      <c r="J36" s="22">
        <v>-1694442</v>
      </c>
      <c r="K36" s="22">
        <v>0</v>
      </c>
      <c r="L36" s="22">
        <v>142632</v>
      </c>
      <c r="M36" s="22">
        <v>2204408</v>
      </c>
      <c r="N36" s="22">
        <v>0</v>
      </c>
      <c r="O36" s="22">
        <v>0</v>
      </c>
      <c r="P36" s="22">
        <v>0</v>
      </c>
      <c r="Q36" s="22">
        <v>130961</v>
      </c>
      <c r="R36" s="22">
        <v>8373809</v>
      </c>
    </row>
    <row r="37" spans="1:18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1115170</v>
      </c>
      <c r="F37" s="22">
        <v>7860957</v>
      </c>
      <c r="G37" s="22">
        <v>-8145333</v>
      </c>
      <c r="H37" s="22">
        <v>0</v>
      </c>
      <c r="I37" s="22">
        <v>0</v>
      </c>
      <c r="J37" s="22">
        <v>-1584115</v>
      </c>
      <c r="K37" s="22">
        <v>0</v>
      </c>
      <c r="L37" s="22">
        <v>0</v>
      </c>
      <c r="M37" s="22">
        <v>1868491</v>
      </c>
      <c r="N37" s="22">
        <v>0</v>
      </c>
      <c r="O37" s="22">
        <v>0</v>
      </c>
      <c r="P37" s="22">
        <v>0</v>
      </c>
      <c r="Q37" s="22">
        <v>0</v>
      </c>
      <c r="R37" s="22">
        <v>1115170</v>
      </c>
    </row>
    <row r="38" spans="1:18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84617</v>
      </c>
      <c r="F38" s="22">
        <v>5898424</v>
      </c>
      <c r="G38" s="22">
        <v>-8131823</v>
      </c>
      <c r="H38" s="22">
        <v>25000</v>
      </c>
      <c r="I38" s="22">
        <v>0</v>
      </c>
      <c r="J38" s="22">
        <v>-18916199</v>
      </c>
      <c r="K38" s="22">
        <v>0</v>
      </c>
      <c r="L38" s="22">
        <v>3228930</v>
      </c>
      <c r="M38" s="22">
        <v>17834917</v>
      </c>
      <c r="N38" s="22">
        <v>0</v>
      </c>
      <c r="O38" s="22">
        <v>0</v>
      </c>
      <c r="P38" s="22">
        <v>0</v>
      </c>
      <c r="Q38" s="22">
        <v>0</v>
      </c>
      <c r="R38" s="22">
        <v>23866</v>
      </c>
    </row>
    <row r="39" spans="1:18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10365740</v>
      </c>
      <c r="F39" s="22">
        <v>6216046</v>
      </c>
      <c r="G39" s="22">
        <v>-5633986</v>
      </c>
      <c r="H39" s="22">
        <v>51512</v>
      </c>
      <c r="I39" s="22">
        <v>0</v>
      </c>
      <c r="J39" s="22">
        <v>-5328399</v>
      </c>
      <c r="K39" s="22">
        <v>0</v>
      </c>
      <c r="L39" s="22">
        <v>266269</v>
      </c>
      <c r="M39" s="22">
        <v>5221610</v>
      </c>
      <c r="N39" s="22">
        <v>0</v>
      </c>
      <c r="O39" s="22">
        <v>-2680</v>
      </c>
      <c r="P39" s="22">
        <v>0</v>
      </c>
      <c r="Q39" s="22">
        <v>0</v>
      </c>
      <c r="R39" s="22">
        <v>11156112</v>
      </c>
    </row>
    <row r="40" spans="1:18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1958464</v>
      </c>
      <c r="F40" s="22">
        <v>1991045</v>
      </c>
      <c r="G40" s="22">
        <v>-2272887</v>
      </c>
      <c r="H40" s="22">
        <v>0</v>
      </c>
      <c r="I40" s="22">
        <v>0</v>
      </c>
      <c r="J40" s="22">
        <v>-1146039</v>
      </c>
      <c r="K40" s="22">
        <v>0</v>
      </c>
      <c r="L40" s="22">
        <v>224597</v>
      </c>
      <c r="M40" s="22">
        <v>914446</v>
      </c>
      <c r="N40" s="22">
        <v>0</v>
      </c>
      <c r="O40" s="22">
        <v>0</v>
      </c>
      <c r="P40" s="22">
        <v>0</v>
      </c>
      <c r="Q40" s="22">
        <v>0</v>
      </c>
      <c r="R40" s="22">
        <v>1669626</v>
      </c>
    </row>
    <row r="41" spans="1:18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8281591</v>
      </c>
      <c r="F41" s="22">
        <v>4563458</v>
      </c>
      <c r="G41" s="22">
        <v>-2306500</v>
      </c>
      <c r="H41" s="22">
        <v>580892</v>
      </c>
      <c r="I41" s="22">
        <v>0</v>
      </c>
      <c r="J41" s="22">
        <v>-5331837</v>
      </c>
      <c r="K41" s="22">
        <v>0</v>
      </c>
      <c r="L41" s="22">
        <v>385536</v>
      </c>
      <c r="M41" s="22">
        <v>3728699</v>
      </c>
      <c r="N41" s="22">
        <v>0</v>
      </c>
      <c r="O41" s="22">
        <v>-43262</v>
      </c>
      <c r="P41" s="22">
        <v>0</v>
      </c>
      <c r="Q41" s="22">
        <v>0</v>
      </c>
      <c r="R41" s="22">
        <v>9858577</v>
      </c>
    </row>
    <row r="42" spans="1:18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975346</v>
      </c>
      <c r="F42" s="22">
        <v>9986272</v>
      </c>
      <c r="G42" s="22">
        <v>-4638004</v>
      </c>
      <c r="H42" s="22">
        <v>10553498</v>
      </c>
      <c r="I42" s="22">
        <v>0</v>
      </c>
      <c r="J42" s="22">
        <v>-25746578</v>
      </c>
      <c r="K42" s="22">
        <v>-2198568</v>
      </c>
      <c r="L42" s="22">
        <v>2903436</v>
      </c>
      <c r="M42" s="22">
        <v>12392873</v>
      </c>
      <c r="N42" s="22">
        <v>0</v>
      </c>
      <c r="O42" s="22">
        <v>-3500087</v>
      </c>
      <c r="P42" s="22">
        <v>0</v>
      </c>
      <c r="Q42" s="22">
        <v>0</v>
      </c>
      <c r="R42" s="22">
        <v>728188</v>
      </c>
    </row>
    <row r="43" spans="1:18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2236232</v>
      </c>
      <c r="F43" s="22">
        <v>122035</v>
      </c>
      <c r="G43" s="22">
        <v>-593616</v>
      </c>
      <c r="H43" s="22">
        <v>135568</v>
      </c>
      <c r="I43" s="22">
        <v>0</v>
      </c>
      <c r="J43" s="22">
        <v>-1707474</v>
      </c>
      <c r="K43" s="22">
        <v>0</v>
      </c>
      <c r="L43" s="22">
        <v>16302</v>
      </c>
      <c r="M43" s="22">
        <v>2036690</v>
      </c>
      <c r="N43" s="22">
        <v>0</v>
      </c>
      <c r="O43" s="22">
        <v>-9505</v>
      </c>
      <c r="P43" s="22">
        <v>0</v>
      </c>
      <c r="Q43" s="22">
        <v>0</v>
      </c>
      <c r="R43" s="22">
        <v>2236232</v>
      </c>
    </row>
    <row r="44" spans="1:18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384551</v>
      </c>
      <c r="F44" s="22">
        <v>49560187</v>
      </c>
      <c r="G44" s="22">
        <v>-47895190</v>
      </c>
      <c r="H44" s="22">
        <v>8366513</v>
      </c>
      <c r="I44" s="22">
        <v>0</v>
      </c>
      <c r="J44" s="22">
        <v>-5566988</v>
      </c>
      <c r="K44" s="22">
        <v>-15653230</v>
      </c>
      <c r="L44" s="22">
        <v>430153</v>
      </c>
      <c r="M44" s="22">
        <v>15789458</v>
      </c>
      <c r="N44" s="22">
        <v>0</v>
      </c>
      <c r="O44" s="22">
        <v>-4125498</v>
      </c>
      <c r="P44" s="22">
        <v>0</v>
      </c>
      <c r="Q44" s="22">
        <v>-856983</v>
      </c>
      <c r="R44" s="22">
        <v>432973</v>
      </c>
    </row>
    <row r="45" spans="1:18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12381259</v>
      </c>
      <c r="F45" s="22">
        <v>37496693</v>
      </c>
      <c r="G45" s="22">
        <v>0</v>
      </c>
      <c r="H45" s="22">
        <v>816683</v>
      </c>
      <c r="I45" s="22">
        <v>0</v>
      </c>
      <c r="J45" s="22">
        <v>-10762712</v>
      </c>
      <c r="K45" s="22">
        <v>0</v>
      </c>
      <c r="L45" s="22">
        <v>160799</v>
      </c>
      <c r="M45" s="22">
        <v>13804118</v>
      </c>
      <c r="N45" s="22">
        <v>0</v>
      </c>
      <c r="O45" s="22">
        <v>0</v>
      </c>
      <c r="P45" s="22">
        <v>0</v>
      </c>
      <c r="Q45" s="22">
        <v>0</v>
      </c>
      <c r="R45" s="22">
        <v>53896840</v>
      </c>
    </row>
    <row r="46" spans="1:18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6567803</v>
      </c>
      <c r="F46" s="22">
        <v>8466825</v>
      </c>
      <c r="G46" s="22">
        <v>-4567985</v>
      </c>
      <c r="H46" s="22">
        <v>-642864</v>
      </c>
      <c r="I46" s="22">
        <v>0</v>
      </c>
      <c r="J46" s="22">
        <v>-6774086</v>
      </c>
      <c r="K46" s="22">
        <v>-38836</v>
      </c>
      <c r="L46" s="22">
        <v>1073662</v>
      </c>
      <c r="M46" s="22">
        <v>4796522</v>
      </c>
      <c r="N46" s="22">
        <v>0</v>
      </c>
      <c r="O46" s="22">
        <v>-2366893</v>
      </c>
      <c r="P46" s="22">
        <v>0</v>
      </c>
      <c r="Q46" s="22">
        <v>0</v>
      </c>
      <c r="R46" s="22">
        <v>6514148</v>
      </c>
    </row>
    <row r="47" spans="1:18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8308150</v>
      </c>
      <c r="F47" s="22">
        <v>22730417</v>
      </c>
      <c r="G47" s="22">
        <v>0</v>
      </c>
      <c r="H47" s="22">
        <v>9281603</v>
      </c>
      <c r="I47" s="22">
        <v>0</v>
      </c>
      <c r="J47" s="22">
        <v>-28490335</v>
      </c>
      <c r="K47" s="22">
        <v>0</v>
      </c>
      <c r="L47" s="22">
        <v>357664</v>
      </c>
      <c r="M47" s="22">
        <v>10281287</v>
      </c>
      <c r="N47" s="22">
        <v>0</v>
      </c>
      <c r="O47" s="22">
        <v>-5610963</v>
      </c>
      <c r="P47" s="22">
        <v>0</v>
      </c>
      <c r="Q47" s="22">
        <v>-890000</v>
      </c>
      <c r="R47" s="22">
        <v>15967823</v>
      </c>
    </row>
    <row r="48" spans="1:18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3383631</v>
      </c>
      <c r="F48" s="22">
        <v>179990</v>
      </c>
      <c r="G48" s="22">
        <v>-922902</v>
      </c>
      <c r="H48" s="22">
        <v>0</v>
      </c>
      <c r="I48" s="22">
        <v>0</v>
      </c>
      <c r="J48" s="22">
        <v>-4001658</v>
      </c>
      <c r="K48" s="22">
        <v>-810156</v>
      </c>
      <c r="L48" s="22">
        <v>405007</v>
      </c>
      <c r="M48" s="22">
        <v>5834120</v>
      </c>
      <c r="N48" s="22">
        <v>0</v>
      </c>
      <c r="O48" s="22">
        <v>-702119</v>
      </c>
      <c r="P48" s="22">
        <v>0</v>
      </c>
      <c r="Q48" s="22">
        <v>0</v>
      </c>
      <c r="R48" s="22">
        <v>3365913</v>
      </c>
    </row>
    <row r="49" spans="1:18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6348067</v>
      </c>
      <c r="F49" s="22">
        <v>-4107179</v>
      </c>
      <c r="G49" s="22">
        <v>-2674565</v>
      </c>
      <c r="H49" s="22">
        <v>0</v>
      </c>
      <c r="I49" s="22">
        <v>0</v>
      </c>
      <c r="J49" s="22">
        <v>-15320430</v>
      </c>
      <c r="K49" s="22">
        <v>-40346</v>
      </c>
      <c r="L49" s="22">
        <v>2169549</v>
      </c>
      <c r="M49" s="22">
        <v>20730337</v>
      </c>
      <c r="N49" s="22">
        <v>0</v>
      </c>
      <c r="O49" s="22">
        <v>0</v>
      </c>
      <c r="P49" s="22">
        <v>0</v>
      </c>
      <c r="Q49" s="22">
        <v>754436</v>
      </c>
      <c r="R49" s="22">
        <v>7859869</v>
      </c>
    </row>
    <row r="50" spans="1:18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2027782</v>
      </c>
      <c r="F50" s="22">
        <v>3582114</v>
      </c>
      <c r="G50" s="22">
        <v>-2285225</v>
      </c>
      <c r="H50" s="22">
        <v>0</v>
      </c>
      <c r="I50" s="22">
        <v>0</v>
      </c>
      <c r="J50" s="22">
        <v>-5512753</v>
      </c>
      <c r="K50" s="22">
        <v>0</v>
      </c>
      <c r="L50" s="22">
        <v>223740</v>
      </c>
      <c r="M50" s="22">
        <v>1964342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4235845</v>
      </c>
      <c r="F51" s="22">
        <v>-4231275</v>
      </c>
      <c r="G51" s="22">
        <v>-8571403</v>
      </c>
      <c r="H51" s="22">
        <v>3449149</v>
      </c>
      <c r="I51" s="22">
        <v>0</v>
      </c>
      <c r="J51" s="22">
        <v>-18613991</v>
      </c>
      <c r="K51" s="22">
        <v>-748976</v>
      </c>
      <c r="L51" s="22">
        <v>355029</v>
      </c>
      <c r="M51" s="22">
        <v>23088077</v>
      </c>
      <c r="N51" s="22">
        <v>0</v>
      </c>
      <c r="O51" s="22">
        <v>-807797</v>
      </c>
      <c r="P51" s="22">
        <v>0</v>
      </c>
      <c r="Q51" s="22">
        <v>615860</v>
      </c>
      <c r="R51" s="22">
        <v>-1229482</v>
      </c>
    </row>
    <row r="52" spans="1:18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677138</v>
      </c>
      <c r="F52" s="22">
        <v>2026388</v>
      </c>
      <c r="G52" s="22">
        <v>-5038140</v>
      </c>
      <c r="H52" s="22">
        <v>81125</v>
      </c>
      <c r="I52" s="22">
        <v>0</v>
      </c>
      <c r="J52" s="22">
        <v>-2832155</v>
      </c>
      <c r="K52" s="22">
        <v>0</v>
      </c>
      <c r="L52" s="22">
        <v>6789</v>
      </c>
      <c r="M52" s="22">
        <v>6317434</v>
      </c>
      <c r="N52" s="22">
        <v>0</v>
      </c>
      <c r="O52" s="22">
        <v>-67293</v>
      </c>
      <c r="P52" s="22">
        <v>0</v>
      </c>
      <c r="Q52" s="22">
        <v>0</v>
      </c>
      <c r="R52" s="22">
        <v>1171286</v>
      </c>
    </row>
    <row r="53" spans="1:18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2616253</v>
      </c>
      <c r="F53" s="22">
        <v>-880980</v>
      </c>
      <c r="G53" s="22">
        <v>-5776872</v>
      </c>
      <c r="H53" s="22">
        <v>864638</v>
      </c>
      <c r="I53" s="22">
        <v>0</v>
      </c>
      <c r="J53" s="22">
        <v>-1656732</v>
      </c>
      <c r="K53" s="22">
        <v>0</v>
      </c>
      <c r="L53" s="22">
        <v>525052</v>
      </c>
      <c r="M53" s="22">
        <v>7563933</v>
      </c>
      <c r="N53" s="22">
        <v>0</v>
      </c>
      <c r="O53" s="22">
        <v>-615092</v>
      </c>
      <c r="P53" s="22">
        <v>0</v>
      </c>
      <c r="Q53" s="22">
        <v>0</v>
      </c>
      <c r="R53" s="22">
        <v>2640200</v>
      </c>
    </row>
    <row r="54" spans="1:18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2644925</v>
      </c>
      <c r="F54" s="22">
        <v>1269387</v>
      </c>
      <c r="G54" s="22">
        <v>-3265857</v>
      </c>
      <c r="H54" s="22">
        <v>1598295</v>
      </c>
      <c r="I54" s="22">
        <v>0</v>
      </c>
      <c r="J54" s="22">
        <v>-1226489</v>
      </c>
      <c r="K54" s="22">
        <v>0</v>
      </c>
      <c r="L54" s="22">
        <v>367100</v>
      </c>
      <c r="M54" s="22">
        <v>1286727</v>
      </c>
      <c r="N54" s="22">
        <v>0</v>
      </c>
      <c r="O54" s="22">
        <v>-3791</v>
      </c>
      <c r="P54" s="22">
        <v>0</v>
      </c>
      <c r="Q54" s="22">
        <v>0</v>
      </c>
      <c r="R54" s="22">
        <v>2670297</v>
      </c>
    </row>
    <row r="55" spans="1:18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228138</v>
      </c>
      <c r="F55" s="22">
        <v>12164588</v>
      </c>
      <c r="G55" s="22">
        <v>-11254837</v>
      </c>
      <c r="H55" s="22">
        <v>1919451</v>
      </c>
      <c r="I55" s="22">
        <v>0</v>
      </c>
      <c r="J55" s="22">
        <v>-14258857</v>
      </c>
      <c r="K55" s="22">
        <v>0</v>
      </c>
      <c r="L55" s="22">
        <v>310359</v>
      </c>
      <c r="M55" s="22">
        <v>11216526</v>
      </c>
      <c r="N55" s="22">
        <v>0</v>
      </c>
      <c r="O55" s="22">
        <v>0</v>
      </c>
      <c r="P55" s="22">
        <v>0</v>
      </c>
      <c r="Q55" s="22">
        <v>-75345</v>
      </c>
      <c r="R55" s="22">
        <v>250000</v>
      </c>
    </row>
    <row r="56" spans="1:18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4177590</v>
      </c>
      <c r="F56" s="22">
        <v>21011056</v>
      </c>
      <c r="G56" s="22">
        <v>-24453576</v>
      </c>
      <c r="H56" s="22">
        <v>17018764</v>
      </c>
      <c r="I56" s="22">
        <v>0</v>
      </c>
      <c r="J56" s="22">
        <v>-21479932</v>
      </c>
      <c r="K56" s="22">
        <v>0</v>
      </c>
      <c r="L56" s="22">
        <v>969421</v>
      </c>
      <c r="M56" s="22">
        <v>4422416</v>
      </c>
      <c r="N56" s="22">
        <v>0</v>
      </c>
      <c r="O56" s="22">
        <v>-1665739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42570</v>
      </c>
      <c r="F57" s="22">
        <v>4666062</v>
      </c>
      <c r="G57" s="22">
        <v>-1479057</v>
      </c>
      <c r="H57" s="22">
        <v>71671</v>
      </c>
      <c r="I57" s="22">
        <v>0</v>
      </c>
      <c r="J57" s="22">
        <v>-5848251</v>
      </c>
      <c r="K57" s="22">
        <v>0</v>
      </c>
      <c r="L57" s="22">
        <v>44328</v>
      </c>
      <c r="M57" s="22">
        <v>2707930</v>
      </c>
      <c r="N57" s="22">
        <v>0</v>
      </c>
      <c r="O57" s="22">
        <v>-138236</v>
      </c>
      <c r="P57" s="22">
        <v>0</v>
      </c>
      <c r="Q57" s="22">
        <v>0</v>
      </c>
      <c r="R57" s="22">
        <v>67017</v>
      </c>
    </row>
    <row r="58" spans="1:18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2077653</v>
      </c>
      <c r="F58" s="22">
        <v>18971006</v>
      </c>
      <c r="G58" s="22">
        <v>-4137439</v>
      </c>
      <c r="H58" s="22">
        <v>0</v>
      </c>
      <c r="I58" s="22">
        <v>0</v>
      </c>
      <c r="J58" s="22">
        <v>-10237782</v>
      </c>
      <c r="K58" s="22">
        <v>0</v>
      </c>
      <c r="L58" s="22">
        <v>131502</v>
      </c>
      <c r="M58" s="22">
        <v>4820315</v>
      </c>
      <c r="N58" s="22">
        <v>0</v>
      </c>
      <c r="O58" s="22">
        <v>-848548</v>
      </c>
      <c r="P58" s="22">
        <v>0</v>
      </c>
      <c r="Q58" s="22">
        <v>0</v>
      </c>
      <c r="R58" s="22">
        <v>10776707</v>
      </c>
    </row>
    <row r="59" spans="1:18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0</v>
      </c>
      <c r="F59" s="22">
        <v>15284653</v>
      </c>
      <c r="G59" s="22">
        <v>-5024877</v>
      </c>
      <c r="H59" s="22">
        <v>0</v>
      </c>
      <c r="I59" s="22">
        <v>0</v>
      </c>
      <c r="J59" s="22">
        <v>-23115656</v>
      </c>
      <c r="K59" s="22">
        <v>0</v>
      </c>
      <c r="L59" s="22">
        <v>0</v>
      </c>
      <c r="M59" s="22">
        <v>12889675</v>
      </c>
      <c r="N59" s="22">
        <v>0</v>
      </c>
      <c r="O59" s="22">
        <v>-33795</v>
      </c>
      <c r="P59" s="22">
        <v>0</v>
      </c>
      <c r="Q59" s="22">
        <v>0</v>
      </c>
      <c r="R59" s="22">
        <v>0</v>
      </c>
    </row>
    <row r="60" spans="1:18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957510</v>
      </c>
      <c r="F60" s="22">
        <v>2063130</v>
      </c>
      <c r="G60" s="22">
        <v>-1119711</v>
      </c>
      <c r="H60" s="22">
        <v>41205</v>
      </c>
      <c r="I60" s="22">
        <v>0</v>
      </c>
      <c r="J60" s="22">
        <v>-3874505</v>
      </c>
      <c r="K60" s="22">
        <v>0</v>
      </c>
      <c r="L60" s="22">
        <v>343621</v>
      </c>
      <c r="M60" s="22">
        <v>2246043</v>
      </c>
      <c r="N60" s="22">
        <v>0</v>
      </c>
      <c r="O60" s="22">
        <v>0</v>
      </c>
      <c r="P60" s="22">
        <v>0</v>
      </c>
      <c r="Q60" s="22">
        <v>-657293</v>
      </c>
      <c r="R60" s="22">
        <v>0</v>
      </c>
    </row>
    <row r="61" spans="1:18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2464433</v>
      </c>
      <c r="F61" s="22">
        <v>17996838</v>
      </c>
      <c r="G61" s="22">
        <v>-299286</v>
      </c>
      <c r="H61" s="22">
        <v>-8885973</v>
      </c>
      <c r="I61" s="22">
        <v>0</v>
      </c>
      <c r="J61" s="22">
        <v>-10069571</v>
      </c>
      <c r="K61" s="22">
        <v>-10290099</v>
      </c>
      <c r="L61" s="22">
        <v>321249</v>
      </c>
      <c r="M61" s="22">
        <v>12576276</v>
      </c>
      <c r="N61" s="22">
        <v>0</v>
      </c>
      <c r="O61" s="22">
        <v>-1198948</v>
      </c>
      <c r="P61" s="22">
        <v>0</v>
      </c>
      <c r="Q61" s="22">
        <v>0</v>
      </c>
      <c r="R61" s="22">
        <v>2614919</v>
      </c>
    </row>
    <row r="62" spans="1:18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1997673</v>
      </c>
      <c r="F62" s="22">
        <v>417462</v>
      </c>
      <c r="G62" s="22">
        <v>-215045</v>
      </c>
      <c r="H62" s="22">
        <v>0</v>
      </c>
      <c r="I62" s="22">
        <v>0</v>
      </c>
      <c r="J62" s="22">
        <v>-658181</v>
      </c>
      <c r="K62" s="22">
        <v>-31335</v>
      </c>
      <c r="L62" s="22">
        <v>3083</v>
      </c>
      <c r="M62" s="22">
        <v>473374</v>
      </c>
      <c r="N62" s="22">
        <v>0</v>
      </c>
      <c r="O62" s="22">
        <v>0</v>
      </c>
      <c r="P62" s="22">
        <v>0</v>
      </c>
      <c r="Q62" s="22">
        <v>0</v>
      </c>
      <c r="R62" s="22">
        <v>1987031</v>
      </c>
    </row>
    <row r="63" spans="1:18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0</v>
      </c>
      <c r="F63" s="22">
        <v>8472508</v>
      </c>
      <c r="G63" s="22">
        <v>-1478554</v>
      </c>
      <c r="H63" s="22">
        <v>0</v>
      </c>
      <c r="I63" s="22">
        <v>0</v>
      </c>
      <c r="J63" s="22">
        <v>-8492582</v>
      </c>
      <c r="K63" s="22">
        <v>0</v>
      </c>
      <c r="L63" s="22">
        <v>15000</v>
      </c>
      <c r="M63" s="22">
        <v>2574641</v>
      </c>
      <c r="N63" s="22">
        <v>0</v>
      </c>
      <c r="O63" s="22">
        <v>-370181</v>
      </c>
      <c r="P63" s="22">
        <v>0</v>
      </c>
      <c r="Q63" s="22">
        <v>101113</v>
      </c>
      <c r="R63" s="22">
        <v>821945</v>
      </c>
    </row>
    <row r="64" spans="1:18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455941</v>
      </c>
      <c r="F64" s="22">
        <v>5159992</v>
      </c>
      <c r="G64" s="22">
        <v>-1473156</v>
      </c>
      <c r="H64" s="22">
        <v>0</v>
      </c>
      <c r="I64" s="22">
        <v>0</v>
      </c>
      <c r="J64" s="22">
        <v>-7702802</v>
      </c>
      <c r="K64" s="22">
        <v>0</v>
      </c>
      <c r="L64" s="22">
        <v>1187607</v>
      </c>
      <c r="M64" s="22">
        <v>2828359</v>
      </c>
      <c r="N64" s="22">
        <v>0</v>
      </c>
      <c r="O64" s="22">
        <v>0</v>
      </c>
      <c r="P64" s="22">
        <v>0</v>
      </c>
      <c r="Q64" s="22">
        <v>0</v>
      </c>
      <c r="R64" s="22">
        <v>455941</v>
      </c>
    </row>
    <row r="65" spans="1:18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5725981</v>
      </c>
      <c r="F65" s="22">
        <v>7415945</v>
      </c>
      <c r="G65" s="22">
        <v>-1221229</v>
      </c>
      <c r="H65" s="22">
        <v>0</v>
      </c>
      <c r="I65" s="22">
        <v>0</v>
      </c>
      <c r="J65" s="22">
        <v>-11055007</v>
      </c>
      <c r="K65" s="22">
        <v>0</v>
      </c>
      <c r="L65" s="22">
        <v>2020855</v>
      </c>
      <c r="M65" s="22">
        <v>3863700</v>
      </c>
      <c r="N65" s="22">
        <v>0</v>
      </c>
      <c r="O65" s="22">
        <v>0</v>
      </c>
      <c r="P65" s="22">
        <v>0</v>
      </c>
      <c r="Q65" s="22">
        <v>0</v>
      </c>
      <c r="R65" s="22">
        <v>6750245</v>
      </c>
    </row>
    <row r="66" spans="1:18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4980570</v>
      </c>
      <c r="F66" s="22">
        <v>302216</v>
      </c>
      <c r="G66" s="22">
        <v>0</v>
      </c>
      <c r="H66" s="22">
        <v>0</v>
      </c>
      <c r="I66" s="22">
        <v>0</v>
      </c>
      <c r="J66" s="22">
        <v>-378927</v>
      </c>
      <c r="K66" s="22">
        <v>0</v>
      </c>
      <c r="L66" s="22">
        <v>2160</v>
      </c>
      <c r="M66" s="22">
        <v>268729</v>
      </c>
      <c r="N66" s="22">
        <v>0</v>
      </c>
      <c r="O66" s="22">
        <v>0</v>
      </c>
      <c r="P66" s="22">
        <v>0</v>
      </c>
      <c r="Q66" s="22">
        <v>0</v>
      </c>
      <c r="R66" s="22">
        <v>5174748</v>
      </c>
    </row>
    <row r="67" spans="1:18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3140031</v>
      </c>
      <c r="F67" s="22">
        <v>-10821690</v>
      </c>
      <c r="G67" s="22">
        <v>-600617</v>
      </c>
      <c r="H67" s="22">
        <v>0</v>
      </c>
      <c r="I67" s="22">
        <v>0</v>
      </c>
      <c r="J67" s="22">
        <v>-26384877</v>
      </c>
      <c r="K67" s="22">
        <v>-996823</v>
      </c>
      <c r="L67" s="22">
        <v>1210580</v>
      </c>
      <c r="M67" s="22">
        <v>28044444</v>
      </c>
      <c r="N67" s="22">
        <v>0</v>
      </c>
      <c r="O67" s="22">
        <v>-687401</v>
      </c>
      <c r="P67" s="22">
        <v>0</v>
      </c>
      <c r="Q67" s="22">
        <v>0</v>
      </c>
      <c r="R67" s="22">
        <v>-7096353</v>
      </c>
    </row>
    <row r="68" spans="1:18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-6432076</v>
      </c>
      <c r="F68" s="22">
        <v>32684881</v>
      </c>
      <c r="G68" s="22">
        <v>-13166065</v>
      </c>
      <c r="H68" s="22">
        <v>4971799</v>
      </c>
      <c r="I68" s="22">
        <v>0</v>
      </c>
      <c r="J68" s="22">
        <v>-27783863</v>
      </c>
      <c r="K68" s="22">
        <v>-12644500</v>
      </c>
      <c r="L68" s="22">
        <v>94035</v>
      </c>
      <c r="M68" s="22">
        <v>18183540</v>
      </c>
      <c r="N68" s="22">
        <v>0</v>
      </c>
      <c r="O68" s="22">
        <v>-4101446</v>
      </c>
      <c r="P68" s="22">
        <v>0</v>
      </c>
      <c r="Q68" s="22">
        <v>0</v>
      </c>
      <c r="R68" s="22">
        <v>-8193695</v>
      </c>
    </row>
    <row r="69" spans="1:18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470812</v>
      </c>
      <c r="F69" s="22">
        <v>21152276</v>
      </c>
      <c r="G69" s="22">
        <v>-3662911</v>
      </c>
      <c r="H69" s="22">
        <v>0</v>
      </c>
      <c r="I69" s="22">
        <v>0</v>
      </c>
      <c r="J69" s="22">
        <v>-24162190</v>
      </c>
      <c r="K69" s="22">
        <v>0</v>
      </c>
      <c r="L69" s="22">
        <v>3113440</v>
      </c>
      <c r="M69" s="22">
        <v>3530543</v>
      </c>
      <c r="N69" s="22">
        <v>0</v>
      </c>
      <c r="O69" s="22">
        <v>0</v>
      </c>
      <c r="P69" s="22">
        <v>0</v>
      </c>
      <c r="Q69" s="22">
        <v>0</v>
      </c>
      <c r="R69" s="22">
        <v>441970</v>
      </c>
    </row>
    <row r="70" spans="1:18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3842555</v>
      </c>
      <c r="F70" s="22">
        <v>3587806</v>
      </c>
      <c r="G70" s="22">
        <v>-1402243</v>
      </c>
      <c r="H70" s="22">
        <v>0</v>
      </c>
      <c r="I70" s="22">
        <v>0</v>
      </c>
      <c r="J70" s="22">
        <v>-3556951</v>
      </c>
      <c r="K70" s="22">
        <v>0</v>
      </c>
      <c r="L70" s="22">
        <v>611768</v>
      </c>
      <c r="M70" s="22">
        <v>2107243</v>
      </c>
      <c r="N70" s="22">
        <v>0</v>
      </c>
      <c r="O70" s="22">
        <v>-5587</v>
      </c>
      <c r="P70" s="22">
        <v>0</v>
      </c>
      <c r="Q70" s="22">
        <v>0</v>
      </c>
      <c r="R70" s="22">
        <v>5184591</v>
      </c>
    </row>
    <row r="71" spans="1:18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701026</v>
      </c>
      <c r="F71" s="22">
        <v>639212</v>
      </c>
      <c r="G71" s="22">
        <v>-1362514</v>
      </c>
      <c r="H71" s="22">
        <v>25796</v>
      </c>
      <c r="I71" s="22">
        <v>0</v>
      </c>
      <c r="J71" s="22">
        <v>-1873415</v>
      </c>
      <c r="K71" s="22">
        <v>0</v>
      </c>
      <c r="L71" s="22">
        <v>394296</v>
      </c>
      <c r="M71" s="22">
        <v>2355314</v>
      </c>
      <c r="N71" s="22">
        <v>0</v>
      </c>
      <c r="O71" s="22">
        <v>-172072</v>
      </c>
      <c r="P71" s="22">
        <v>0</v>
      </c>
      <c r="Q71" s="22">
        <v>0</v>
      </c>
      <c r="R71" s="22">
        <v>707643</v>
      </c>
    </row>
    <row r="72" spans="1:18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12812</v>
      </c>
      <c r="G72" s="22">
        <v>-991167</v>
      </c>
      <c r="H72" s="22">
        <v>59000</v>
      </c>
      <c r="I72" s="22">
        <v>0</v>
      </c>
      <c r="J72" s="22">
        <v>-1221404</v>
      </c>
      <c r="K72" s="22">
        <v>0</v>
      </c>
      <c r="L72" s="22">
        <v>683673</v>
      </c>
      <c r="M72" s="22">
        <v>1457086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4678865</v>
      </c>
      <c r="F73" s="22">
        <v>5860842</v>
      </c>
      <c r="G73" s="22">
        <v>-1605767</v>
      </c>
      <c r="H73" s="22">
        <v>2000</v>
      </c>
      <c r="I73" s="22">
        <v>0</v>
      </c>
      <c r="J73" s="22">
        <v>-10252649</v>
      </c>
      <c r="K73" s="22">
        <v>0</v>
      </c>
      <c r="L73" s="22">
        <v>2609608</v>
      </c>
      <c r="M73" s="22">
        <v>3819137</v>
      </c>
      <c r="N73" s="22">
        <v>0</v>
      </c>
      <c r="O73" s="22">
        <v>-120901</v>
      </c>
      <c r="P73" s="22">
        <v>0</v>
      </c>
      <c r="Q73" s="22">
        <v>0</v>
      </c>
      <c r="R73" s="22">
        <v>4991135</v>
      </c>
    </row>
    <row r="74" spans="1:18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4370334</v>
      </c>
      <c r="F74" s="22">
        <v>1769920</v>
      </c>
      <c r="G74" s="22">
        <v>-600000</v>
      </c>
      <c r="H74" s="22">
        <v>0</v>
      </c>
      <c r="I74" s="22">
        <v>0</v>
      </c>
      <c r="J74" s="22">
        <v>-3767783</v>
      </c>
      <c r="K74" s="22">
        <v>0</v>
      </c>
      <c r="L74" s="22">
        <v>1040</v>
      </c>
      <c r="M74" s="22">
        <v>2524467</v>
      </c>
      <c r="N74" s="22">
        <v>0</v>
      </c>
      <c r="O74" s="22">
        <v>0</v>
      </c>
      <c r="P74" s="22">
        <v>0</v>
      </c>
      <c r="Q74" s="22">
        <v>184397</v>
      </c>
      <c r="R74" s="22">
        <v>4482375</v>
      </c>
    </row>
    <row r="75" spans="1:18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2913280</v>
      </c>
      <c r="F75" s="22">
        <v>2571929</v>
      </c>
      <c r="G75" s="22">
        <v>-1676567</v>
      </c>
      <c r="H75" s="22">
        <v>114139</v>
      </c>
      <c r="I75" s="22">
        <v>0</v>
      </c>
      <c r="J75" s="22">
        <v>-3012463</v>
      </c>
      <c r="K75" s="22">
        <v>0</v>
      </c>
      <c r="L75" s="22">
        <v>241797</v>
      </c>
      <c r="M75" s="22">
        <v>3430047</v>
      </c>
      <c r="N75" s="22">
        <v>0</v>
      </c>
      <c r="O75" s="22">
        <v>0</v>
      </c>
      <c r="P75" s="22">
        <v>0</v>
      </c>
      <c r="Q75" s="22">
        <v>886624</v>
      </c>
      <c r="R75" s="22">
        <v>5468786</v>
      </c>
    </row>
    <row r="76" spans="1:18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-12700000</v>
      </c>
      <c r="F76" s="22">
        <v>12659342</v>
      </c>
      <c r="G76" s="22">
        <v>-3424141</v>
      </c>
      <c r="H76" s="22">
        <v>1538214</v>
      </c>
      <c r="I76" s="22">
        <v>0</v>
      </c>
      <c r="J76" s="22">
        <v>-17077485</v>
      </c>
      <c r="K76" s="22">
        <v>-825631</v>
      </c>
      <c r="L76" s="22">
        <v>1712396</v>
      </c>
      <c r="M76" s="22">
        <v>7514914</v>
      </c>
      <c r="N76" s="22">
        <v>0</v>
      </c>
      <c r="O76" s="22">
        <v>-2151383</v>
      </c>
      <c r="P76" s="22">
        <v>0</v>
      </c>
      <c r="Q76" s="22">
        <v>0</v>
      </c>
      <c r="R76" s="22">
        <v>-12753774</v>
      </c>
    </row>
    <row r="77" spans="1:18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14071566</v>
      </c>
      <c r="F77" s="22">
        <v>10920538</v>
      </c>
      <c r="G77" s="22">
        <v>-1455208</v>
      </c>
      <c r="H77" s="22">
        <v>34120</v>
      </c>
      <c r="I77" s="22">
        <v>0</v>
      </c>
      <c r="J77" s="22">
        <v>-5188368</v>
      </c>
      <c r="K77" s="22">
        <v>-6778767</v>
      </c>
      <c r="L77" s="22">
        <v>492230</v>
      </c>
      <c r="M77" s="22">
        <v>3632484</v>
      </c>
      <c r="N77" s="22">
        <v>0</v>
      </c>
      <c r="O77" s="22">
        <v>-275922</v>
      </c>
      <c r="P77" s="22">
        <v>0</v>
      </c>
      <c r="Q77" s="22">
        <v>0</v>
      </c>
      <c r="R77" s="22">
        <v>15452673</v>
      </c>
    </row>
    <row r="78" spans="1:18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3050394</v>
      </c>
      <c r="F78" s="22">
        <v>6219625</v>
      </c>
      <c r="G78" s="22">
        <v>-917250</v>
      </c>
      <c r="H78" s="22">
        <v>50000</v>
      </c>
      <c r="I78" s="22">
        <v>0</v>
      </c>
      <c r="J78" s="22">
        <v>-5323804</v>
      </c>
      <c r="K78" s="22">
        <v>0</v>
      </c>
      <c r="L78" s="22">
        <v>360813</v>
      </c>
      <c r="M78" s="22">
        <v>1652153</v>
      </c>
      <c r="N78" s="22">
        <v>0</v>
      </c>
      <c r="O78" s="22">
        <v>-74957</v>
      </c>
      <c r="P78" s="22">
        <v>0</v>
      </c>
      <c r="Q78" s="22">
        <v>47535</v>
      </c>
      <c r="R78" s="22">
        <v>5064508</v>
      </c>
    </row>
    <row r="79" spans="1:18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1533138</v>
      </c>
      <c r="F79" s="22">
        <v>2908918</v>
      </c>
      <c r="G79" s="22">
        <v>-741620</v>
      </c>
      <c r="H79" s="22">
        <v>0</v>
      </c>
      <c r="I79" s="22">
        <v>0</v>
      </c>
      <c r="J79" s="22">
        <v>-3862031</v>
      </c>
      <c r="K79" s="22">
        <v>0</v>
      </c>
      <c r="L79" s="22">
        <v>81659</v>
      </c>
      <c r="M79" s="22">
        <v>2706265</v>
      </c>
      <c r="N79" s="22">
        <v>0</v>
      </c>
      <c r="O79" s="22">
        <v>0</v>
      </c>
      <c r="P79" s="22">
        <v>0</v>
      </c>
      <c r="Q79" s="22">
        <v>0</v>
      </c>
      <c r="R79" s="22">
        <v>2626329</v>
      </c>
    </row>
    <row r="80" spans="1:18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5308234</v>
      </c>
      <c r="F80" s="22">
        <v>6095671</v>
      </c>
      <c r="G80" s="22">
        <v>-11743398</v>
      </c>
      <c r="H80" s="22">
        <v>283619</v>
      </c>
      <c r="I80" s="22">
        <v>0</v>
      </c>
      <c r="J80" s="22">
        <v>-8874768</v>
      </c>
      <c r="K80" s="22">
        <v>0</v>
      </c>
      <c r="L80" s="22">
        <v>623013</v>
      </c>
      <c r="M80" s="22">
        <v>13678091</v>
      </c>
      <c r="N80" s="22">
        <v>0</v>
      </c>
      <c r="O80" s="22">
        <v>0</v>
      </c>
      <c r="P80" s="22">
        <v>0</v>
      </c>
      <c r="Q80" s="22">
        <v>0</v>
      </c>
      <c r="R80" s="22">
        <v>5370462</v>
      </c>
    </row>
    <row r="81" spans="1:18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7898893</v>
      </c>
      <c r="F81" s="22">
        <v>1941843</v>
      </c>
      <c r="G81" s="22">
        <v>-5068774</v>
      </c>
      <c r="H81" s="22">
        <v>2488796</v>
      </c>
      <c r="I81" s="22">
        <v>0</v>
      </c>
      <c r="J81" s="22">
        <v>-3552437</v>
      </c>
      <c r="K81" s="22">
        <v>-836725</v>
      </c>
      <c r="L81" s="22">
        <v>1644486</v>
      </c>
      <c r="M81" s="22">
        <v>3663080</v>
      </c>
      <c r="N81" s="22">
        <v>0</v>
      </c>
      <c r="O81" s="22">
        <v>0</v>
      </c>
      <c r="P81" s="22">
        <v>0</v>
      </c>
      <c r="Q81" s="22">
        <v>-270467</v>
      </c>
      <c r="R81" s="22">
        <v>7908695</v>
      </c>
    </row>
    <row r="82" spans="1:18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6354566</v>
      </c>
      <c r="F82" s="22">
        <v>9259459</v>
      </c>
      <c r="G82" s="22">
        <v>-4561939</v>
      </c>
      <c r="H82" s="22">
        <v>612835</v>
      </c>
      <c r="I82" s="22">
        <v>0</v>
      </c>
      <c r="J82" s="22">
        <v>-20116720</v>
      </c>
      <c r="K82" s="22">
        <v>-74900</v>
      </c>
      <c r="L82" s="22">
        <v>2130478</v>
      </c>
      <c r="M82" s="22">
        <v>12793922</v>
      </c>
      <c r="N82" s="22">
        <v>0</v>
      </c>
      <c r="O82" s="22">
        <v>0</v>
      </c>
      <c r="P82" s="22">
        <v>0</v>
      </c>
      <c r="Q82" s="22">
        <v>0</v>
      </c>
      <c r="R82" s="22">
        <v>6397701</v>
      </c>
    </row>
    <row r="83" spans="1:18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1392944</v>
      </c>
      <c r="F83" s="22">
        <v>-441247</v>
      </c>
      <c r="G83" s="22">
        <v>-393193</v>
      </c>
      <c r="H83" s="22">
        <v>218635</v>
      </c>
      <c r="I83" s="22">
        <v>0</v>
      </c>
      <c r="J83" s="22">
        <v>-1751764</v>
      </c>
      <c r="K83" s="22">
        <v>-13091</v>
      </c>
      <c r="L83" s="22">
        <v>147670</v>
      </c>
      <c r="M83" s="22">
        <v>1417023</v>
      </c>
      <c r="N83" s="22">
        <v>0</v>
      </c>
      <c r="O83" s="22">
        <v>0</v>
      </c>
      <c r="P83" s="22">
        <v>0</v>
      </c>
      <c r="Q83" s="22">
        <v>0</v>
      </c>
      <c r="R83" s="22">
        <v>576977</v>
      </c>
    </row>
    <row r="84" spans="1:18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1375687</v>
      </c>
      <c r="F84" s="22">
        <v>1245463</v>
      </c>
      <c r="G84" s="22">
        <v>-1095670</v>
      </c>
      <c r="H84" s="22">
        <v>271129</v>
      </c>
      <c r="I84" s="22">
        <v>0</v>
      </c>
      <c r="J84" s="22">
        <v>-347881</v>
      </c>
      <c r="K84" s="22">
        <v>-203226</v>
      </c>
      <c r="L84" s="22">
        <v>15426</v>
      </c>
      <c r="M84" s="22">
        <v>1459392</v>
      </c>
      <c r="N84" s="22">
        <v>0</v>
      </c>
      <c r="O84" s="22">
        <v>-783971</v>
      </c>
      <c r="P84" s="22">
        <v>0</v>
      </c>
      <c r="Q84" s="22">
        <v>0</v>
      </c>
      <c r="R84" s="22">
        <v>1936349</v>
      </c>
    </row>
    <row r="85" spans="1:18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2058120</v>
      </c>
      <c r="F85" s="22">
        <v>5642239</v>
      </c>
      <c r="G85" s="22">
        <v>2592790</v>
      </c>
      <c r="H85" s="22">
        <v>-4664588</v>
      </c>
      <c r="I85" s="22">
        <v>0</v>
      </c>
      <c r="J85" s="22">
        <v>-7564593</v>
      </c>
      <c r="K85" s="22">
        <v>0</v>
      </c>
      <c r="L85" s="22">
        <v>763436</v>
      </c>
      <c r="M85" s="22">
        <v>2933751</v>
      </c>
      <c r="N85" s="22">
        <v>0</v>
      </c>
      <c r="O85" s="22">
        <v>-35318</v>
      </c>
      <c r="P85" s="22">
        <v>0</v>
      </c>
      <c r="Q85" s="22">
        <v>0</v>
      </c>
      <c r="R85" s="22">
        <v>1725837</v>
      </c>
    </row>
    <row r="86" spans="1:18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29089248</v>
      </c>
      <c r="F86" s="22">
        <v>8589968</v>
      </c>
      <c r="G86" s="22">
        <v>-31608082</v>
      </c>
      <c r="H86" s="22">
        <v>8610798</v>
      </c>
      <c r="I86" s="22">
        <v>0</v>
      </c>
      <c r="J86" s="22">
        <v>-14814397</v>
      </c>
      <c r="K86" s="22">
        <v>-909565</v>
      </c>
      <c r="L86" s="22">
        <v>869900</v>
      </c>
      <c r="M86" s="22">
        <v>12398832</v>
      </c>
      <c r="N86" s="22">
        <v>0</v>
      </c>
      <c r="O86" s="22">
        <v>-59430</v>
      </c>
      <c r="P86" s="22">
        <v>0</v>
      </c>
      <c r="Q86" s="22">
        <v>-298508</v>
      </c>
      <c r="R86" s="22">
        <v>11868764</v>
      </c>
    </row>
    <row r="87" spans="1:18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2459134</v>
      </c>
      <c r="F87" s="22">
        <v>2608718</v>
      </c>
      <c r="G87" s="22">
        <v>-844968</v>
      </c>
      <c r="H87" s="22">
        <v>19126</v>
      </c>
      <c r="I87" s="22">
        <v>0</v>
      </c>
      <c r="J87" s="22">
        <v>-7410029</v>
      </c>
      <c r="K87" s="22">
        <v>-22569</v>
      </c>
      <c r="L87" s="22">
        <v>1087952</v>
      </c>
      <c r="M87" s="22">
        <v>5835140</v>
      </c>
      <c r="N87" s="22">
        <v>0</v>
      </c>
      <c r="O87" s="22">
        <v>0</v>
      </c>
      <c r="P87" s="22">
        <v>0</v>
      </c>
      <c r="Q87" s="22">
        <v>0</v>
      </c>
      <c r="R87" s="22">
        <v>3732504</v>
      </c>
    </row>
    <row r="88" spans="1:18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-5918413</v>
      </c>
      <c r="F88" s="22">
        <v>1171735</v>
      </c>
      <c r="G88" s="22">
        <v>-3360015</v>
      </c>
      <c r="H88" s="22">
        <v>324130</v>
      </c>
      <c r="I88" s="22">
        <v>0</v>
      </c>
      <c r="J88" s="22">
        <v>1499916</v>
      </c>
      <c r="K88" s="22">
        <v>0</v>
      </c>
      <c r="L88" s="22">
        <v>89842</v>
      </c>
      <c r="M88" s="22">
        <v>6299187</v>
      </c>
      <c r="N88" s="22">
        <v>0</v>
      </c>
      <c r="O88" s="22">
        <v>-2499279</v>
      </c>
      <c r="P88" s="22">
        <v>0</v>
      </c>
      <c r="Q88" s="22">
        <v>0</v>
      </c>
      <c r="R88" s="22">
        <v>-2392897</v>
      </c>
    </row>
    <row r="89" spans="1:18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31642359</v>
      </c>
      <c r="F89" s="22">
        <v>28222326</v>
      </c>
      <c r="G89" s="22">
        <v>-11215465</v>
      </c>
      <c r="H89" s="22">
        <v>736687</v>
      </c>
      <c r="I89" s="22">
        <v>0</v>
      </c>
      <c r="J89" s="22">
        <v>-15943802</v>
      </c>
      <c r="K89" s="22">
        <v>0</v>
      </c>
      <c r="L89" s="22">
        <v>436242</v>
      </c>
      <c r="M89" s="22">
        <v>10011308</v>
      </c>
      <c r="N89" s="22">
        <v>0</v>
      </c>
      <c r="O89" s="22">
        <v>-142971</v>
      </c>
      <c r="P89" s="22">
        <v>0</v>
      </c>
      <c r="Q89" s="22">
        <v>-439100</v>
      </c>
      <c r="R89" s="22">
        <v>43307584</v>
      </c>
    </row>
    <row r="90" spans="1:18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671380</v>
      </c>
      <c r="F90" s="22">
        <v>1157925</v>
      </c>
      <c r="G90" s="22">
        <v>-2229908</v>
      </c>
      <c r="H90" s="22">
        <v>7500</v>
      </c>
      <c r="I90" s="22">
        <v>0</v>
      </c>
      <c r="J90" s="22">
        <v>63530</v>
      </c>
      <c r="K90" s="22">
        <v>0</v>
      </c>
      <c r="L90" s="22">
        <v>11985</v>
      </c>
      <c r="M90" s="22">
        <v>820869</v>
      </c>
      <c r="N90" s="22">
        <v>0</v>
      </c>
      <c r="O90" s="22">
        <v>-403219</v>
      </c>
      <c r="P90" s="22">
        <v>0</v>
      </c>
      <c r="Q90" s="22">
        <v>0</v>
      </c>
      <c r="R90" s="22">
        <v>100062</v>
      </c>
    </row>
    <row r="91" spans="1:18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0</v>
      </c>
      <c r="F91" s="22">
        <v>3375178</v>
      </c>
      <c r="G91" s="22">
        <v>-8164531</v>
      </c>
      <c r="H91" s="22">
        <v>1541552</v>
      </c>
      <c r="I91" s="22">
        <v>0</v>
      </c>
      <c r="J91" s="22">
        <v>0</v>
      </c>
      <c r="K91" s="22">
        <v>0</v>
      </c>
      <c r="L91" s="22">
        <v>168328</v>
      </c>
      <c r="M91" s="22">
        <v>4430584</v>
      </c>
      <c r="N91" s="22">
        <v>0</v>
      </c>
      <c r="O91" s="22">
        <v>-1350111</v>
      </c>
      <c r="P91" s="22">
        <v>0</v>
      </c>
      <c r="Q91" s="22">
        <v>0</v>
      </c>
      <c r="R91" s="22">
        <v>1000</v>
      </c>
    </row>
    <row r="92" spans="1:18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314508</v>
      </c>
      <c r="F92" s="22">
        <v>687832</v>
      </c>
      <c r="G92" s="22">
        <v>-1194189</v>
      </c>
      <c r="H92" s="22">
        <v>39200</v>
      </c>
      <c r="I92" s="22">
        <v>0</v>
      </c>
      <c r="J92" s="22">
        <v>-1168270</v>
      </c>
      <c r="K92" s="22">
        <v>0</v>
      </c>
      <c r="L92" s="22">
        <v>390646</v>
      </c>
      <c r="M92" s="22">
        <v>2065687</v>
      </c>
      <c r="N92" s="22">
        <v>0</v>
      </c>
      <c r="O92" s="22">
        <v>-819041</v>
      </c>
      <c r="P92" s="22">
        <v>0</v>
      </c>
      <c r="Q92" s="22">
        <v>0</v>
      </c>
      <c r="R92" s="22">
        <v>316373</v>
      </c>
    </row>
    <row r="93" spans="1:18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998638</v>
      </c>
      <c r="F93" s="22">
        <v>105178</v>
      </c>
      <c r="G93" s="22">
        <v>-122595</v>
      </c>
      <c r="H93" s="22">
        <v>42150</v>
      </c>
      <c r="I93" s="22">
        <v>0</v>
      </c>
      <c r="J93" s="22">
        <v>-446579</v>
      </c>
      <c r="K93" s="22">
        <v>0</v>
      </c>
      <c r="L93" s="22">
        <v>5500</v>
      </c>
      <c r="M93" s="22">
        <v>407878</v>
      </c>
      <c r="N93" s="22">
        <v>0</v>
      </c>
      <c r="O93" s="22">
        <v>0</v>
      </c>
      <c r="P93" s="22">
        <v>0</v>
      </c>
      <c r="Q93" s="22">
        <v>0</v>
      </c>
      <c r="R93" s="22">
        <v>990170</v>
      </c>
    </row>
    <row r="94" spans="1:18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882145</v>
      </c>
      <c r="F94" s="22">
        <v>469476</v>
      </c>
      <c r="G94" s="22">
        <v>-339520</v>
      </c>
      <c r="H94" s="22">
        <v>0</v>
      </c>
      <c r="I94" s="22">
        <v>0</v>
      </c>
      <c r="J94" s="22">
        <v>-268715</v>
      </c>
      <c r="K94" s="22">
        <v>0</v>
      </c>
      <c r="L94" s="22">
        <v>10000</v>
      </c>
      <c r="M94" s="22">
        <v>403965</v>
      </c>
      <c r="N94" s="22">
        <v>0</v>
      </c>
      <c r="O94" s="22">
        <v>-70705</v>
      </c>
      <c r="P94" s="22">
        <v>0</v>
      </c>
      <c r="Q94" s="22">
        <v>0</v>
      </c>
      <c r="R94" s="22">
        <v>1086646</v>
      </c>
    </row>
    <row r="95" spans="1:18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5323662</v>
      </c>
      <c r="F95" s="22">
        <v>21457291</v>
      </c>
      <c r="G95" s="22">
        <v>-2992099</v>
      </c>
      <c r="H95" s="22">
        <v>172864</v>
      </c>
      <c r="I95" s="22">
        <v>0</v>
      </c>
      <c r="J95" s="22">
        <v>-9017989</v>
      </c>
      <c r="K95" s="22">
        <v>-12001821</v>
      </c>
      <c r="L95" s="22">
        <v>29494</v>
      </c>
      <c r="M95" s="22">
        <v>5186436</v>
      </c>
      <c r="N95" s="22">
        <v>0</v>
      </c>
      <c r="O95" s="22">
        <v>-1124600</v>
      </c>
      <c r="P95" s="22">
        <v>0</v>
      </c>
      <c r="Q95" s="22">
        <v>-2818872</v>
      </c>
      <c r="R95" s="22">
        <v>4214366</v>
      </c>
    </row>
    <row r="96" spans="1:18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75087</v>
      </c>
      <c r="F96" s="22">
        <v>675868</v>
      </c>
      <c r="G96" s="22">
        <v>0</v>
      </c>
      <c r="H96" s="22">
        <v>237663</v>
      </c>
      <c r="I96" s="22">
        <v>0</v>
      </c>
      <c r="J96" s="22">
        <v>-664001</v>
      </c>
      <c r="K96" s="22">
        <v>0</v>
      </c>
      <c r="L96" s="22">
        <v>20477</v>
      </c>
      <c r="M96" s="22">
        <v>671973</v>
      </c>
      <c r="N96" s="22">
        <v>0</v>
      </c>
      <c r="O96" s="22">
        <v>-848891</v>
      </c>
      <c r="P96" s="22">
        <v>0</v>
      </c>
      <c r="Q96" s="22">
        <v>-71172</v>
      </c>
      <c r="R96" s="22">
        <v>97004</v>
      </c>
    </row>
    <row r="97" spans="1:18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328837</v>
      </c>
      <c r="F97" s="22">
        <v>475156</v>
      </c>
      <c r="G97" s="22">
        <v>-109417</v>
      </c>
      <c r="H97" s="22">
        <v>13363</v>
      </c>
      <c r="I97" s="22">
        <v>0</v>
      </c>
      <c r="J97" s="22">
        <v>-1017870</v>
      </c>
      <c r="K97" s="22">
        <v>0</v>
      </c>
      <c r="L97" s="22">
        <v>0</v>
      </c>
      <c r="M97" s="22">
        <v>420552</v>
      </c>
      <c r="N97" s="22">
        <v>0</v>
      </c>
      <c r="O97" s="22">
        <v>-167077</v>
      </c>
      <c r="P97" s="22">
        <v>0</v>
      </c>
      <c r="Q97" s="22">
        <v>-24522</v>
      </c>
      <c r="R97" s="22">
        <v>-80978</v>
      </c>
    </row>
    <row r="98" spans="1:18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122239</v>
      </c>
      <c r="F98" s="22">
        <v>6768666</v>
      </c>
      <c r="G98" s="22">
        <v>-9001243</v>
      </c>
      <c r="H98" s="22">
        <v>0</v>
      </c>
      <c r="I98" s="22">
        <v>0</v>
      </c>
      <c r="J98" s="22">
        <v>0</v>
      </c>
      <c r="K98" s="22">
        <v>0</v>
      </c>
      <c r="L98" s="22">
        <v>90000</v>
      </c>
      <c r="M98" s="22">
        <v>3151953</v>
      </c>
      <c r="N98" s="22">
        <v>0</v>
      </c>
      <c r="O98" s="22">
        <v>-913600</v>
      </c>
      <c r="P98" s="22">
        <v>0</v>
      </c>
      <c r="Q98" s="22">
        <v>0</v>
      </c>
      <c r="R98" s="22">
        <v>218015</v>
      </c>
    </row>
    <row r="99" spans="1:18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761859</v>
      </c>
      <c r="F99" s="22">
        <v>355033</v>
      </c>
      <c r="G99" s="22">
        <v>-706987</v>
      </c>
      <c r="H99" s="22">
        <v>0</v>
      </c>
      <c r="I99" s="22">
        <v>0</v>
      </c>
      <c r="J99" s="22">
        <v>-712421</v>
      </c>
      <c r="K99" s="22">
        <v>0</v>
      </c>
      <c r="L99" s="22">
        <v>20001</v>
      </c>
      <c r="M99" s="22">
        <v>515129</v>
      </c>
      <c r="N99" s="22">
        <v>0</v>
      </c>
      <c r="O99" s="22">
        <v>-192391</v>
      </c>
      <c r="P99" s="22">
        <v>0</v>
      </c>
      <c r="Q99" s="22">
        <v>0</v>
      </c>
      <c r="R99" s="22">
        <v>40223</v>
      </c>
    </row>
    <row r="100" spans="1:18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1471323</v>
      </c>
      <c r="F100" s="22">
        <v>23511467</v>
      </c>
      <c r="G100" s="22">
        <v>-12353740</v>
      </c>
      <c r="H100" s="22">
        <v>0</v>
      </c>
      <c r="I100" s="22">
        <v>0</v>
      </c>
      <c r="J100" s="22">
        <v>-7979843</v>
      </c>
      <c r="K100" s="22">
        <v>-6815834</v>
      </c>
      <c r="L100" s="22">
        <v>35797</v>
      </c>
      <c r="M100" s="22">
        <v>2873494</v>
      </c>
      <c r="N100" s="22">
        <v>0</v>
      </c>
      <c r="O100" s="22">
        <v>-742664</v>
      </c>
      <c r="P100" s="22">
        <v>0</v>
      </c>
      <c r="Q100" s="22">
        <v>0</v>
      </c>
      <c r="R100" s="22">
        <v>0</v>
      </c>
    </row>
    <row r="101" spans="1:18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908782</v>
      </c>
      <c r="F101" s="22">
        <v>2047503</v>
      </c>
      <c r="G101" s="22">
        <v>-433919</v>
      </c>
      <c r="H101" s="22">
        <v>184845</v>
      </c>
      <c r="I101" s="22">
        <v>0</v>
      </c>
      <c r="J101" s="22">
        <v>-1462224</v>
      </c>
      <c r="K101" s="22">
        <v>0</v>
      </c>
      <c r="L101" s="22">
        <v>54607</v>
      </c>
      <c r="M101" s="22">
        <v>658571</v>
      </c>
      <c r="N101" s="22">
        <v>0</v>
      </c>
      <c r="O101" s="22">
        <v>-137183</v>
      </c>
      <c r="P101" s="22">
        <v>0</v>
      </c>
      <c r="Q101" s="22">
        <v>0</v>
      </c>
      <c r="R101" s="22">
        <v>1820982</v>
      </c>
    </row>
    <row r="102" spans="1:18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525577</v>
      </c>
      <c r="F102" s="22">
        <v>153918</v>
      </c>
      <c r="G102" s="22">
        <v>-177292</v>
      </c>
      <c r="H102" s="22">
        <v>115000</v>
      </c>
      <c r="I102" s="22">
        <v>0</v>
      </c>
      <c r="J102" s="22">
        <v>-126117</v>
      </c>
      <c r="K102" s="22">
        <v>0</v>
      </c>
      <c r="L102" s="22">
        <v>7008</v>
      </c>
      <c r="M102" s="22">
        <v>383279</v>
      </c>
      <c r="N102" s="22">
        <v>0</v>
      </c>
      <c r="O102" s="22">
        <v>-119828</v>
      </c>
      <c r="P102" s="22">
        <v>0</v>
      </c>
      <c r="Q102" s="22">
        <v>0</v>
      </c>
      <c r="R102" s="22">
        <v>761545</v>
      </c>
    </row>
    <row r="103" spans="1:18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105131</v>
      </c>
      <c r="F103" s="22">
        <v>-108068</v>
      </c>
      <c r="G103" s="22">
        <v>-154538</v>
      </c>
      <c r="H103" s="22">
        <v>34094</v>
      </c>
      <c r="I103" s="22">
        <v>0</v>
      </c>
      <c r="J103" s="22">
        <v>-181163</v>
      </c>
      <c r="K103" s="22">
        <v>0</v>
      </c>
      <c r="L103" s="22">
        <v>0</v>
      </c>
      <c r="M103" s="22">
        <v>332845</v>
      </c>
      <c r="N103" s="22">
        <v>0</v>
      </c>
      <c r="O103" s="22">
        <v>-12229</v>
      </c>
      <c r="P103" s="22">
        <v>0</v>
      </c>
      <c r="Q103" s="22">
        <v>0</v>
      </c>
      <c r="R103" s="22">
        <v>16072</v>
      </c>
    </row>
    <row r="104" spans="1:18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849870</v>
      </c>
      <c r="F104" s="22">
        <v>6771620</v>
      </c>
      <c r="G104" s="22">
        <v>-1466667</v>
      </c>
      <c r="H104" s="22">
        <v>-182946</v>
      </c>
      <c r="I104" s="22">
        <v>0</v>
      </c>
      <c r="J104" s="22">
        <v>-6477695</v>
      </c>
      <c r="K104" s="22">
        <v>0</v>
      </c>
      <c r="L104" s="22">
        <v>855560</v>
      </c>
      <c r="M104" s="22">
        <v>663069</v>
      </c>
      <c r="N104" s="22">
        <v>0</v>
      </c>
      <c r="O104" s="22">
        <v>-144646</v>
      </c>
      <c r="P104" s="22">
        <v>0</v>
      </c>
      <c r="Q104" s="22">
        <v>7009</v>
      </c>
      <c r="R104" s="22">
        <v>875174</v>
      </c>
    </row>
    <row r="105" spans="1:18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-84530</v>
      </c>
      <c r="F105" s="22">
        <v>3257384</v>
      </c>
      <c r="G105" s="22">
        <v>-1228300</v>
      </c>
      <c r="H105" s="22">
        <v>0</v>
      </c>
      <c r="I105" s="22">
        <v>0</v>
      </c>
      <c r="J105" s="22">
        <v>-508014</v>
      </c>
      <c r="K105" s="22">
        <v>-2218821</v>
      </c>
      <c r="L105" s="22">
        <v>348629</v>
      </c>
      <c r="M105" s="22">
        <v>626318</v>
      </c>
      <c r="N105" s="22">
        <v>0</v>
      </c>
      <c r="O105" s="22">
        <v>-296973</v>
      </c>
      <c r="P105" s="22">
        <v>0</v>
      </c>
      <c r="Q105" s="22">
        <v>0</v>
      </c>
      <c r="R105" s="22">
        <v>-104307</v>
      </c>
    </row>
    <row r="106" spans="1:18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2522822</v>
      </c>
      <c r="F106" s="22">
        <v>9666951</v>
      </c>
      <c r="G106" s="22">
        <v>-7335003</v>
      </c>
      <c r="H106" s="22">
        <v>1147601</v>
      </c>
      <c r="I106" s="22">
        <v>0</v>
      </c>
      <c r="J106" s="22">
        <v>-9179892</v>
      </c>
      <c r="K106" s="22">
        <v>-536625</v>
      </c>
      <c r="L106" s="22">
        <v>1294062</v>
      </c>
      <c r="M106" s="22">
        <v>6143309</v>
      </c>
      <c r="N106" s="22">
        <v>0</v>
      </c>
      <c r="O106" s="22">
        <v>-4515072</v>
      </c>
      <c r="P106" s="22">
        <v>0</v>
      </c>
      <c r="Q106" s="22">
        <v>5801000</v>
      </c>
      <c r="R106" s="22">
        <v>5009153</v>
      </c>
    </row>
    <row r="107" spans="1:18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521998</v>
      </c>
      <c r="F107" s="22">
        <v>988883</v>
      </c>
      <c r="G107" s="22">
        <v>-672568</v>
      </c>
      <c r="H107" s="22">
        <v>155855</v>
      </c>
      <c r="I107" s="22">
        <v>0</v>
      </c>
      <c r="J107" s="22">
        <v>-2157065</v>
      </c>
      <c r="K107" s="22">
        <v>-38894</v>
      </c>
      <c r="L107" s="22">
        <v>82700</v>
      </c>
      <c r="M107" s="22">
        <v>1907678</v>
      </c>
      <c r="N107" s="22">
        <v>0</v>
      </c>
      <c r="O107" s="22">
        <v>-145570</v>
      </c>
      <c r="P107" s="22">
        <v>0</v>
      </c>
      <c r="Q107" s="22">
        <v>0</v>
      </c>
      <c r="R107" s="22">
        <v>643017</v>
      </c>
    </row>
    <row r="108" spans="1:18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-461955</v>
      </c>
      <c r="F108" s="22">
        <v>2960626</v>
      </c>
      <c r="G108" s="22">
        <v>-193800</v>
      </c>
      <c r="H108" s="22">
        <v>0</v>
      </c>
      <c r="I108" s="22">
        <v>0</v>
      </c>
      <c r="J108" s="22">
        <v>-1931110</v>
      </c>
      <c r="K108" s="22">
        <v>-2177591</v>
      </c>
      <c r="L108" s="22">
        <v>104354</v>
      </c>
      <c r="M108" s="22">
        <v>1482499</v>
      </c>
      <c r="N108" s="22">
        <v>0</v>
      </c>
      <c r="O108" s="22">
        <v>-420002</v>
      </c>
      <c r="P108" s="22">
        <v>0</v>
      </c>
      <c r="Q108" s="22">
        <v>-5</v>
      </c>
      <c r="R108" s="22">
        <v>-636984</v>
      </c>
    </row>
    <row r="109" spans="1:18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491269</v>
      </c>
      <c r="F109" s="22">
        <v>118688</v>
      </c>
      <c r="G109" s="22">
        <v>-72000</v>
      </c>
      <c r="H109" s="22">
        <v>1000</v>
      </c>
      <c r="I109" s="22">
        <v>0</v>
      </c>
      <c r="J109" s="22">
        <v>-280702</v>
      </c>
      <c r="K109" s="22">
        <v>0</v>
      </c>
      <c r="L109" s="22">
        <v>9382</v>
      </c>
      <c r="M109" s="22">
        <v>342601</v>
      </c>
      <c r="N109" s="22">
        <v>0</v>
      </c>
      <c r="O109" s="22">
        <v>-118102</v>
      </c>
      <c r="P109" s="22">
        <v>0</v>
      </c>
      <c r="Q109" s="22">
        <v>0</v>
      </c>
      <c r="R109" s="22">
        <v>492136</v>
      </c>
    </row>
    <row r="110" spans="1:18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58786982</v>
      </c>
      <c r="F110" s="22">
        <v>26818401</v>
      </c>
      <c r="G110" s="22">
        <v>-5957959</v>
      </c>
      <c r="H110" s="22">
        <v>795759</v>
      </c>
      <c r="I110" s="22">
        <v>0</v>
      </c>
      <c r="J110" s="22">
        <v>-4390732</v>
      </c>
      <c r="K110" s="22">
        <v>-23845501</v>
      </c>
      <c r="L110" s="22">
        <v>83078</v>
      </c>
      <c r="M110" s="22">
        <v>4566588</v>
      </c>
      <c r="N110" s="22">
        <v>0</v>
      </c>
      <c r="O110" s="22">
        <v>-333313</v>
      </c>
      <c r="P110" s="22">
        <v>0</v>
      </c>
      <c r="Q110" s="22">
        <v>2863402</v>
      </c>
      <c r="R110" s="22">
        <v>59386705</v>
      </c>
    </row>
    <row r="111" spans="1:18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1437162</v>
      </c>
      <c r="F111" s="22">
        <v>-220591</v>
      </c>
      <c r="G111" s="22">
        <v>-168991</v>
      </c>
      <c r="H111" s="22">
        <v>12735</v>
      </c>
      <c r="I111" s="22">
        <v>0</v>
      </c>
      <c r="J111" s="22">
        <v>-2260631</v>
      </c>
      <c r="K111" s="22">
        <v>0</v>
      </c>
      <c r="L111" s="22">
        <v>32665</v>
      </c>
      <c r="M111" s="22">
        <v>2871172</v>
      </c>
      <c r="N111" s="22">
        <v>0</v>
      </c>
      <c r="O111" s="22">
        <v>-260076</v>
      </c>
      <c r="P111" s="22">
        <v>0</v>
      </c>
      <c r="Q111" s="22">
        <v>0</v>
      </c>
      <c r="R111" s="22">
        <v>1443445</v>
      </c>
    </row>
    <row r="112" spans="1:18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570846</v>
      </c>
      <c r="F112" s="22">
        <v>5519077</v>
      </c>
      <c r="G112" s="22">
        <v>-3064962</v>
      </c>
      <c r="H112" s="22">
        <v>17089</v>
      </c>
      <c r="I112" s="22">
        <v>0</v>
      </c>
      <c r="J112" s="22">
        <v>-2206313</v>
      </c>
      <c r="K112" s="22">
        <v>-2174887</v>
      </c>
      <c r="L112" s="22">
        <v>141893</v>
      </c>
      <c r="M112" s="22">
        <v>2323854</v>
      </c>
      <c r="N112" s="22">
        <v>0</v>
      </c>
      <c r="O112" s="22">
        <v>-439504</v>
      </c>
      <c r="P112" s="22">
        <v>0</v>
      </c>
      <c r="Q112" s="22">
        <v>0</v>
      </c>
      <c r="R112" s="22">
        <v>687093</v>
      </c>
    </row>
    <row r="113" spans="1:18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-150204</v>
      </c>
      <c r="F113" s="22">
        <v>1769869</v>
      </c>
      <c r="G113" s="22">
        <v>-454640</v>
      </c>
      <c r="H113" s="22">
        <v>256013</v>
      </c>
      <c r="I113" s="22">
        <v>0</v>
      </c>
      <c r="J113" s="22">
        <v>-1951151</v>
      </c>
      <c r="K113" s="22">
        <v>-13004</v>
      </c>
      <c r="L113" s="22">
        <v>0</v>
      </c>
      <c r="M113" s="22">
        <v>639835</v>
      </c>
      <c r="N113" s="22">
        <v>0</v>
      </c>
      <c r="O113" s="22">
        <v>-65278</v>
      </c>
      <c r="P113" s="22">
        <v>0</v>
      </c>
      <c r="Q113" s="22">
        <v>0</v>
      </c>
      <c r="R113" s="22">
        <v>31440</v>
      </c>
    </row>
    <row r="114" spans="1:18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361225</v>
      </c>
      <c r="F114" s="22">
        <v>19474104</v>
      </c>
      <c r="G114" s="22">
        <v>-8628289</v>
      </c>
      <c r="H114" s="22">
        <v>126077</v>
      </c>
      <c r="I114" s="22">
        <v>0</v>
      </c>
      <c r="J114" s="22">
        <v>-8088665</v>
      </c>
      <c r="K114" s="22">
        <v>-8298579</v>
      </c>
      <c r="L114" s="22">
        <v>108844</v>
      </c>
      <c r="M114" s="22">
        <v>6121245</v>
      </c>
      <c r="N114" s="22">
        <v>0</v>
      </c>
      <c r="O114" s="22">
        <v>-890259</v>
      </c>
      <c r="P114" s="22">
        <v>0</v>
      </c>
      <c r="Q114" s="22">
        <v>0</v>
      </c>
      <c r="R114" s="22">
        <v>285703</v>
      </c>
    </row>
    <row r="115" spans="1:18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524204</v>
      </c>
      <c r="F115" s="22">
        <v>806627</v>
      </c>
      <c r="G115" s="22">
        <v>-437925</v>
      </c>
      <c r="H115" s="22">
        <v>49000</v>
      </c>
      <c r="I115" s="22">
        <v>0</v>
      </c>
      <c r="J115" s="22">
        <v>-799424</v>
      </c>
      <c r="K115" s="22">
        <v>0</v>
      </c>
      <c r="L115" s="22">
        <v>2372</v>
      </c>
      <c r="M115" s="22">
        <v>459827</v>
      </c>
      <c r="N115" s="22">
        <v>0</v>
      </c>
      <c r="O115" s="22">
        <v>-74240</v>
      </c>
      <c r="P115" s="22">
        <v>0</v>
      </c>
      <c r="Q115" s="22">
        <v>0</v>
      </c>
      <c r="R115" s="22">
        <v>530441</v>
      </c>
    </row>
    <row r="116" spans="1:18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765305</v>
      </c>
      <c r="F116" s="22">
        <v>678942</v>
      </c>
      <c r="G116" s="22">
        <v>-294007</v>
      </c>
      <c r="H116" s="22">
        <v>24847</v>
      </c>
      <c r="I116" s="22">
        <v>0</v>
      </c>
      <c r="J116" s="22">
        <v>-1197921</v>
      </c>
      <c r="K116" s="22">
        <v>0</v>
      </c>
      <c r="L116" s="22">
        <v>36130</v>
      </c>
      <c r="M116" s="22">
        <v>1200230</v>
      </c>
      <c r="N116" s="22">
        <v>0</v>
      </c>
      <c r="O116" s="22">
        <v>-435926</v>
      </c>
      <c r="P116" s="22">
        <v>0</v>
      </c>
      <c r="Q116" s="22">
        <v>0</v>
      </c>
      <c r="R116" s="22">
        <v>777600</v>
      </c>
    </row>
    <row r="117" spans="1:18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743792</v>
      </c>
      <c r="F117" s="22">
        <v>520828</v>
      </c>
      <c r="G117" s="22">
        <v>-174913</v>
      </c>
      <c r="H117" s="22">
        <v>0</v>
      </c>
      <c r="I117" s="22">
        <v>0</v>
      </c>
      <c r="J117" s="22">
        <v>-764235</v>
      </c>
      <c r="K117" s="22">
        <v>0</v>
      </c>
      <c r="L117" s="22">
        <v>0</v>
      </c>
      <c r="M117" s="22">
        <v>368596</v>
      </c>
      <c r="N117" s="22">
        <v>0</v>
      </c>
      <c r="O117" s="22">
        <v>-68457</v>
      </c>
      <c r="P117" s="22">
        <v>0</v>
      </c>
      <c r="Q117" s="22">
        <v>0</v>
      </c>
      <c r="R117" s="22">
        <v>625611</v>
      </c>
    </row>
    <row r="118" spans="1:18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1583760</v>
      </c>
      <c r="F118" s="22">
        <v>74554</v>
      </c>
      <c r="G118" s="22">
        <v>-1259203</v>
      </c>
      <c r="H118" s="22">
        <v>318500</v>
      </c>
      <c r="I118" s="22">
        <v>0</v>
      </c>
      <c r="J118" s="22">
        <v>-1277621</v>
      </c>
      <c r="K118" s="22">
        <v>0</v>
      </c>
      <c r="L118" s="22">
        <v>30488</v>
      </c>
      <c r="M118" s="22">
        <v>2188266</v>
      </c>
      <c r="N118" s="22">
        <v>0</v>
      </c>
      <c r="O118" s="22">
        <v>-90621</v>
      </c>
      <c r="P118" s="22">
        <v>0</v>
      </c>
      <c r="Q118" s="22">
        <v>0</v>
      </c>
      <c r="R118" s="22">
        <v>1568123</v>
      </c>
    </row>
    <row r="119" spans="1:18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283153</v>
      </c>
      <c r="F119" s="22">
        <v>1796058</v>
      </c>
      <c r="G119" s="22">
        <v>-877713</v>
      </c>
      <c r="H119" s="22">
        <v>0</v>
      </c>
      <c r="I119" s="22">
        <v>0</v>
      </c>
      <c r="J119" s="22">
        <v>-2475275</v>
      </c>
      <c r="K119" s="22">
        <v>0</v>
      </c>
      <c r="L119" s="22">
        <v>30961</v>
      </c>
      <c r="M119" s="22">
        <v>1433707</v>
      </c>
      <c r="N119" s="22">
        <v>0</v>
      </c>
      <c r="O119" s="22">
        <v>-630356</v>
      </c>
      <c r="P119" s="22">
        <v>0</v>
      </c>
      <c r="Q119" s="22">
        <v>0</v>
      </c>
      <c r="R119" s="22">
        <v>-439465</v>
      </c>
    </row>
    <row r="120" spans="1:18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8258962</v>
      </c>
      <c r="F120" s="22">
        <v>7559522</v>
      </c>
      <c r="G120" s="22">
        <v>-636437</v>
      </c>
      <c r="H120" s="22">
        <v>0</v>
      </c>
      <c r="I120" s="22">
        <v>0</v>
      </c>
      <c r="J120" s="22">
        <v>-11507699</v>
      </c>
      <c r="K120" s="22">
        <v>0</v>
      </c>
      <c r="L120" s="22">
        <v>318542</v>
      </c>
      <c r="M120" s="22">
        <v>4104627</v>
      </c>
      <c r="N120" s="22">
        <v>0</v>
      </c>
      <c r="O120" s="22">
        <v>-1020209</v>
      </c>
      <c r="P120" s="22">
        <v>0</v>
      </c>
      <c r="Q120" s="22">
        <v>0</v>
      </c>
      <c r="R120" s="22">
        <v>7077308</v>
      </c>
    </row>
    <row r="121" spans="1:18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632410</v>
      </c>
      <c r="F121" s="22">
        <v>4594811</v>
      </c>
      <c r="G121" s="22">
        <v>-1744880</v>
      </c>
      <c r="H121" s="22">
        <v>0</v>
      </c>
      <c r="I121" s="22">
        <v>0</v>
      </c>
      <c r="J121" s="22">
        <v>-7583556</v>
      </c>
      <c r="K121" s="22">
        <v>0</v>
      </c>
      <c r="L121" s="22">
        <v>61259</v>
      </c>
      <c r="M121" s="22">
        <v>4109866</v>
      </c>
      <c r="N121" s="22">
        <v>0</v>
      </c>
      <c r="O121" s="22">
        <v>-483174</v>
      </c>
      <c r="P121" s="22">
        <v>0</v>
      </c>
      <c r="Q121" s="22">
        <v>0</v>
      </c>
      <c r="R121" s="22">
        <v>-413264</v>
      </c>
    </row>
    <row r="122" spans="1:18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1166510</v>
      </c>
      <c r="F122" s="22">
        <v>1114005</v>
      </c>
      <c r="G122" s="22">
        <v>-539727</v>
      </c>
      <c r="H122" s="22">
        <v>0</v>
      </c>
      <c r="I122" s="22">
        <v>0</v>
      </c>
      <c r="J122" s="22">
        <v>-870705</v>
      </c>
      <c r="K122" s="22">
        <v>0</v>
      </c>
      <c r="L122" s="22">
        <v>0</v>
      </c>
      <c r="M122" s="22">
        <v>316569</v>
      </c>
      <c r="N122" s="22">
        <v>0</v>
      </c>
      <c r="O122" s="22">
        <v>-42967</v>
      </c>
      <c r="P122" s="22">
        <v>0</v>
      </c>
      <c r="Q122" s="22">
        <v>0</v>
      </c>
      <c r="R122" s="22">
        <v>1143685</v>
      </c>
    </row>
    <row r="123" spans="1:18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2502708</v>
      </c>
      <c r="F123" s="22">
        <v>4903962</v>
      </c>
      <c r="G123" s="22">
        <v>-5092661</v>
      </c>
      <c r="H123" s="22">
        <v>430426</v>
      </c>
      <c r="I123" s="22">
        <v>0</v>
      </c>
      <c r="J123" s="22">
        <v>-1524703</v>
      </c>
      <c r="K123" s="22">
        <v>0</v>
      </c>
      <c r="L123" s="22">
        <v>444416</v>
      </c>
      <c r="M123" s="22">
        <v>2782505</v>
      </c>
      <c r="N123" s="22">
        <v>0</v>
      </c>
      <c r="O123" s="22">
        <v>-2415730</v>
      </c>
      <c r="P123" s="22">
        <v>0</v>
      </c>
      <c r="Q123" s="22">
        <v>0</v>
      </c>
      <c r="R123" s="22">
        <v>2030923</v>
      </c>
    </row>
    <row r="124" spans="1:18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55245</v>
      </c>
      <c r="F124" s="22">
        <v>3730059</v>
      </c>
      <c r="G124" s="22">
        <v>-1163032</v>
      </c>
      <c r="H124" s="22">
        <v>0</v>
      </c>
      <c r="I124" s="22">
        <v>0</v>
      </c>
      <c r="J124" s="22">
        <v>-2911495</v>
      </c>
      <c r="K124" s="22">
        <v>0</v>
      </c>
      <c r="L124" s="22">
        <v>98974</v>
      </c>
      <c r="M124" s="22">
        <v>591005</v>
      </c>
      <c r="N124" s="22">
        <v>0</v>
      </c>
      <c r="O124" s="22">
        <v>0</v>
      </c>
      <c r="P124" s="22">
        <v>0</v>
      </c>
      <c r="Q124" s="22">
        <v>0</v>
      </c>
      <c r="R124" s="22">
        <v>400756</v>
      </c>
    </row>
    <row r="125" spans="1:18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312333</v>
      </c>
      <c r="F125" s="22">
        <v>1874835</v>
      </c>
      <c r="G125" s="22">
        <v>-1153561</v>
      </c>
      <c r="H125" s="22">
        <v>12000</v>
      </c>
      <c r="I125" s="22">
        <v>0</v>
      </c>
      <c r="J125" s="22">
        <v>-1594700</v>
      </c>
      <c r="K125" s="22">
        <v>0</v>
      </c>
      <c r="L125" s="22">
        <v>0</v>
      </c>
      <c r="M125" s="22">
        <v>1537790</v>
      </c>
      <c r="N125" s="22">
        <v>0</v>
      </c>
      <c r="O125" s="22">
        <v>-626543</v>
      </c>
      <c r="P125" s="22">
        <v>0</v>
      </c>
      <c r="Q125" s="22">
        <v>108493</v>
      </c>
      <c r="R125" s="22">
        <v>470647</v>
      </c>
    </row>
    <row r="126" spans="1:18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197617</v>
      </c>
      <c r="F126" s="22">
        <v>359794</v>
      </c>
      <c r="G126" s="22">
        <v>-364605</v>
      </c>
      <c r="H126" s="22">
        <v>107027</v>
      </c>
      <c r="I126" s="22">
        <v>0</v>
      </c>
      <c r="J126" s="22">
        <v>-528214</v>
      </c>
      <c r="K126" s="22">
        <v>0</v>
      </c>
      <c r="L126" s="22">
        <v>69308</v>
      </c>
      <c r="M126" s="22">
        <v>414632</v>
      </c>
      <c r="N126" s="22">
        <v>0</v>
      </c>
      <c r="O126" s="22">
        <v>-57178</v>
      </c>
      <c r="P126" s="22">
        <v>0</v>
      </c>
      <c r="Q126" s="22">
        <v>0</v>
      </c>
      <c r="R126" s="22">
        <v>198381</v>
      </c>
    </row>
    <row r="127" spans="1:18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-1286468</v>
      </c>
      <c r="F127" s="22">
        <v>12459995</v>
      </c>
      <c r="G127" s="22">
        <v>-5650468</v>
      </c>
      <c r="H127" s="22">
        <v>424585</v>
      </c>
      <c r="I127" s="22">
        <v>0</v>
      </c>
      <c r="J127" s="22">
        <v>-4992369</v>
      </c>
      <c r="K127" s="22">
        <v>0</v>
      </c>
      <c r="L127" s="22">
        <v>785853</v>
      </c>
      <c r="M127" s="22">
        <v>1024764</v>
      </c>
      <c r="N127" s="22">
        <v>0</v>
      </c>
      <c r="O127" s="22">
        <v>-74114</v>
      </c>
      <c r="P127" s="22">
        <v>0</v>
      </c>
      <c r="Q127" s="22">
        <v>0</v>
      </c>
      <c r="R127" s="22">
        <v>2691778</v>
      </c>
    </row>
    <row r="128" spans="1:18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717546</v>
      </c>
      <c r="F128" s="22">
        <v>2449902</v>
      </c>
      <c r="G128" s="22">
        <v>-2009992</v>
      </c>
      <c r="H128" s="22">
        <v>667193</v>
      </c>
      <c r="I128" s="22">
        <v>0</v>
      </c>
      <c r="J128" s="22">
        <v>-145715</v>
      </c>
      <c r="K128" s="22">
        <v>0</v>
      </c>
      <c r="L128" s="22">
        <v>0</v>
      </c>
      <c r="M128" s="22">
        <v>799552</v>
      </c>
      <c r="N128" s="22">
        <v>0</v>
      </c>
      <c r="O128" s="22">
        <v>-166128</v>
      </c>
      <c r="P128" s="22">
        <v>0</v>
      </c>
      <c r="Q128" s="22">
        <v>0</v>
      </c>
      <c r="R128" s="22">
        <v>2312358</v>
      </c>
    </row>
    <row r="129" spans="1:18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1916437</v>
      </c>
      <c r="F129" s="22">
        <v>316377</v>
      </c>
      <c r="G129" s="22">
        <v>-243602</v>
      </c>
      <c r="H129" s="22">
        <v>0</v>
      </c>
      <c r="I129" s="22">
        <v>0</v>
      </c>
      <c r="J129" s="22">
        <v>-2182723</v>
      </c>
      <c r="K129" s="22">
        <v>0</v>
      </c>
      <c r="L129" s="22">
        <v>11292</v>
      </c>
      <c r="M129" s="22">
        <v>961219</v>
      </c>
      <c r="N129" s="22">
        <v>0</v>
      </c>
      <c r="O129" s="22">
        <v>-421986</v>
      </c>
      <c r="P129" s="22">
        <v>0</v>
      </c>
      <c r="Q129" s="22">
        <v>0</v>
      </c>
      <c r="R129" s="22">
        <v>357014</v>
      </c>
    </row>
    <row r="130" spans="1:18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910066</v>
      </c>
      <c r="F130" s="22">
        <v>327295</v>
      </c>
      <c r="G130" s="22">
        <v>-345761</v>
      </c>
      <c r="H130" s="22">
        <v>197275</v>
      </c>
      <c r="I130" s="22">
        <v>0</v>
      </c>
      <c r="J130" s="22">
        <v>-1056524</v>
      </c>
      <c r="K130" s="22">
        <v>0</v>
      </c>
      <c r="L130" s="22">
        <v>34096</v>
      </c>
      <c r="M130" s="22">
        <v>1013948</v>
      </c>
      <c r="N130" s="22">
        <v>0</v>
      </c>
      <c r="O130" s="22">
        <v>-5598</v>
      </c>
      <c r="P130" s="22">
        <v>0</v>
      </c>
      <c r="Q130" s="22">
        <v>-149949</v>
      </c>
      <c r="R130" s="22">
        <v>924848</v>
      </c>
    </row>
    <row r="131" spans="1:18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0</v>
      </c>
      <c r="F131" s="22">
        <v>3583317</v>
      </c>
      <c r="G131" s="22">
        <v>0</v>
      </c>
      <c r="H131" s="22">
        <v>-3974938</v>
      </c>
      <c r="I131" s="22">
        <v>0</v>
      </c>
      <c r="J131" s="22">
        <v>0</v>
      </c>
      <c r="K131" s="22">
        <v>0</v>
      </c>
      <c r="L131" s="22">
        <v>4500</v>
      </c>
      <c r="M131" s="22">
        <v>1264192</v>
      </c>
      <c r="N131" s="22">
        <v>0</v>
      </c>
      <c r="O131" s="22">
        <v>-877071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296427</v>
      </c>
      <c r="F132" s="22">
        <v>11424</v>
      </c>
      <c r="G132" s="22">
        <v>-111935</v>
      </c>
      <c r="H132" s="22">
        <v>7963</v>
      </c>
      <c r="I132" s="22">
        <v>0</v>
      </c>
      <c r="J132" s="22">
        <v>-161895</v>
      </c>
      <c r="K132" s="22">
        <v>0</v>
      </c>
      <c r="L132" s="22">
        <v>8854</v>
      </c>
      <c r="M132" s="22">
        <v>249281</v>
      </c>
      <c r="N132" s="22">
        <v>0</v>
      </c>
      <c r="O132" s="22">
        <v>0</v>
      </c>
      <c r="P132" s="22">
        <v>0</v>
      </c>
      <c r="Q132" s="22">
        <v>0</v>
      </c>
      <c r="R132" s="22">
        <v>300119</v>
      </c>
    </row>
    <row r="133" spans="1:18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4187874</v>
      </c>
      <c r="F133" s="22">
        <v>1153400</v>
      </c>
      <c r="G133" s="22">
        <v>-500000</v>
      </c>
      <c r="H133" s="22">
        <v>0</v>
      </c>
      <c r="I133" s="22"/>
      <c r="J133" s="22">
        <v>-1075303</v>
      </c>
      <c r="K133" s="22">
        <v>0</v>
      </c>
      <c r="L133" s="22">
        <v>703</v>
      </c>
      <c r="M133" s="22">
        <v>724782</v>
      </c>
      <c r="N133" s="22"/>
      <c r="O133" s="22">
        <v>-55658</v>
      </c>
      <c r="P133" s="22"/>
      <c r="Q133" s="22">
        <v>-148803</v>
      </c>
      <c r="R133" s="22">
        <v>4286995</v>
      </c>
    </row>
    <row r="134" spans="1:18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298718</v>
      </c>
      <c r="F134" s="22">
        <v>139564</v>
      </c>
      <c r="G134" s="22">
        <v>-131473</v>
      </c>
      <c r="H134" s="22">
        <v>0</v>
      </c>
      <c r="I134" s="22">
        <v>0</v>
      </c>
      <c r="J134" s="22">
        <v>-64423</v>
      </c>
      <c r="K134" s="22">
        <v>0</v>
      </c>
      <c r="L134" s="22">
        <v>0</v>
      </c>
      <c r="M134" s="22">
        <v>255102</v>
      </c>
      <c r="N134" s="22">
        <v>0</v>
      </c>
      <c r="O134" s="22">
        <v>-76002</v>
      </c>
      <c r="P134" s="22">
        <v>0</v>
      </c>
      <c r="Q134" s="22">
        <v>0</v>
      </c>
      <c r="R134" s="22">
        <v>421486</v>
      </c>
    </row>
    <row r="135" spans="1:18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1170071</v>
      </c>
      <c r="F135" s="22">
        <v>8488</v>
      </c>
      <c r="G135" s="22">
        <v>-1726536</v>
      </c>
      <c r="H135" s="22">
        <v>621853</v>
      </c>
      <c r="I135" s="22">
        <v>0</v>
      </c>
      <c r="J135" s="22">
        <v>-1720788</v>
      </c>
      <c r="K135" s="22">
        <v>-5000</v>
      </c>
      <c r="L135" s="22">
        <v>3851</v>
      </c>
      <c r="M135" s="22">
        <v>4498782</v>
      </c>
      <c r="N135" s="22">
        <v>0</v>
      </c>
      <c r="O135" s="22">
        <v>-591741</v>
      </c>
      <c r="P135" s="22">
        <v>0</v>
      </c>
      <c r="Q135" s="22">
        <v>0</v>
      </c>
      <c r="R135" s="22">
        <v>2258980</v>
      </c>
    </row>
    <row r="136" spans="1:18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3991668</v>
      </c>
      <c r="F136" s="22">
        <v>1865163</v>
      </c>
      <c r="G136" s="22">
        <v>-5861532</v>
      </c>
      <c r="H136" s="22">
        <v>0</v>
      </c>
      <c r="I136" s="22">
        <v>0</v>
      </c>
      <c r="J136" s="22">
        <v>0</v>
      </c>
      <c r="K136" s="22">
        <v>0</v>
      </c>
      <c r="L136" s="22">
        <v>224631</v>
      </c>
      <c r="M136" s="22">
        <v>1782525</v>
      </c>
      <c r="N136" s="22">
        <v>0</v>
      </c>
      <c r="O136" s="22">
        <v>-295003</v>
      </c>
      <c r="P136" s="22">
        <v>0</v>
      </c>
      <c r="Q136" s="22">
        <v>0</v>
      </c>
      <c r="R136" s="22">
        <v>1707452</v>
      </c>
    </row>
    <row r="137" spans="1:18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0</v>
      </c>
      <c r="F137" s="22">
        <v>1419053</v>
      </c>
      <c r="G137" s="22">
        <v>-8241408</v>
      </c>
      <c r="H137" s="22">
        <v>2868778</v>
      </c>
      <c r="I137" s="22">
        <v>0</v>
      </c>
      <c r="J137" s="22">
        <v>-4335789</v>
      </c>
      <c r="K137" s="22">
        <v>0</v>
      </c>
      <c r="L137" s="22">
        <v>4030642</v>
      </c>
      <c r="M137" s="22">
        <v>4887953</v>
      </c>
      <c r="N137" s="22">
        <v>0</v>
      </c>
      <c r="O137" s="22">
        <v>-629229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1026900</v>
      </c>
      <c r="F138" s="22">
        <v>3117111</v>
      </c>
      <c r="G138" s="22">
        <v>-4459544</v>
      </c>
      <c r="H138" s="22">
        <v>0</v>
      </c>
      <c r="I138" s="22">
        <v>0</v>
      </c>
      <c r="J138" s="22">
        <v>0</v>
      </c>
      <c r="K138" s="22">
        <v>-1254114</v>
      </c>
      <c r="L138" s="22">
        <v>384671</v>
      </c>
      <c r="M138" s="22">
        <v>4528819</v>
      </c>
      <c r="N138" s="22">
        <v>0</v>
      </c>
      <c r="O138" s="22">
        <v>-2081766</v>
      </c>
      <c r="P138" s="22">
        <v>0</v>
      </c>
      <c r="Q138" s="22">
        <v>0</v>
      </c>
      <c r="R138" s="22">
        <v>1262077</v>
      </c>
    </row>
    <row r="139" spans="1:18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3723301</v>
      </c>
      <c r="F139" s="22">
        <v>2436676</v>
      </c>
      <c r="G139" s="22">
        <v>378982</v>
      </c>
      <c r="H139" s="22">
        <v>0</v>
      </c>
      <c r="I139" s="22">
        <v>0</v>
      </c>
      <c r="J139" s="22">
        <v>-6276389</v>
      </c>
      <c r="K139" s="22">
        <v>0</v>
      </c>
      <c r="L139" s="22">
        <v>0</v>
      </c>
      <c r="M139" s="22">
        <v>3011311</v>
      </c>
      <c r="N139" s="22">
        <v>0</v>
      </c>
      <c r="O139" s="22">
        <v>0</v>
      </c>
      <c r="P139" s="22">
        <v>0</v>
      </c>
      <c r="Q139" s="22">
        <v>0</v>
      </c>
      <c r="R139" s="22">
        <v>3273881</v>
      </c>
    </row>
    <row r="140" spans="1:18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72996</v>
      </c>
      <c r="F140" s="22">
        <v>1348086</v>
      </c>
      <c r="G140" s="22">
        <v>-47291</v>
      </c>
      <c r="H140" s="22">
        <v>0</v>
      </c>
      <c r="I140" s="22">
        <v>0</v>
      </c>
      <c r="J140" s="22">
        <v>-1432290</v>
      </c>
      <c r="K140" s="22">
        <v>0</v>
      </c>
      <c r="L140" s="22">
        <v>0</v>
      </c>
      <c r="M140" s="22">
        <v>381972</v>
      </c>
      <c r="N140" s="22">
        <v>0</v>
      </c>
      <c r="O140" s="22">
        <v>-44096</v>
      </c>
      <c r="P140" s="22">
        <v>0</v>
      </c>
      <c r="Q140" s="22">
        <v>0</v>
      </c>
      <c r="R140" s="22">
        <v>279379</v>
      </c>
    </row>
    <row r="141" spans="1:18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181863</v>
      </c>
      <c r="F141" s="22">
        <v>45659</v>
      </c>
      <c r="G141" s="22">
        <v>0</v>
      </c>
      <c r="H141" s="22">
        <v>-179859</v>
      </c>
      <c r="I141" s="22">
        <v>0</v>
      </c>
      <c r="J141" s="22">
        <v>-225176</v>
      </c>
      <c r="K141" s="22">
        <v>0</v>
      </c>
      <c r="L141" s="22">
        <v>19000</v>
      </c>
      <c r="M141" s="22">
        <v>502163</v>
      </c>
      <c r="N141" s="22">
        <v>0</v>
      </c>
      <c r="O141" s="22">
        <v>-100223</v>
      </c>
      <c r="P141" s="22">
        <v>0</v>
      </c>
      <c r="Q141" s="22">
        <v>27408</v>
      </c>
      <c r="R141" s="22">
        <v>270835</v>
      </c>
    </row>
    <row r="142" spans="1:18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711165</v>
      </c>
      <c r="F142" s="22">
        <v>432969</v>
      </c>
      <c r="G142" s="22">
        <v>0</v>
      </c>
      <c r="H142" s="22">
        <v>0</v>
      </c>
      <c r="I142" s="22">
        <v>0</v>
      </c>
      <c r="J142" s="22">
        <v>-329904</v>
      </c>
      <c r="K142" s="22">
        <v>0</v>
      </c>
      <c r="L142" s="22">
        <v>9840</v>
      </c>
      <c r="M142" s="22">
        <v>812394</v>
      </c>
      <c r="N142" s="22">
        <v>0</v>
      </c>
      <c r="O142" s="22">
        <v>-15741</v>
      </c>
      <c r="P142" s="22">
        <v>0</v>
      </c>
      <c r="Q142" s="22">
        <v>0</v>
      </c>
      <c r="R142" s="22">
        <v>1620723</v>
      </c>
    </row>
    <row r="143" spans="1:18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1023315</v>
      </c>
      <c r="F143" s="22">
        <v>481327</v>
      </c>
      <c r="G143" s="22">
        <v>-109742</v>
      </c>
      <c r="H143" s="22">
        <v>0</v>
      </c>
      <c r="I143" s="22">
        <v>0</v>
      </c>
      <c r="J143" s="22">
        <v>-882139</v>
      </c>
      <c r="K143" s="22">
        <v>0</v>
      </c>
      <c r="L143" s="22">
        <v>37153</v>
      </c>
      <c r="M143" s="22">
        <v>456093</v>
      </c>
      <c r="N143" s="22">
        <v>0</v>
      </c>
      <c r="O143" s="22">
        <v>-25448</v>
      </c>
      <c r="P143" s="22">
        <v>0</v>
      </c>
      <c r="Q143" s="22">
        <v>0</v>
      </c>
      <c r="R143" s="22">
        <v>980559</v>
      </c>
    </row>
    <row r="144" spans="1:18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1494730</v>
      </c>
      <c r="F144" s="22">
        <v>-5708295</v>
      </c>
      <c r="G144" s="22">
        <v>-200000</v>
      </c>
      <c r="H144" s="22">
        <v>0</v>
      </c>
      <c r="I144" s="22">
        <v>0</v>
      </c>
      <c r="J144" s="22">
        <v>-1963848</v>
      </c>
      <c r="K144" s="22">
        <v>0</v>
      </c>
      <c r="L144" s="22">
        <v>6871516</v>
      </c>
      <c r="M144" s="22">
        <v>502561</v>
      </c>
      <c r="N144" s="22">
        <v>0</v>
      </c>
      <c r="O144" s="22">
        <v>-90614</v>
      </c>
      <c r="P144" s="22">
        <v>0</v>
      </c>
      <c r="Q144" s="22">
        <v>0</v>
      </c>
      <c r="R144" s="22">
        <v>906050</v>
      </c>
    </row>
    <row r="145" spans="1:18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342422</v>
      </c>
      <c r="F145" s="22">
        <v>512413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1068720</v>
      </c>
      <c r="N145" s="22">
        <v>0</v>
      </c>
      <c r="O145" s="22">
        <v>-1444152</v>
      </c>
      <c r="P145" s="22">
        <v>0</v>
      </c>
      <c r="Q145" s="22">
        <v>0</v>
      </c>
      <c r="R145" s="22">
        <v>479403</v>
      </c>
    </row>
    <row r="146" spans="1:18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-229247</v>
      </c>
      <c r="F146" s="22">
        <v>341134</v>
      </c>
      <c r="G146" s="22">
        <v>-358669</v>
      </c>
      <c r="H146" s="22">
        <v>0</v>
      </c>
      <c r="I146" s="22">
        <v>0</v>
      </c>
      <c r="J146" s="22">
        <v>-792379</v>
      </c>
      <c r="K146" s="22">
        <v>0</v>
      </c>
      <c r="L146" s="22">
        <v>0</v>
      </c>
      <c r="M146" s="22">
        <v>719911</v>
      </c>
      <c r="N146" s="22">
        <v>0</v>
      </c>
      <c r="O146" s="22">
        <v>-140467</v>
      </c>
      <c r="P146" s="22">
        <v>0</v>
      </c>
      <c r="Q146" s="22">
        <v>154411</v>
      </c>
      <c r="R146" s="22">
        <v>-305306</v>
      </c>
    </row>
    <row r="147" spans="1:18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454380</v>
      </c>
      <c r="F147" s="22">
        <v>428945</v>
      </c>
      <c r="G147" s="22">
        <v>-237000</v>
      </c>
      <c r="H147" s="22">
        <v>0</v>
      </c>
      <c r="I147" s="22">
        <v>0</v>
      </c>
      <c r="J147" s="22">
        <v>-459056</v>
      </c>
      <c r="K147" s="22">
        <v>0</v>
      </c>
      <c r="L147" s="22">
        <v>54219</v>
      </c>
      <c r="M147" s="22">
        <v>297063</v>
      </c>
      <c r="N147" s="22">
        <v>0</v>
      </c>
      <c r="O147" s="22">
        <v>-55720</v>
      </c>
      <c r="P147" s="22">
        <v>0</v>
      </c>
      <c r="Q147" s="22">
        <v>0</v>
      </c>
      <c r="R147" s="22">
        <v>482831</v>
      </c>
    </row>
    <row r="148" spans="1:18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795588</v>
      </c>
      <c r="F148" s="22">
        <v>2089060</v>
      </c>
      <c r="G148" s="22">
        <v>0</v>
      </c>
      <c r="H148" s="22">
        <v>0</v>
      </c>
      <c r="I148" s="22">
        <v>0</v>
      </c>
      <c r="J148" s="22">
        <v>-1482480</v>
      </c>
      <c r="K148" s="22">
        <v>0</v>
      </c>
      <c r="L148" s="22">
        <v>0</v>
      </c>
      <c r="M148" s="22">
        <v>317070</v>
      </c>
      <c r="N148" s="22">
        <v>0</v>
      </c>
      <c r="O148" s="22">
        <v>-47500</v>
      </c>
      <c r="P148" s="22">
        <v>0</v>
      </c>
      <c r="Q148" s="22">
        <v>0</v>
      </c>
      <c r="R148" s="22">
        <v>1671738</v>
      </c>
    </row>
    <row r="149" spans="1:18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201087</v>
      </c>
      <c r="F149" s="22">
        <v>599646</v>
      </c>
      <c r="G149" s="22">
        <v>-586791</v>
      </c>
      <c r="H149" s="22">
        <v>0</v>
      </c>
      <c r="I149" s="22">
        <v>0</v>
      </c>
      <c r="J149" s="22">
        <v>-591389</v>
      </c>
      <c r="K149" s="22">
        <v>0</v>
      </c>
      <c r="L149" s="22">
        <v>0</v>
      </c>
      <c r="M149" s="22">
        <v>612866</v>
      </c>
      <c r="N149" s="22">
        <v>0</v>
      </c>
      <c r="O149" s="22">
        <v>-34425</v>
      </c>
      <c r="P149" s="22">
        <v>0</v>
      </c>
      <c r="Q149" s="22">
        <v>0</v>
      </c>
      <c r="R149" s="22">
        <v>200994</v>
      </c>
    </row>
    <row r="150" spans="1:18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0</v>
      </c>
      <c r="F150" s="22">
        <v>8538917</v>
      </c>
      <c r="G150" s="22">
        <v>-1704504</v>
      </c>
      <c r="H150" s="22">
        <v>0</v>
      </c>
      <c r="I150" s="22">
        <v>0</v>
      </c>
      <c r="J150" s="22">
        <v>-3965890</v>
      </c>
      <c r="K150" s="22">
        <v>-7440556</v>
      </c>
      <c r="L150" s="22">
        <v>129806</v>
      </c>
      <c r="M150" s="22">
        <v>5266466</v>
      </c>
      <c r="N150" s="22">
        <v>0</v>
      </c>
      <c r="O150" s="22">
        <v>-824239</v>
      </c>
      <c r="P150" s="22">
        <v>0</v>
      </c>
      <c r="Q150" s="22">
        <v>0</v>
      </c>
      <c r="R150" s="22">
        <v>0</v>
      </c>
    </row>
    <row r="151" spans="1:18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2860</v>
      </c>
      <c r="F151" s="22">
        <v>186855</v>
      </c>
      <c r="G151" s="22">
        <v>-3000</v>
      </c>
      <c r="H151" s="22">
        <v>131500</v>
      </c>
      <c r="I151" s="22">
        <v>0</v>
      </c>
      <c r="J151" s="22">
        <v>-744685</v>
      </c>
      <c r="K151" s="22">
        <v>0</v>
      </c>
      <c r="L151" s="22">
        <v>0</v>
      </c>
      <c r="M151" s="22">
        <v>478548</v>
      </c>
      <c r="N151" s="22">
        <v>0</v>
      </c>
      <c r="O151" s="22">
        <v>-51246</v>
      </c>
      <c r="P151" s="22">
        <v>0</v>
      </c>
      <c r="Q151" s="22">
        <v>0</v>
      </c>
      <c r="R151" s="22">
        <v>831</v>
      </c>
    </row>
    <row r="152" spans="1:18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474067</v>
      </c>
      <c r="F152" s="22">
        <v>-64018</v>
      </c>
      <c r="G152" s="22">
        <v>-144571</v>
      </c>
      <c r="H152" s="22">
        <v>119667</v>
      </c>
      <c r="I152" s="22">
        <v>0</v>
      </c>
      <c r="J152" s="22">
        <v>-409156</v>
      </c>
      <c r="K152" s="22">
        <v>-10671</v>
      </c>
      <c r="L152" s="22">
        <v>54929</v>
      </c>
      <c r="M152" s="22">
        <v>767191</v>
      </c>
      <c r="N152" s="22">
        <v>0</v>
      </c>
      <c r="O152" s="22">
        <v>-266968</v>
      </c>
      <c r="P152" s="22">
        <v>0</v>
      </c>
      <c r="Q152" s="22">
        <v>20163</v>
      </c>
      <c r="R152" s="22">
        <v>540633</v>
      </c>
    </row>
    <row r="153" spans="1:18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5026763</v>
      </c>
      <c r="F153" s="22">
        <v>26087791</v>
      </c>
      <c r="G153" s="22">
        <v>-10344454</v>
      </c>
      <c r="H153" s="22">
        <v>811816</v>
      </c>
      <c r="I153" s="22">
        <v>0</v>
      </c>
      <c r="J153" s="22">
        <v>-6413832</v>
      </c>
      <c r="K153" s="22">
        <v>-17996240</v>
      </c>
      <c r="L153" s="22">
        <v>19791</v>
      </c>
      <c r="M153" s="22">
        <v>7568692</v>
      </c>
      <c r="N153" s="22">
        <v>0</v>
      </c>
      <c r="O153" s="22">
        <v>-2493183</v>
      </c>
      <c r="P153" s="22">
        <v>0</v>
      </c>
      <c r="Q153" s="22">
        <v>0</v>
      </c>
      <c r="R153" s="22">
        <v>2267144</v>
      </c>
    </row>
    <row r="154" spans="1:18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8845643</v>
      </c>
      <c r="F154" s="22">
        <v>8381271</v>
      </c>
      <c r="G154" s="22">
        <v>-1539918</v>
      </c>
      <c r="H154" s="22">
        <v>167371</v>
      </c>
      <c r="I154" s="22">
        <v>0</v>
      </c>
      <c r="J154" s="22">
        <v>-3317923</v>
      </c>
      <c r="K154" s="22">
        <v>-5932148</v>
      </c>
      <c r="L154" s="22">
        <v>377560</v>
      </c>
      <c r="M154" s="22">
        <v>2506875</v>
      </c>
      <c r="N154" s="22">
        <v>0</v>
      </c>
      <c r="O154" s="22">
        <v>-912338</v>
      </c>
      <c r="P154" s="22">
        <v>0</v>
      </c>
      <c r="Q154" s="22">
        <v>0</v>
      </c>
      <c r="R154" s="22">
        <v>8576393</v>
      </c>
    </row>
    <row r="155" spans="1:18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216473</v>
      </c>
      <c r="F155" s="22">
        <v>305994</v>
      </c>
      <c r="G155" s="22">
        <v>-60080</v>
      </c>
      <c r="H155" s="22">
        <v>0</v>
      </c>
      <c r="I155" s="22">
        <v>0</v>
      </c>
      <c r="J155" s="22">
        <v>-374436</v>
      </c>
      <c r="K155" s="22">
        <v>0</v>
      </c>
      <c r="L155" s="22">
        <v>0</v>
      </c>
      <c r="M155" s="22">
        <v>305415</v>
      </c>
      <c r="N155" s="22">
        <v>0</v>
      </c>
      <c r="O155" s="22">
        <v>-58856</v>
      </c>
      <c r="P155" s="22">
        <v>0</v>
      </c>
      <c r="Q155" s="22">
        <v>0</v>
      </c>
      <c r="R155" s="22">
        <v>334510</v>
      </c>
    </row>
    <row r="156" spans="1:18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149325</v>
      </c>
      <c r="F156" s="22">
        <v>426115</v>
      </c>
      <c r="G156" s="22">
        <v>-10000</v>
      </c>
      <c r="H156" s="22">
        <v>44290</v>
      </c>
      <c r="I156" s="22">
        <v>0</v>
      </c>
      <c r="J156" s="22">
        <v>-924881</v>
      </c>
      <c r="K156" s="22">
        <v>0</v>
      </c>
      <c r="L156" s="22">
        <v>0</v>
      </c>
      <c r="M156" s="22">
        <v>783529</v>
      </c>
      <c r="N156" s="22">
        <v>0</v>
      </c>
      <c r="O156" s="22">
        <v>-92809</v>
      </c>
      <c r="P156" s="22">
        <v>0</v>
      </c>
      <c r="Q156" s="22">
        <v>0</v>
      </c>
      <c r="R156" s="22">
        <v>375569</v>
      </c>
    </row>
    <row r="157" spans="1:18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288241</v>
      </c>
      <c r="F157" s="22">
        <v>8680592</v>
      </c>
      <c r="G157" s="22">
        <v>-488942</v>
      </c>
      <c r="H157" s="22">
        <v>18654</v>
      </c>
      <c r="I157" s="22">
        <v>0</v>
      </c>
      <c r="J157" s="22">
        <v>-14005758</v>
      </c>
      <c r="K157" s="22">
        <v>0</v>
      </c>
      <c r="L157" s="22">
        <v>0</v>
      </c>
      <c r="M157" s="22">
        <v>4672003</v>
      </c>
      <c r="N157" s="22">
        <v>0</v>
      </c>
      <c r="O157" s="22">
        <v>-659294</v>
      </c>
      <c r="P157" s="22">
        <v>0</v>
      </c>
      <c r="Q157" s="22">
        <v>1186182</v>
      </c>
      <c r="R157" s="22">
        <v>-308322</v>
      </c>
    </row>
    <row r="158" spans="1:18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1591153</v>
      </c>
      <c r="F158" s="22">
        <v>1855994</v>
      </c>
      <c r="G158" s="22">
        <v>-387512</v>
      </c>
      <c r="H158" s="22">
        <v>79000</v>
      </c>
      <c r="I158" s="22">
        <v>0</v>
      </c>
      <c r="J158" s="22">
        <v>-763270</v>
      </c>
      <c r="K158" s="22">
        <v>-1585640</v>
      </c>
      <c r="L158" s="22">
        <v>25304</v>
      </c>
      <c r="M158" s="22">
        <v>1053051</v>
      </c>
      <c r="N158" s="22">
        <v>0</v>
      </c>
      <c r="O158" s="22">
        <v>-89533</v>
      </c>
      <c r="P158" s="22">
        <v>0</v>
      </c>
      <c r="Q158" s="22">
        <v>3</v>
      </c>
      <c r="R158" s="22">
        <v>1778550</v>
      </c>
    </row>
    <row r="159" spans="1:18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1026580</v>
      </c>
      <c r="F159" s="22">
        <v>150489</v>
      </c>
      <c r="G159" s="22">
        <v>-256000</v>
      </c>
      <c r="H159" s="22">
        <v>10000</v>
      </c>
      <c r="I159" s="22">
        <v>0</v>
      </c>
      <c r="J159" s="22">
        <v>-864938</v>
      </c>
      <c r="K159" s="22">
        <v>0</v>
      </c>
      <c r="L159" s="22">
        <v>14200</v>
      </c>
      <c r="M159" s="22">
        <v>921851</v>
      </c>
      <c r="N159" s="22">
        <v>0</v>
      </c>
      <c r="O159" s="22">
        <v>-152269</v>
      </c>
      <c r="P159" s="22">
        <v>0</v>
      </c>
      <c r="Q159" s="22">
        <v>-92258</v>
      </c>
      <c r="R159" s="22">
        <v>757655</v>
      </c>
    </row>
    <row r="160" spans="1:18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332254</v>
      </c>
      <c r="F160" s="22">
        <v>1265611</v>
      </c>
      <c r="G160" s="22">
        <v>-1554000</v>
      </c>
      <c r="H160" s="22">
        <v>0</v>
      </c>
      <c r="I160" s="22">
        <v>0</v>
      </c>
      <c r="J160" s="22">
        <v>-647447</v>
      </c>
      <c r="K160" s="22">
        <v>0</v>
      </c>
      <c r="L160" s="22">
        <v>5086</v>
      </c>
      <c r="M160" s="22">
        <v>1125441</v>
      </c>
      <c r="N160" s="22">
        <v>0</v>
      </c>
      <c r="O160" s="22">
        <v>-188662</v>
      </c>
      <c r="P160" s="22">
        <v>0</v>
      </c>
      <c r="Q160" s="22">
        <v>0</v>
      </c>
      <c r="R160" s="22">
        <v>338283</v>
      </c>
    </row>
    <row r="161" spans="1:18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4521783</v>
      </c>
      <c r="F161" s="22">
        <v>7521420</v>
      </c>
      <c r="G161" s="22">
        <v>-3676097</v>
      </c>
      <c r="H161" s="22">
        <v>0</v>
      </c>
      <c r="I161" s="22">
        <v>0</v>
      </c>
      <c r="J161" s="22">
        <v>-2095973</v>
      </c>
      <c r="K161" s="22">
        <v>-4668697</v>
      </c>
      <c r="L161" s="22">
        <v>191434</v>
      </c>
      <c r="M161" s="22">
        <v>1429404</v>
      </c>
      <c r="N161" s="22">
        <v>0</v>
      </c>
      <c r="O161" s="22">
        <v>-480305</v>
      </c>
      <c r="P161" s="22">
        <v>0</v>
      </c>
      <c r="Q161" s="22">
        <v>0</v>
      </c>
      <c r="R161" s="22">
        <v>2742969</v>
      </c>
    </row>
    <row r="162" spans="1:18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2055431</v>
      </c>
      <c r="F162" s="22">
        <v>1373410</v>
      </c>
      <c r="G162" s="22">
        <v>-2407845</v>
      </c>
      <c r="H162" s="22">
        <v>1003809</v>
      </c>
      <c r="I162" s="22">
        <v>0</v>
      </c>
      <c r="J162" s="22">
        <v>-300663</v>
      </c>
      <c r="K162" s="22">
        <v>-28979</v>
      </c>
      <c r="L162" s="22">
        <v>12922</v>
      </c>
      <c r="M162" s="22">
        <v>1088728</v>
      </c>
      <c r="N162" s="22">
        <v>0</v>
      </c>
      <c r="O162" s="22">
        <v>-125310</v>
      </c>
      <c r="P162" s="22">
        <v>0</v>
      </c>
      <c r="Q162" s="22">
        <v>0</v>
      </c>
      <c r="R162" s="22">
        <v>2671503</v>
      </c>
    </row>
    <row r="163" spans="1:18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628230</v>
      </c>
      <c r="F163" s="22">
        <v>-149484</v>
      </c>
      <c r="G163" s="22">
        <v>0</v>
      </c>
      <c r="H163" s="22">
        <v>0</v>
      </c>
      <c r="I163" s="22">
        <v>0</v>
      </c>
      <c r="J163" s="22">
        <v>-162018</v>
      </c>
      <c r="K163" s="22">
        <v>0</v>
      </c>
      <c r="L163" s="22">
        <v>0</v>
      </c>
      <c r="M163" s="22">
        <v>912868</v>
      </c>
      <c r="N163" s="22">
        <v>0</v>
      </c>
      <c r="O163" s="22">
        <v>-177244</v>
      </c>
      <c r="P163" s="22">
        <v>0</v>
      </c>
      <c r="Q163" s="22">
        <v>1176674</v>
      </c>
      <c r="R163" s="22">
        <v>2229026</v>
      </c>
    </row>
    <row r="164" spans="1:18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-14005</v>
      </c>
      <c r="F164" s="22">
        <v>1461587</v>
      </c>
      <c r="G164" s="22">
        <v>-24035</v>
      </c>
      <c r="H164" s="22">
        <v>0</v>
      </c>
      <c r="I164" s="22">
        <v>0</v>
      </c>
      <c r="J164" s="22">
        <v>-2121125</v>
      </c>
      <c r="K164" s="22">
        <v>0</v>
      </c>
      <c r="L164" s="22">
        <v>0</v>
      </c>
      <c r="M164" s="22">
        <v>960125</v>
      </c>
      <c r="N164" s="22">
        <v>0</v>
      </c>
      <c r="O164" s="22">
        <v>-222705</v>
      </c>
      <c r="P164" s="22">
        <v>0</v>
      </c>
      <c r="Q164" s="22">
        <v>0</v>
      </c>
      <c r="R164" s="22">
        <v>39842</v>
      </c>
    </row>
    <row r="165" spans="1:18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4045462</v>
      </c>
      <c r="F165" s="22">
        <v>4445086</v>
      </c>
      <c r="G165" s="22">
        <v>-6378753</v>
      </c>
      <c r="H165" s="22">
        <v>181206</v>
      </c>
      <c r="I165" s="22">
        <v>0</v>
      </c>
      <c r="J165" s="22">
        <v>0</v>
      </c>
      <c r="K165" s="22">
        <v>0</v>
      </c>
      <c r="L165" s="22">
        <v>182184</v>
      </c>
      <c r="M165" s="22">
        <v>2771385</v>
      </c>
      <c r="N165" s="22">
        <v>0</v>
      </c>
      <c r="O165" s="22">
        <v>-952315</v>
      </c>
      <c r="P165" s="22">
        <v>0</v>
      </c>
      <c r="Q165" s="22">
        <v>24103</v>
      </c>
      <c r="R165" s="22">
        <v>4318356</v>
      </c>
    </row>
    <row r="166" spans="1:18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760497</v>
      </c>
      <c r="F166" s="22">
        <v>679592</v>
      </c>
      <c r="G166" s="22">
        <v>-197057</v>
      </c>
      <c r="H166" s="22">
        <v>138252</v>
      </c>
      <c r="I166" s="22">
        <v>0</v>
      </c>
      <c r="J166" s="22">
        <v>-962613</v>
      </c>
      <c r="K166" s="22">
        <v>0</v>
      </c>
      <c r="L166" s="22">
        <v>34855</v>
      </c>
      <c r="M166" s="22">
        <v>664511</v>
      </c>
      <c r="N166" s="22">
        <v>0</v>
      </c>
      <c r="O166" s="22">
        <v>-268579</v>
      </c>
      <c r="P166" s="22">
        <v>0</v>
      </c>
      <c r="Q166" s="22">
        <v>0</v>
      </c>
      <c r="R166" s="22">
        <v>849458</v>
      </c>
    </row>
    <row r="167" spans="1:18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1177979</v>
      </c>
      <c r="F167" s="22">
        <v>901952</v>
      </c>
      <c r="G167" s="22">
        <v>0</v>
      </c>
      <c r="H167" s="22">
        <v>0</v>
      </c>
      <c r="I167" s="22">
        <v>0</v>
      </c>
      <c r="J167" s="22">
        <v>-1864038</v>
      </c>
      <c r="K167" s="22">
        <v>0</v>
      </c>
      <c r="L167" s="22">
        <v>49916</v>
      </c>
      <c r="M167" s="22">
        <v>1227270</v>
      </c>
      <c r="N167" s="22">
        <v>0</v>
      </c>
      <c r="O167" s="22">
        <v>-365491</v>
      </c>
      <c r="P167" s="22">
        <v>0</v>
      </c>
      <c r="Q167" s="22">
        <v>0</v>
      </c>
      <c r="R167" s="22">
        <v>1127588</v>
      </c>
    </row>
    <row r="168" spans="1:18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3396558</v>
      </c>
      <c r="F168" s="22">
        <v>2877260</v>
      </c>
      <c r="G168" s="22">
        <v>-1143817</v>
      </c>
      <c r="H168" s="22">
        <v>2024967</v>
      </c>
      <c r="I168" s="22">
        <v>0</v>
      </c>
      <c r="J168" s="22">
        <v>-4899776</v>
      </c>
      <c r="K168" s="22">
        <v>0</v>
      </c>
      <c r="L168" s="22">
        <v>6150</v>
      </c>
      <c r="M168" s="22">
        <v>2628894</v>
      </c>
      <c r="N168" s="22">
        <v>0</v>
      </c>
      <c r="O168" s="22">
        <v>-538911</v>
      </c>
      <c r="P168" s="22">
        <v>0</v>
      </c>
      <c r="Q168" s="22">
        <v>0</v>
      </c>
      <c r="R168" s="22">
        <v>4351325</v>
      </c>
    </row>
    <row r="169" spans="1:18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818898</v>
      </c>
      <c r="F169" s="22">
        <v>256535</v>
      </c>
      <c r="G169" s="22">
        <v>-441655</v>
      </c>
      <c r="H169" s="22">
        <v>0</v>
      </c>
      <c r="I169" s="22">
        <v>0</v>
      </c>
      <c r="J169" s="22">
        <v>-19784</v>
      </c>
      <c r="K169" s="22">
        <v>0</v>
      </c>
      <c r="L169" s="22">
        <v>0</v>
      </c>
      <c r="M169" s="22">
        <v>286987</v>
      </c>
      <c r="N169" s="22">
        <v>0</v>
      </c>
      <c r="O169" s="22">
        <v>-82083</v>
      </c>
      <c r="P169" s="22">
        <v>0</v>
      </c>
      <c r="Q169" s="22">
        <v>0</v>
      </c>
      <c r="R169" s="22">
        <v>818898</v>
      </c>
    </row>
    <row r="170" spans="1:18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5625</v>
      </c>
      <c r="F170" s="22">
        <v>1225863</v>
      </c>
      <c r="G170" s="22">
        <v>-499048</v>
      </c>
      <c r="H170" s="22">
        <v>67678</v>
      </c>
      <c r="I170" s="22">
        <v>0</v>
      </c>
      <c r="J170" s="22">
        <v>-1221635</v>
      </c>
      <c r="K170" s="22">
        <v>0</v>
      </c>
      <c r="L170" s="22">
        <v>63106</v>
      </c>
      <c r="M170" s="22">
        <v>1156149</v>
      </c>
      <c r="N170" s="22">
        <v>0</v>
      </c>
      <c r="O170" s="22">
        <v>-344991</v>
      </c>
      <c r="P170" s="22">
        <v>0</v>
      </c>
      <c r="Q170" s="22">
        <v>-447122</v>
      </c>
      <c r="R170" s="22">
        <v>5625</v>
      </c>
    </row>
    <row r="171" spans="1:18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330693</v>
      </c>
      <c r="F171" s="22">
        <v>9051117</v>
      </c>
      <c r="G171" s="22">
        <v>-963495</v>
      </c>
      <c r="H171" s="22">
        <v>0</v>
      </c>
      <c r="I171" s="22">
        <v>0</v>
      </c>
      <c r="J171" s="22">
        <v>-10615498</v>
      </c>
      <c r="K171" s="22">
        <v>0</v>
      </c>
      <c r="L171" s="22">
        <v>0</v>
      </c>
      <c r="M171" s="22">
        <v>3547059</v>
      </c>
      <c r="N171" s="22">
        <v>0</v>
      </c>
      <c r="O171" s="22">
        <v>-1429654</v>
      </c>
      <c r="P171" s="22">
        <v>0</v>
      </c>
      <c r="Q171" s="22">
        <v>0</v>
      </c>
      <c r="R171" s="22">
        <v>-79778</v>
      </c>
    </row>
    <row r="172" spans="1:18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-42251</v>
      </c>
      <c r="F172" s="22">
        <v>-703938</v>
      </c>
      <c r="G172" s="22">
        <v>0</v>
      </c>
      <c r="H172" s="22">
        <v>0</v>
      </c>
      <c r="I172" s="22">
        <v>0</v>
      </c>
      <c r="J172" s="22">
        <v>-292178</v>
      </c>
      <c r="K172" s="22">
        <v>0</v>
      </c>
      <c r="L172" s="22">
        <v>0</v>
      </c>
      <c r="M172" s="22">
        <v>330878</v>
      </c>
      <c r="N172" s="22">
        <v>0</v>
      </c>
      <c r="O172" s="22">
        <v>-82890</v>
      </c>
      <c r="P172" s="22">
        <v>0</v>
      </c>
      <c r="Q172" s="22">
        <v>401800</v>
      </c>
      <c r="R172" s="22">
        <v>-388579</v>
      </c>
    </row>
    <row r="173" spans="1:18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1644749</v>
      </c>
      <c r="F173" s="22">
        <v>2138288</v>
      </c>
      <c r="G173" s="22">
        <v>0</v>
      </c>
      <c r="H173" s="22">
        <v>0</v>
      </c>
      <c r="I173" s="22">
        <v>0</v>
      </c>
      <c r="J173" s="22">
        <v>-274539</v>
      </c>
      <c r="K173" s="22">
        <v>-1226707</v>
      </c>
      <c r="L173" s="22">
        <v>123021</v>
      </c>
      <c r="M173" s="22">
        <v>404714</v>
      </c>
      <c r="N173" s="22">
        <v>0</v>
      </c>
      <c r="O173" s="22">
        <v>-68954</v>
      </c>
      <c r="P173" s="22">
        <v>0</v>
      </c>
      <c r="Q173" s="22">
        <v>0</v>
      </c>
      <c r="R173" s="22">
        <v>2740572</v>
      </c>
    </row>
    <row r="174" spans="1:18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2082115</v>
      </c>
      <c r="F174" s="22">
        <v>581391</v>
      </c>
      <c r="G174" s="22">
        <v>-500000</v>
      </c>
      <c r="H174" s="22">
        <v>0</v>
      </c>
      <c r="I174" s="22">
        <v>0</v>
      </c>
      <c r="J174" s="22">
        <v>-2025612</v>
      </c>
      <c r="K174" s="22">
        <v>0</v>
      </c>
      <c r="L174" s="22">
        <v>30524</v>
      </c>
      <c r="M174" s="22">
        <v>2174439</v>
      </c>
      <c r="N174" s="22">
        <v>0</v>
      </c>
      <c r="O174" s="22">
        <v>-166556</v>
      </c>
      <c r="P174" s="22">
        <v>0</v>
      </c>
      <c r="Q174" s="22">
        <v>0</v>
      </c>
      <c r="R174" s="22">
        <v>2176301</v>
      </c>
    </row>
    <row r="175" spans="1:18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150668</v>
      </c>
      <c r="F175" s="22">
        <v>62266</v>
      </c>
      <c r="G175" s="22">
        <v>-104616</v>
      </c>
      <c r="H175" s="22">
        <v>0</v>
      </c>
      <c r="I175" s="22">
        <v>0</v>
      </c>
      <c r="J175" s="22">
        <v>-81215</v>
      </c>
      <c r="K175" s="22">
        <v>0</v>
      </c>
      <c r="L175" s="22">
        <v>0</v>
      </c>
      <c r="M175" s="22">
        <v>240226</v>
      </c>
      <c r="N175" s="22">
        <v>0</v>
      </c>
      <c r="O175" s="22">
        <v>-120053</v>
      </c>
      <c r="P175" s="22">
        <v>0</v>
      </c>
      <c r="Q175" s="22">
        <v>0</v>
      </c>
      <c r="R175" s="22">
        <v>147276</v>
      </c>
    </row>
    <row r="176" spans="1:18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2164621</v>
      </c>
      <c r="F176" s="22">
        <v>-774194</v>
      </c>
      <c r="G176" s="22">
        <v>-1693233</v>
      </c>
      <c r="H176" s="22">
        <v>383211</v>
      </c>
      <c r="I176" s="22">
        <v>0</v>
      </c>
      <c r="J176" s="22">
        <v>-2840273</v>
      </c>
      <c r="K176" s="22">
        <v>0</v>
      </c>
      <c r="L176" s="22">
        <v>175727</v>
      </c>
      <c r="M176" s="22">
        <v>5775981</v>
      </c>
      <c r="N176" s="22">
        <v>0</v>
      </c>
      <c r="O176" s="22">
        <v>-357149</v>
      </c>
      <c r="P176" s="22">
        <v>0</v>
      </c>
      <c r="Q176" s="22">
        <v>0</v>
      </c>
      <c r="R176" s="22">
        <v>2834691</v>
      </c>
    </row>
    <row r="177" spans="1:18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2206369</v>
      </c>
      <c r="F177" s="22">
        <v>6196986</v>
      </c>
      <c r="G177" s="22">
        <v>-5684372</v>
      </c>
      <c r="H177" s="22">
        <v>1576511</v>
      </c>
      <c r="I177" s="22">
        <v>0</v>
      </c>
      <c r="J177" s="22">
        <v>-3416894</v>
      </c>
      <c r="K177" s="22">
        <v>-1621496</v>
      </c>
      <c r="L177" s="22">
        <v>-102876</v>
      </c>
      <c r="M177" s="22">
        <v>4269725</v>
      </c>
      <c r="N177" s="22">
        <v>0</v>
      </c>
      <c r="O177" s="22">
        <v>-896887</v>
      </c>
      <c r="P177" s="22">
        <v>0</v>
      </c>
      <c r="Q177" s="22">
        <v>0</v>
      </c>
      <c r="R177" s="22">
        <v>2527066</v>
      </c>
    </row>
    <row r="178" spans="1:18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10666496</v>
      </c>
      <c r="F178" s="22">
        <v>7069591</v>
      </c>
      <c r="G178" s="22">
        <v>-2748561</v>
      </c>
      <c r="H178" s="22">
        <v>732531</v>
      </c>
      <c r="I178" s="22">
        <v>0</v>
      </c>
      <c r="J178" s="22">
        <v>-5696300</v>
      </c>
      <c r="K178" s="22">
        <v>-2365551</v>
      </c>
      <c r="L178" s="22">
        <v>34379</v>
      </c>
      <c r="M178" s="22">
        <v>3909248</v>
      </c>
      <c r="N178" s="22">
        <v>0</v>
      </c>
      <c r="O178" s="22">
        <v>-1469913</v>
      </c>
      <c r="P178" s="22">
        <v>0</v>
      </c>
      <c r="Q178" s="22">
        <v>0</v>
      </c>
      <c r="R178" s="22">
        <v>10131920</v>
      </c>
    </row>
    <row r="179" spans="1:18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1278257</v>
      </c>
      <c r="F179" s="22">
        <v>1328819</v>
      </c>
      <c r="G179" s="22">
        <v>-635727</v>
      </c>
      <c r="H179" s="22">
        <v>295193</v>
      </c>
      <c r="I179" s="22">
        <v>0</v>
      </c>
      <c r="J179" s="22">
        <v>-2147917</v>
      </c>
      <c r="K179" s="22">
        <v>0</v>
      </c>
      <c r="L179" s="22">
        <v>8167</v>
      </c>
      <c r="M179" s="22">
        <v>1317148</v>
      </c>
      <c r="N179" s="22">
        <v>0</v>
      </c>
      <c r="O179" s="22">
        <v>-336873</v>
      </c>
      <c r="P179" s="22">
        <v>0</v>
      </c>
      <c r="Q179" s="22">
        <v>0</v>
      </c>
      <c r="R179" s="22">
        <v>1107066</v>
      </c>
    </row>
    <row r="180" spans="1:18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25870</v>
      </c>
      <c r="F180" s="22">
        <v>547159</v>
      </c>
      <c r="G180" s="22">
        <v>-645672</v>
      </c>
      <c r="H180" s="22">
        <v>0</v>
      </c>
      <c r="I180" s="22">
        <v>0</v>
      </c>
      <c r="J180" s="22">
        <v>-1008899</v>
      </c>
      <c r="K180" s="22">
        <v>0</v>
      </c>
      <c r="L180" s="22">
        <v>260349</v>
      </c>
      <c r="M180" s="22">
        <v>870148</v>
      </c>
      <c r="N180" s="22">
        <v>0</v>
      </c>
      <c r="O180" s="22">
        <v>0</v>
      </c>
      <c r="P180" s="22">
        <v>0</v>
      </c>
      <c r="Q180" s="22">
        <v>0</v>
      </c>
      <c r="R180" s="22">
        <v>48955</v>
      </c>
    </row>
    <row r="181" spans="1:18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1513069</v>
      </c>
      <c r="F181" s="22">
        <v>8613529</v>
      </c>
      <c r="G181" s="22">
        <v>-5841754</v>
      </c>
      <c r="H181" s="22">
        <v>248902</v>
      </c>
      <c r="I181" s="22">
        <v>0</v>
      </c>
      <c r="J181" s="22">
        <v>-5384018</v>
      </c>
      <c r="K181" s="22">
        <v>-4605379</v>
      </c>
      <c r="L181" s="22">
        <v>129486</v>
      </c>
      <c r="M181" s="22">
        <v>4777057</v>
      </c>
      <c r="N181" s="22">
        <v>0</v>
      </c>
      <c r="O181" s="22">
        <v>-355864</v>
      </c>
      <c r="P181" s="22">
        <v>0</v>
      </c>
      <c r="Q181" s="22">
        <v>563200</v>
      </c>
      <c r="R181" s="22">
        <v>-341772</v>
      </c>
    </row>
    <row r="182" spans="1:18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2582525</v>
      </c>
      <c r="F182" s="22">
        <v>4209228</v>
      </c>
      <c r="G182" s="22">
        <v>-3758971</v>
      </c>
      <c r="H182" s="22">
        <v>548468</v>
      </c>
      <c r="I182" s="22">
        <v>0</v>
      </c>
      <c r="J182" s="22">
        <v>-4770181</v>
      </c>
      <c r="K182" s="22">
        <v>-25594</v>
      </c>
      <c r="L182" s="22">
        <v>354328</v>
      </c>
      <c r="M182" s="22">
        <v>3980601</v>
      </c>
      <c r="N182" s="22">
        <v>0</v>
      </c>
      <c r="O182" s="22">
        <v>-521929</v>
      </c>
      <c r="P182" s="22">
        <v>0</v>
      </c>
      <c r="Q182" s="22">
        <v>0</v>
      </c>
      <c r="R182" s="22">
        <v>2598475</v>
      </c>
    </row>
    <row r="183" spans="1:18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876243</v>
      </c>
      <c r="F183" s="22">
        <v>96352</v>
      </c>
      <c r="G183" s="22">
        <v>-484883</v>
      </c>
      <c r="H183" s="22">
        <v>28953</v>
      </c>
      <c r="I183" s="22">
        <v>0</v>
      </c>
      <c r="J183" s="22">
        <v>-802832</v>
      </c>
      <c r="K183" s="22">
        <v>0</v>
      </c>
      <c r="L183" s="22">
        <v>14070</v>
      </c>
      <c r="M183" s="22">
        <v>1630303</v>
      </c>
      <c r="N183" s="22">
        <v>0</v>
      </c>
      <c r="O183" s="22">
        <v>-402919</v>
      </c>
      <c r="P183" s="22">
        <v>0</v>
      </c>
      <c r="Q183" s="22">
        <v>0</v>
      </c>
      <c r="R183" s="22">
        <v>955287</v>
      </c>
    </row>
    <row r="184" spans="1:18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307278</v>
      </c>
      <c r="F184" s="22">
        <v>-556861</v>
      </c>
      <c r="G184" s="22">
        <v>-355857</v>
      </c>
      <c r="H184" s="22">
        <v>1290664</v>
      </c>
      <c r="I184" s="22">
        <v>0</v>
      </c>
      <c r="J184" s="22">
        <v>-3091127</v>
      </c>
      <c r="K184" s="22">
        <v>0</v>
      </c>
      <c r="L184" s="22">
        <v>4798</v>
      </c>
      <c r="M184" s="22">
        <v>814904</v>
      </c>
      <c r="N184" s="22">
        <v>0</v>
      </c>
      <c r="O184" s="22">
        <v>-82145</v>
      </c>
      <c r="P184" s="22">
        <v>0</v>
      </c>
      <c r="Q184" s="22">
        <v>1760000</v>
      </c>
      <c r="R184" s="22">
        <v>91654</v>
      </c>
    </row>
    <row r="185" spans="1:18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420280</v>
      </c>
      <c r="F185" s="22">
        <v>38573</v>
      </c>
      <c r="G185" s="22">
        <v>-41150</v>
      </c>
      <c r="H185" s="22">
        <v>2740</v>
      </c>
      <c r="I185" s="22">
        <v>0</v>
      </c>
      <c r="J185" s="22">
        <v>-304028</v>
      </c>
      <c r="K185" s="22">
        <v>0</v>
      </c>
      <c r="L185" s="22">
        <v>35150</v>
      </c>
      <c r="M185" s="22">
        <v>350679</v>
      </c>
      <c r="N185" s="22">
        <v>0</v>
      </c>
      <c r="O185" s="22">
        <v>-80048</v>
      </c>
      <c r="P185" s="22">
        <v>0</v>
      </c>
      <c r="Q185" s="22">
        <v>0</v>
      </c>
      <c r="R185" s="22">
        <v>422196</v>
      </c>
    </row>
    <row r="186" spans="1:18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-81704</v>
      </c>
      <c r="F186" s="22">
        <v>207541</v>
      </c>
      <c r="G186" s="22">
        <v>-41456</v>
      </c>
      <c r="H186" s="22">
        <v>56085</v>
      </c>
      <c r="I186" s="22">
        <v>0</v>
      </c>
      <c r="J186" s="22">
        <v>-531610</v>
      </c>
      <c r="K186" s="22">
        <v>0</v>
      </c>
      <c r="L186" s="22">
        <v>14121</v>
      </c>
      <c r="M186" s="22">
        <v>354736</v>
      </c>
      <c r="N186" s="22">
        <v>0</v>
      </c>
      <c r="O186" s="22">
        <v>-70675</v>
      </c>
      <c r="P186" s="22">
        <v>0</v>
      </c>
      <c r="Q186" s="22">
        <v>0</v>
      </c>
      <c r="R186" s="22">
        <v>-92962</v>
      </c>
    </row>
    <row r="187" spans="1:18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0</v>
      </c>
      <c r="F187" s="22">
        <v>2244274</v>
      </c>
      <c r="G187" s="22">
        <v>-111944</v>
      </c>
      <c r="H187" s="22">
        <v>640994</v>
      </c>
      <c r="I187" s="22">
        <v>0</v>
      </c>
      <c r="J187" s="22">
        <v>-3528212</v>
      </c>
      <c r="K187" s="22">
        <v>0</v>
      </c>
      <c r="L187" s="22">
        <v>218985</v>
      </c>
      <c r="M187" s="22">
        <v>1009033</v>
      </c>
      <c r="N187" s="22">
        <v>0</v>
      </c>
      <c r="O187" s="22">
        <v>-119816</v>
      </c>
      <c r="P187" s="22">
        <v>0</v>
      </c>
      <c r="Q187" s="22">
        <v>0</v>
      </c>
      <c r="R187" s="22">
        <v>353314</v>
      </c>
    </row>
    <row r="188" spans="1:18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1000000</v>
      </c>
      <c r="F188" s="22">
        <v>2517836</v>
      </c>
      <c r="G188" s="22">
        <v>-1094597</v>
      </c>
      <c r="H188" s="22">
        <v>27362</v>
      </c>
      <c r="I188" s="22">
        <v>0</v>
      </c>
      <c r="J188" s="22">
        <v>-2361479</v>
      </c>
      <c r="K188" s="22">
        <v>0</v>
      </c>
      <c r="L188" s="22">
        <v>41450</v>
      </c>
      <c r="M188" s="22">
        <v>2012390</v>
      </c>
      <c r="N188" s="22">
        <v>0</v>
      </c>
      <c r="O188" s="22">
        <v>-1142962</v>
      </c>
      <c r="P188" s="22">
        <v>0</v>
      </c>
      <c r="Q188" s="22">
        <v>0</v>
      </c>
      <c r="R188" s="22">
        <v>1000000</v>
      </c>
    </row>
    <row r="189" spans="1:18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1500619</v>
      </c>
      <c r="F189" s="22">
        <v>596533</v>
      </c>
      <c r="G189" s="22">
        <v>-3014</v>
      </c>
      <c r="H189" s="22">
        <v>0</v>
      </c>
      <c r="I189" s="22">
        <v>0</v>
      </c>
      <c r="J189" s="22">
        <v>-586529</v>
      </c>
      <c r="K189" s="22">
        <v>0</v>
      </c>
      <c r="L189" s="22">
        <v>169482</v>
      </c>
      <c r="M189" s="22">
        <v>383471</v>
      </c>
      <c r="N189" s="22">
        <v>0</v>
      </c>
      <c r="O189" s="22">
        <v>-37418</v>
      </c>
      <c r="P189" s="22">
        <v>0</v>
      </c>
      <c r="Q189" s="22">
        <v>0</v>
      </c>
      <c r="R189" s="22">
        <v>2023144</v>
      </c>
    </row>
    <row r="190" spans="1:18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2790756</v>
      </c>
      <c r="F190" s="22">
        <v>2148927</v>
      </c>
      <c r="G190" s="22">
        <v>-641657</v>
      </c>
      <c r="H190" s="22">
        <v>394487</v>
      </c>
      <c r="I190" s="22">
        <v>0</v>
      </c>
      <c r="J190" s="22">
        <v>-3470676</v>
      </c>
      <c r="K190" s="22">
        <v>-240773</v>
      </c>
      <c r="L190" s="22">
        <v>1533129</v>
      </c>
      <c r="M190" s="22">
        <v>2171275</v>
      </c>
      <c r="N190" s="22">
        <v>0</v>
      </c>
      <c r="O190" s="22">
        <v>-382514</v>
      </c>
      <c r="P190" s="22">
        <v>0</v>
      </c>
      <c r="Q190" s="22">
        <v>-1508588</v>
      </c>
      <c r="R190" s="22">
        <v>2794366</v>
      </c>
    </row>
    <row r="191" spans="1:18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2066498</v>
      </c>
      <c r="F191" s="22">
        <v>4189701</v>
      </c>
      <c r="G191" s="22">
        <v>-4103834</v>
      </c>
      <c r="H191" s="22">
        <v>1506261</v>
      </c>
      <c r="I191" s="22">
        <v>0</v>
      </c>
      <c r="J191" s="22">
        <v>-3268343</v>
      </c>
      <c r="K191" s="22">
        <v>-45090</v>
      </c>
      <c r="L191" s="22">
        <v>52110</v>
      </c>
      <c r="M191" s="22">
        <v>2033804</v>
      </c>
      <c r="N191" s="22">
        <v>0</v>
      </c>
      <c r="O191" s="22">
        <v>-397528</v>
      </c>
      <c r="P191" s="22">
        <v>0</v>
      </c>
      <c r="Q191" s="22">
        <v>0</v>
      </c>
      <c r="R191" s="22">
        <v>2033579</v>
      </c>
    </row>
    <row r="192" spans="1:18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711825</v>
      </c>
      <c r="F192" s="22">
        <v>-293560</v>
      </c>
      <c r="G192" s="22">
        <v>0</v>
      </c>
      <c r="H192" s="22">
        <v>6465</v>
      </c>
      <c r="I192" s="22">
        <v>0</v>
      </c>
      <c r="J192" s="22">
        <v>-311856</v>
      </c>
      <c r="K192" s="22">
        <v>0</v>
      </c>
      <c r="L192" s="22">
        <v>59438</v>
      </c>
      <c r="M192" s="22">
        <v>639811</v>
      </c>
      <c r="N192" s="22">
        <v>0</v>
      </c>
      <c r="O192" s="22">
        <v>-46100</v>
      </c>
      <c r="P192" s="22">
        <v>0</v>
      </c>
      <c r="Q192" s="22">
        <v>0</v>
      </c>
      <c r="R192" s="22">
        <v>766023</v>
      </c>
    </row>
    <row r="193" spans="1:18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1291965</v>
      </c>
      <c r="F193" s="22">
        <v>-610290</v>
      </c>
      <c r="G193" s="22">
        <v>-110848</v>
      </c>
      <c r="H193" s="22">
        <v>57237</v>
      </c>
      <c r="I193" s="22">
        <v>0</v>
      </c>
      <c r="J193" s="22">
        <v>-79798</v>
      </c>
      <c r="K193" s="22">
        <v>0</v>
      </c>
      <c r="L193" s="22">
        <v>0</v>
      </c>
      <c r="M193" s="22">
        <v>1064675</v>
      </c>
      <c r="N193" s="22">
        <v>0</v>
      </c>
      <c r="O193" s="22">
        <v>-167874</v>
      </c>
      <c r="P193" s="22">
        <v>0</v>
      </c>
      <c r="Q193" s="22">
        <v>0</v>
      </c>
      <c r="R193" s="22">
        <v>1445067</v>
      </c>
    </row>
    <row r="194" spans="1:18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2356204</v>
      </c>
      <c r="F194" s="22">
        <v>2383674</v>
      </c>
      <c r="G194" s="22">
        <v>-2643924</v>
      </c>
      <c r="H194" s="22">
        <v>911033</v>
      </c>
      <c r="I194" s="22">
        <v>0</v>
      </c>
      <c r="J194" s="22">
        <v>-2676298</v>
      </c>
      <c r="K194" s="22">
        <v>0</v>
      </c>
      <c r="L194" s="22">
        <v>191377</v>
      </c>
      <c r="M194" s="22">
        <v>1843237</v>
      </c>
      <c r="N194" s="22">
        <v>0</v>
      </c>
      <c r="O194" s="22">
        <v>0</v>
      </c>
      <c r="P194" s="22">
        <v>0</v>
      </c>
      <c r="Q194" s="22">
        <v>0</v>
      </c>
      <c r="R194" s="22">
        <v>2365303</v>
      </c>
    </row>
    <row r="195" spans="1:18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885569</v>
      </c>
      <c r="G195" s="22">
        <v>-149541</v>
      </c>
      <c r="H195" s="22">
        <v>24010</v>
      </c>
      <c r="I195" s="22">
        <v>0</v>
      </c>
      <c r="J195" s="22">
        <v>-74370</v>
      </c>
      <c r="K195" s="22">
        <v>-991628</v>
      </c>
      <c r="L195" s="22">
        <v>11024</v>
      </c>
      <c r="M195" s="22">
        <v>330878</v>
      </c>
      <c r="N195" s="22">
        <v>0</v>
      </c>
      <c r="O195" s="22">
        <v>-35942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137269</v>
      </c>
      <c r="F196" s="22">
        <v>-844613</v>
      </c>
      <c r="G196" s="22">
        <v>-1070517</v>
      </c>
      <c r="H196" s="22">
        <v>303517</v>
      </c>
      <c r="I196" s="22">
        <v>0</v>
      </c>
      <c r="J196" s="22">
        <v>-63924</v>
      </c>
      <c r="K196" s="22">
        <v>203266</v>
      </c>
      <c r="L196" s="22">
        <v>37180</v>
      </c>
      <c r="M196" s="22">
        <v>2186715</v>
      </c>
      <c r="N196" s="22">
        <v>0</v>
      </c>
      <c r="O196" s="22">
        <v>-983163</v>
      </c>
      <c r="P196" s="22">
        <v>0</v>
      </c>
      <c r="Q196" s="22">
        <v>526842</v>
      </c>
      <c r="R196" s="22">
        <v>432572</v>
      </c>
    </row>
    <row r="197" spans="1:18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-3306200</v>
      </c>
      <c r="F197" s="22">
        <v>5573129</v>
      </c>
      <c r="G197" s="22">
        <v>-10147462</v>
      </c>
      <c r="H197" s="22">
        <v>2052180</v>
      </c>
      <c r="I197" s="22">
        <v>0</v>
      </c>
      <c r="J197" s="22">
        <v>-2047449</v>
      </c>
      <c r="K197" s="22">
        <v>-3200</v>
      </c>
      <c r="L197" s="22">
        <v>33892</v>
      </c>
      <c r="M197" s="22">
        <v>5585579</v>
      </c>
      <c r="N197" s="22">
        <v>0</v>
      </c>
      <c r="O197" s="22">
        <v>-742525</v>
      </c>
      <c r="P197" s="22">
        <v>0</v>
      </c>
      <c r="Q197" s="22">
        <v>-161000</v>
      </c>
      <c r="R197" s="22">
        <v>-3163056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368628</v>
      </c>
      <c r="F198" s="22">
        <v>-90268</v>
      </c>
      <c r="G198" s="22">
        <v>-89180</v>
      </c>
      <c r="H198" s="22">
        <v>0</v>
      </c>
      <c r="I198" s="22">
        <v>0</v>
      </c>
      <c r="J198" s="22">
        <v>-96042</v>
      </c>
      <c r="K198" s="22">
        <v>0</v>
      </c>
      <c r="L198" s="22">
        <v>46601</v>
      </c>
      <c r="M198" s="22">
        <v>314151</v>
      </c>
      <c r="N198" s="22">
        <v>0</v>
      </c>
      <c r="O198" s="22">
        <v>-35000</v>
      </c>
      <c r="P198" s="22">
        <v>0</v>
      </c>
      <c r="Q198" s="22">
        <v>0</v>
      </c>
      <c r="R198" s="22">
        <v>418890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79125</v>
      </c>
      <c r="F199" s="22">
        <v>61141</v>
      </c>
      <c r="G199" s="22">
        <v>0</v>
      </c>
      <c r="H199" s="22">
        <v>119783</v>
      </c>
      <c r="I199" s="22">
        <v>0</v>
      </c>
      <c r="J199" s="22">
        <v>-440839</v>
      </c>
      <c r="K199" s="22">
        <v>0</v>
      </c>
      <c r="L199" s="22">
        <v>36543</v>
      </c>
      <c r="M199" s="22">
        <v>274963</v>
      </c>
      <c r="N199" s="22">
        <v>0</v>
      </c>
      <c r="O199" s="22">
        <v>0</v>
      </c>
      <c r="P199" s="22">
        <v>0</v>
      </c>
      <c r="Q199" s="22">
        <v>-4078</v>
      </c>
      <c r="R199" s="22">
        <v>126638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292022</v>
      </c>
      <c r="F200" s="22">
        <v>50219</v>
      </c>
      <c r="G200" s="22">
        <v>217248</v>
      </c>
      <c r="H200" s="22">
        <v>0</v>
      </c>
      <c r="I200" s="22">
        <v>0</v>
      </c>
      <c r="J200" s="22">
        <v>-756618</v>
      </c>
      <c r="K200" s="22">
        <v>0</v>
      </c>
      <c r="L200" s="22">
        <v>8600</v>
      </c>
      <c r="M200" s="22">
        <v>353113</v>
      </c>
      <c r="N200" s="22">
        <v>0</v>
      </c>
      <c r="O200" s="22">
        <v>-41494</v>
      </c>
      <c r="P200" s="22">
        <v>0</v>
      </c>
      <c r="Q200" s="22">
        <v>0</v>
      </c>
      <c r="R200" s="22">
        <v>123090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24027</v>
      </c>
      <c r="F201" s="22">
        <v>183662</v>
      </c>
      <c r="G201" s="22">
        <v>-24000</v>
      </c>
      <c r="H201" s="22">
        <v>0</v>
      </c>
      <c r="I201" s="22">
        <v>0</v>
      </c>
      <c r="J201" s="22">
        <v>-295108</v>
      </c>
      <c r="K201" s="22">
        <v>0</v>
      </c>
      <c r="L201" s="22">
        <v>0</v>
      </c>
      <c r="M201" s="22">
        <v>132504</v>
      </c>
      <c r="N201" s="22">
        <v>0</v>
      </c>
      <c r="O201" s="22">
        <v>-5155</v>
      </c>
      <c r="P201" s="22">
        <v>0</v>
      </c>
      <c r="Q201" s="22">
        <v>0</v>
      </c>
      <c r="R201" s="22">
        <v>15930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384214</v>
      </c>
      <c r="F202" s="22">
        <v>792296</v>
      </c>
      <c r="G202" s="22">
        <v>0</v>
      </c>
      <c r="H202" s="22">
        <v>821</v>
      </c>
      <c r="I202" s="22">
        <v>0</v>
      </c>
      <c r="J202" s="22">
        <v>-811586</v>
      </c>
      <c r="K202" s="22">
        <v>0</v>
      </c>
      <c r="L202" s="22">
        <v>0</v>
      </c>
      <c r="M202" s="22">
        <v>76101</v>
      </c>
      <c r="N202" s="22">
        <v>0</v>
      </c>
      <c r="O202" s="22">
        <v>0</v>
      </c>
      <c r="P202" s="22">
        <v>0</v>
      </c>
      <c r="Q202" s="22">
        <v>0</v>
      </c>
      <c r="R202" s="22">
        <v>441846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104089</v>
      </c>
      <c r="F203" s="22">
        <v>331760</v>
      </c>
      <c r="G203" s="22">
        <v>0</v>
      </c>
      <c r="H203" s="22">
        <v>0</v>
      </c>
      <c r="I203" s="22">
        <v>0</v>
      </c>
      <c r="J203" s="22">
        <v>-397422</v>
      </c>
      <c r="K203" s="22">
        <v>0</v>
      </c>
      <c r="L203" s="22">
        <v>0</v>
      </c>
      <c r="M203" s="22">
        <v>139113</v>
      </c>
      <c r="N203" s="22">
        <v>0</v>
      </c>
      <c r="O203" s="22">
        <v>-25307</v>
      </c>
      <c r="P203" s="22">
        <v>0</v>
      </c>
      <c r="Q203" s="22">
        <v>0</v>
      </c>
      <c r="R203" s="22">
        <v>152233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519084</v>
      </c>
      <c r="F204" s="22">
        <v>-50695</v>
      </c>
      <c r="G204" s="22">
        <v>0</v>
      </c>
      <c r="H204" s="22">
        <v>0</v>
      </c>
      <c r="I204" s="22">
        <v>0</v>
      </c>
      <c r="J204" s="22">
        <v>-70842</v>
      </c>
      <c r="K204" s="22">
        <v>0</v>
      </c>
      <c r="L204" s="22">
        <v>0</v>
      </c>
      <c r="M204" s="22">
        <v>91025</v>
      </c>
      <c r="N204" s="22">
        <v>0</v>
      </c>
      <c r="O204" s="22">
        <v>0</v>
      </c>
      <c r="P204" s="22">
        <v>0</v>
      </c>
      <c r="Q204" s="22">
        <v>0</v>
      </c>
      <c r="R204" s="22">
        <v>488572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544565</v>
      </c>
      <c r="F205" s="22">
        <v>198054</v>
      </c>
      <c r="G205" s="22">
        <v>-100064</v>
      </c>
      <c r="H205" s="22">
        <v>0</v>
      </c>
      <c r="I205" s="22">
        <v>0</v>
      </c>
      <c r="J205" s="22">
        <v>-212992</v>
      </c>
      <c r="K205" s="22">
        <v>0</v>
      </c>
      <c r="L205" s="22">
        <v>0</v>
      </c>
      <c r="M205" s="22">
        <v>206372</v>
      </c>
      <c r="N205" s="22">
        <v>0</v>
      </c>
      <c r="O205" s="22">
        <v>-17134</v>
      </c>
      <c r="P205" s="22">
        <v>0</v>
      </c>
      <c r="Q205" s="22">
        <v>0</v>
      </c>
      <c r="R205" s="22">
        <v>618801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416377</v>
      </c>
      <c r="F206" s="22">
        <v>-44961</v>
      </c>
      <c r="G206" s="22">
        <v>0</v>
      </c>
      <c r="H206" s="22">
        <v>0</v>
      </c>
      <c r="I206" s="22">
        <v>0</v>
      </c>
      <c r="J206" s="22">
        <v>-85185</v>
      </c>
      <c r="K206" s="22">
        <v>0</v>
      </c>
      <c r="L206" s="22">
        <v>5475</v>
      </c>
      <c r="M206" s="22">
        <v>119697</v>
      </c>
      <c r="N206" s="22">
        <v>0</v>
      </c>
      <c r="O206" s="22">
        <v>-7818</v>
      </c>
      <c r="P206" s="22">
        <v>0</v>
      </c>
      <c r="Q206" s="22">
        <v>732</v>
      </c>
      <c r="R206" s="22">
        <v>404317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184779</v>
      </c>
      <c r="F207" s="22">
        <v>22204</v>
      </c>
      <c r="G207" s="22">
        <v>-26748</v>
      </c>
      <c r="H207" s="22">
        <v>0</v>
      </c>
      <c r="I207" s="22">
        <v>0</v>
      </c>
      <c r="J207" s="22">
        <v>-65591</v>
      </c>
      <c r="K207" s="22">
        <v>0</v>
      </c>
      <c r="L207" s="22">
        <v>0</v>
      </c>
      <c r="M207" s="22">
        <v>137758</v>
      </c>
      <c r="N207" s="22">
        <v>0</v>
      </c>
      <c r="O207" s="22">
        <v>0</v>
      </c>
      <c r="P207" s="22">
        <v>0</v>
      </c>
      <c r="Q207" s="22">
        <v>0</v>
      </c>
      <c r="R207" s="22">
        <v>252402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-421930</v>
      </c>
      <c r="F208" s="22">
        <v>-216211</v>
      </c>
      <c r="G208" s="22">
        <v>0</v>
      </c>
      <c r="H208" s="22">
        <v>0</v>
      </c>
      <c r="I208" s="22">
        <v>0</v>
      </c>
      <c r="J208" s="22">
        <v>-79514</v>
      </c>
      <c r="K208" s="22">
        <v>0</v>
      </c>
      <c r="L208" s="22">
        <v>20935</v>
      </c>
      <c r="M208" s="22">
        <v>439677</v>
      </c>
      <c r="N208" s="22">
        <v>0</v>
      </c>
      <c r="O208" s="22">
        <v>-314849</v>
      </c>
      <c r="P208" s="22">
        <v>0</v>
      </c>
      <c r="Q208" s="22">
        <v>0</v>
      </c>
      <c r="R208" s="22">
        <v>-571892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283815</v>
      </c>
      <c r="F209" s="22">
        <v>105727</v>
      </c>
      <c r="G209" s="22">
        <v>0</v>
      </c>
      <c r="H209" s="22">
        <v>0</v>
      </c>
      <c r="I209" s="22">
        <v>0</v>
      </c>
      <c r="J209" s="22">
        <v>-434106</v>
      </c>
      <c r="K209" s="22">
        <v>0</v>
      </c>
      <c r="L209" s="22">
        <v>62372</v>
      </c>
      <c r="M209" s="22">
        <v>226604</v>
      </c>
      <c r="N209" s="22">
        <v>0</v>
      </c>
      <c r="O209" s="22">
        <v>-20846</v>
      </c>
      <c r="P209" s="22">
        <v>0</v>
      </c>
      <c r="Q209" s="22">
        <v>53574</v>
      </c>
      <c r="R209" s="22">
        <v>277140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400755</v>
      </c>
      <c r="F210" s="22">
        <v>223433</v>
      </c>
      <c r="G210" s="22">
        <v>-30000</v>
      </c>
      <c r="H210" s="22">
        <v>0</v>
      </c>
      <c r="I210" s="22">
        <v>0</v>
      </c>
      <c r="J210" s="22">
        <v>-178363</v>
      </c>
      <c r="K210" s="22">
        <v>0</v>
      </c>
      <c r="L210" s="22">
        <v>14652</v>
      </c>
      <c r="M210" s="22">
        <v>114045</v>
      </c>
      <c r="N210" s="22">
        <v>0</v>
      </c>
      <c r="O210" s="22">
        <v>0</v>
      </c>
      <c r="P210" s="22">
        <v>0</v>
      </c>
      <c r="Q210" s="22">
        <v>0</v>
      </c>
      <c r="R210" s="22">
        <v>544522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85983</v>
      </c>
      <c r="F211" s="22">
        <v>-64021</v>
      </c>
      <c r="G211" s="22">
        <v>0</v>
      </c>
      <c r="H211" s="22">
        <v>0</v>
      </c>
      <c r="I211" s="22">
        <v>0</v>
      </c>
      <c r="J211" s="22">
        <v>-118079</v>
      </c>
      <c r="K211" s="22">
        <v>0</v>
      </c>
      <c r="L211" s="22">
        <v>0</v>
      </c>
      <c r="M211" s="22">
        <v>198496</v>
      </c>
      <c r="N211" s="22">
        <v>0</v>
      </c>
      <c r="O211" s="22">
        <v>-9259</v>
      </c>
      <c r="P211" s="22">
        <v>0</v>
      </c>
      <c r="Q211" s="22">
        <v>0</v>
      </c>
      <c r="R211" s="22">
        <v>93120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996257</v>
      </c>
      <c r="F212" s="22">
        <v>-733055</v>
      </c>
      <c r="G212" s="22">
        <v>0</v>
      </c>
      <c r="H212" s="22">
        <v>0</v>
      </c>
      <c r="I212" s="22">
        <v>0</v>
      </c>
      <c r="J212" s="22">
        <v>-120122</v>
      </c>
      <c r="K212" s="22">
        <v>0</v>
      </c>
      <c r="L212" s="22">
        <v>0</v>
      </c>
      <c r="M212" s="22">
        <v>886081</v>
      </c>
      <c r="N212" s="22">
        <v>0</v>
      </c>
      <c r="O212" s="22">
        <v>0</v>
      </c>
      <c r="P212" s="22">
        <v>0</v>
      </c>
      <c r="Q212" s="22">
        <v>0</v>
      </c>
      <c r="R212" s="22">
        <v>1029161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357535</v>
      </c>
      <c r="F213" s="22">
        <v>61741</v>
      </c>
      <c r="G213" s="22">
        <v>-22517</v>
      </c>
      <c r="H213" s="22">
        <v>17500</v>
      </c>
      <c r="I213" s="22">
        <v>0</v>
      </c>
      <c r="J213" s="22">
        <v>-338907</v>
      </c>
      <c r="K213" s="22">
        <v>0</v>
      </c>
      <c r="L213" s="22">
        <v>0</v>
      </c>
      <c r="M213" s="22">
        <v>271973</v>
      </c>
      <c r="N213" s="22">
        <v>0</v>
      </c>
      <c r="O213" s="22">
        <v>0</v>
      </c>
      <c r="P213" s="22">
        <v>0</v>
      </c>
      <c r="Q213" s="22">
        <v>0</v>
      </c>
      <c r="R213" s="22">
        <v>347325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241583</v>
      </c>
      <c r="F214" s="22">
        <v>-69552</v>
      </c>
      <c r="G214" s="22">
        <v>0</v>
      </c>
      <c r="H214" s="22">
        <v>0</v>
      </c>
      <c r="I214" s="22">
        <v>0</v>
      </c>
      <c r="J214" s="22">
        <v>-63924</v>
      </c>
      <c r="K214" s="22">
        <v>0</v>
      </c>
      <c r="L214" s="22">
        <v>0</v>
      </c>
      <c r="M214" s="22">
        <v>187167</v>
      </c>
      <c r="N214" s="22">
        <v>0</v>
      </c>
      <c r="O214" s="22">
        <v>-4801</v>
      </c>
      <c r="P214" s="22">
        <v>0</v>
      </c>
      <c r="Q214" s="22">
        <v>0</v>
      </c>
      <c r="R214" s="22">
        <v>290473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268816</v>
      </c>
      <c r="F215" s="22">
        <v>188186</v>
      </c>
      <c r="G215" s="22">
        <v>-27223</v>
      </c>
      <c r="H215" s="22">
        <v>0</v>
      </c>
      <c r="I215" s="22">
        <v>0</v>
      </c>
      <c r="J215" s="22">
        <v>-227241</v>
      </c>
      <c r="K215" s="22">
        <v>0</v>
      </c>
      <c r="L215" s="22">
        <v>0</v>
      </c>
      <c r="M215" s="22">
        <v>198017</v>
      </c>
      <c r="N215" s="22">
        <v>0</v>
      </c>
      <c r="O215" s="22">
        <v>-79038</v>
      </c>
      <c r="P215" s="22">
        <v>0</v>
      </c>
      <c r="Q215" s="22">
        <v>0</v>
      </c>
      <c r="R215" s="22">
        <v>321517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196837</v>
      </c>
      <c r="F216" s="22">
        <v>-60049</v>
      </c>
      <c r="G216" s="22">
        <v>-30000</v>
      </c>
      <c r="H216" s="22">
        <v>19346</v>
      </c>
      <c r="I216" s="22">
        <v>0</v>
      </c>
      <c r="J216" s="22">
        <v>-19844</v>
      </c>
      <c r="K216" s="22">
        <v>-34960</v>
      </c>
      <c r="L216" s="22">
        <v>0</v>
      </c>
      <c r="M216" s="22">
        <v>126285</v>
      </c>
      <c r="N216" s="22">
        <v>0</v>
      </c>
      <c r="O216" s="22">
        <v>-16633</v>
      </c>
      <c r="P216" s="22">
        <v>0</v>
      </c>
      <c r="Q216" s="22">
        <v>0</v>
      </c>
      <c r="R216" s="22">
        <v>180982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66258</v>
      </c>
      <c r="F217" s="22">
        <v>-333018</v>
      </c>
      <c r="G217" s="22">
        <v>0</v>
      </c>
      <c r="H217" s="22">
        <v>0</v>
      </c>
      <c r="I217" s="22">
        <v>0</v>
      </c>
      <c r="J217" s="22">
        <v>-175185</v>
      </c>
      <c r="K217" s="22">
        <v>0</v>
      </c>
      <c r="L217" s="22">
        <v>0</v>
      </c>
      <c r="M217" s="22">
        <v>479689</v>
      </c>
      <c r="N217" s="22">
        <v>0</v>
      </c>
      <c r="O217" s="22">
        <v>0</v>
      </c>
      <c r="P217" s="22">
        <v>0</v>
      </c>
      <c r="Q217" s="22">
        <v>0</v>
      </c>
      <c r="R217" s="22">
        <v>37744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72036</v>
      </c>
      <c r="F218" s="22">
        <v>83684</v>
      </c>
      <c r="G218" s="22">
        <v>0</v>
      </c>
      <c r="H218" s="22">
        <v>0</v>
      </c>
      <c r="I218" s="22">
        <v>0</v>
      </c>
      <c r="J218" s="22">
        <v>-24794</v>
      </c>
      <c r="K218" s="22">
        <v>0</v>
      </c>
      <c r="L218" s="22">
        <v>3920</v>
      </c>
      <c r="M218" s="22">
        <v>145318</v>
      </c>
      <c r="N218" s="22">
        <v>0</v>
      </c>
      <c r="O218" s="22">
        <v>0</v>
      </c>
      <c r="P218" s="22">
        <v>0</v>
      </c>
      <c r="Q218" s="22">
        <v>0</v>
      </c>
      <c r="R218" s="22">
        <v>280164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181541</v>
      </c>
      <c r="F219" s="22">
        <v>466814</v>
      </c>
      <c r="G219" s="22">
        <v>-82834</v>
      </c>
      <c r="H219" s="22">
        <v>0</v>
      </c>
      <c r="I219" s="22">
        <v>0</v>
      </c>
      <c r="J219" s="22">
        <v>-336896</v>
      </c>
      <c r="K219" s="22">
        <v>0</v>
      </c>
      <c r="L219" s="22">
        <v>0</v>
      </c>
      <c r="M219" s="22">
        <v>143462</v>
      </c>
      <c r="N219" s="22">
        <v>0</v>
      </c>
      <c r="O219" s="22">
        <v>-18310</v>
      </c>
      <c r="P219" s="22">
        <v>0</v>
      </c>
      <c r="Q219" s="22">
        <v>0</v>
      </c>
      <c r="R219" s="22">
        <v>353777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942484</v>
      </c>
      <c r="F220" s="22">
        <v>118525</v>
      </c>
      <c r="G220" s="22">
        <v>0</v>
      </c>
      <c r="H220" s="22">
        <v>0</v>
      </c>
      <c r="I220" s="22">
        <v>0</v>
      </c>
      <c r="J220" s="22">
        <v>-170679</v>
      </c>
      <c r="K220" s="22">
        <v>0</v>
      </c>
      <c r="L220" s="22">
        <v>151</v>
      </c>
      <c r="M220" s="22">
        <v>167327</v>
      </c>
      <c r="N220" s="22">
        <v>0</v>
      </c>
      <c r="O220" s="22">
        <v>-28451</v>
      </c>
      <c r="P220" s="22">
        <v>0</v>
      </c>
      <c r="Q220" s="22">
        <v>0</v>
      </c>
      <c r="R220" s="22">
        <v>1029357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138949</v>
      </c>
      <c r="F221" s="22">
        <v>180852</v>
      </c>
      <c r="G221" s="22">
        <v>0</v>
      </c>
      <c r="H221" s="22">
        <v>-89866</v>
      </c>
      <c r="I221" s="22">
        <v>0</v>
      </c>
      <c r="J221" s="22">
        <v>-352581</v>
      </c>
      <c r="K221" s="22">
        <v>0</v>
      </c>
      <c r="L221" s="22">
        <v>1000</v>
      </c>
      <c r="M221" s="22">
        <v>280719</v>
      </c>
      <c r="N221" s="22">
        <v>0</v>
      </c>
      <c r="O221" s="22">
        <v>-11407</v>
      </c>
      <c r="P221" s="22">
        <v>0</v>
      </c>
      <c r="Q221" s="22">
        <v>0</v>
      </c>
      <c r="R221" s="22">
        <v>147666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515658</v>
      </c>
      <c r="F222" s="22">
        <v>-64077</v>
      </c>
      <c r="G222" s="22">
        <v>0</v>
      </c>
      <c r="H222" s="22">
        <v>27842</v>
      </c>
      <c r="I222" s="22">
        <v>0</v>
      </c>
      <c r="J222" s="22">
        <v>-141164</v>
      </c>
      <c r="K222" s="22">
        <v>0</v>
      </c>
      <c r="L222" s="22">
        <v>2500</v>
      </c>
      <c r="M222" s="22">
        <v>119524</v>
      </c>
      <c r="N222" s="22">
        <v>0</v>
      </c>
      <c r="O222" s="22">
        <v>0</v>
      </c>
      <c r="P222" s="22">
        <v>0</v>
      </c>
      <c r="Q222" s="22">
        <v>0</v>
      </c>
      <c r="R222" s="22">
        <v>460283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409915</v>
      </c>
      <c r="F223" s="22">
        <v>69189</v>
      </c>
      <c r="G223" s="22">
        <v>0</v>
      </c>
      <c r="H223" s="22">
        <v>0</v>
      </c>
      <c r="I223" s="22">
        <v>0</v>
      </c>
      <c r="J223" s="22">
        <v>-188773</v>
      </c>
      <c r="K223" s="22">
        <v>0</v>
      </c>
      <c r="L223" s="22">
        <v>0</v>
      </c>
      <c r="M223" s="22">
        <v>396342</v>
      </c>
      <c r="N223" s="22">
        <v>0</v>
      </c>
      <c r="O223" s="22">
        <v>-329512</v>
      </c>
      <c r="P223" s="22">
        <v>0</v>
      </c>
      <c r="Q223" s="22">
        <v>0</v>
      </c>
      <c r="R223" s="22">
        <v>357161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678415</v>
      </c>
      <c r="F224" s="22">
        <v>190532</v>
      </c>
      <c r="G224" s="22">
        <v>0</v>
      </c>
      <c r="H224" s="22">
        <v>0</v>
      </c>
      <c r="I224" s="22">
        <v>0</v>
      </c>
      <c r="J224" s="22">
        <v>-241120</v>
      </c>
      <c r="K224" s="22">
        <v>0</v>
      </c>
      <c r="L224" s="22">
        <v>3707</v>
      </c>
      <c r="M224" s="22">
        <v>160908</v>
      </c>
      <c r="N224" s="22">
        <v>0</v>
      </c>
      <c r="O224" s="22">
        <v>0</v>
      </c>
      <c r="P224" s="22">
        <v>0</v>
      </c>
      <c r="Q224" s="22">
        <v>0</v>
      </c>
      <c r="R224" s="22">
        <v>792442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207872</v>
      </c>
      <c r="F225" s="22">
        <v>69937</v>
      </c>
      <c r="G225" s="22">
        <v>0</v>
      </c>
      <c r="H225" s="22">
        <v>0</v>
      </c>
      <c r="I225" s="22">
        <v>0</v>
      </c>
      <c r="J225" s="22">
        <v>-253512</v>
      </c>
      <c r="K225" s="22">
        <v>0</v>
      </c>
      <c r="L225" s="22">
        <v>0</v>
      </c>
      <c r="M225" s="22">
        <v>110341</v>
      </c>
      <c r="N225" s="22">
        <v>0</v>
      </c>
      <c r="O225" s="22">
        <v>0</v>
      </c>
      <c r="P225" s="22">
        <v>0</v>
      </c>
      <c r="Q225" s="22">
        <v>0</v>
      </c>
      <c r="R225" s="22">
        <v>134638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576118</v>
      </c>
      <c r="F226" s="22">
        <v>-662</v>
      </c>
      <c r="G226" s="22">
        <v>0</v>
      </c>
      <c r="H226" s="22">
        <v>0</v>
      </c>
      <c r="I226" s="22">
        <v>0</v>
      </c>
      <c r="J226" s="22">
        <v>-86107</v>
      </c>
      <c r="K226" s="22">
        <v>0</v>
      </c>
      <c r="L226" s="22">
        <v>0</v>
      </c>
      <c r="M226" s="22">
        <v>99404</v>
      </c>
      <c r="N226" s="22">
        <v>0</v>
      </c>
      <c r="O226" s="22">
        <v>0</v>
      </c>
      <c r="P226" s="22">
        <v>0</v>
      </c>
      <c r="Q226" s="22">
        <v>0</v>
      </c>
      <c r="R226" s="22">
        <v>588753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371225</v>
      </c>
      <c r="F227" s="22">
        <v>19659</v>
      </c>
      <c r="G227" s="22">
        <v>0</v>
      </c>
      <c r="H227" s="22">
        <v>0</v>
      </c>
      <c r="I227" s="22">
        <v>0</v>
      </c>
      <c r="J227" s="22">
        <v>-58130</v>
      </c>
      <c r="K227" s="22">
        <v>0</v>
      </c>
      <c r="L227" s="22">
        <v>0</v>
      </c>
      <c r="M227" s="22">
        <v>95773</v>
      </c>
      <c r="N227" s="22">
        <v>0</v>
      </c>
      <c r="O227" s="22">
        <v>0</v>
      </c>
      <c r="P227" s="22">
        <v>0</v>
      </c>
      <c r="Q227" s="22">
        <v>0</v>
      </c>
      <c r="R227" s="22">
        <v>428527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-46727</v>
      </c>
      <c r="F228" s="22">
        <v>-181904</v>
      </c>
      <c r="G228" s="22">
        <v>0</v>
      </c>
      <c r="H228" s="22">
        <v>779</v>
      </c>
      <c r="I228" s="22">
        <v>0</v>
      </c>
      <c r="J228" s="22">
        <v>-5000</v>
      </c>
      <c r="K228" s="22">
        <v>0</v>
      </c>
      <c r="L228" s="22">
        <v>0</v>
      </c>
      <c r="M228" s="22">
        <v>104458</v>
      </c>
      <c r="N228" s="22">
        <v>0</v>
      </c>
      <c r="O228" s="22">
        <v>0</v>
      </c>
      <c r="P228" s="22">
        <v>0</v>
      </c>
      <c r="Q228" s="22">
        <v>0</v>
      </c>
      <c r="R228" s="22">
        <v>-128394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68899</v>
      </c>
      <c r="F229" s="22">
        <v>358944</v>
      </c>
      <c r="G229" s="22">
        <v>-75595</v>
      </c>
      <c r="H229" s="22">
        <v>72540</v>
      </c>
      <c r="I229" s="22">
        <v>0</v>
      </c>
      <c r="J229" s="22">
        <v>-495369</v>
      </c>
      <c r="K229" s="22">
        <v>0</v>
      </c>
      <c r="L229" s="22">
        <v>29925</v>
      </c>
      <c r="M229" s="22">
        <v>294833</v>
      </c>
      <c r="N229" s="22">
        <v>0</v>
      </c>
      <c r="O229" s="22">
        <v>-113874</v>
      </c>
      <c r="P229" s="22">
        <v>0</v>
      </c>
      <c r="Q229" s="22">
        <v>0</v>
      </c>
      <c r="R229" s="22">
        <v>140303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198417</v>
      </c>
      <c r="F230" s="22">
        <v>350513</v>
      </c>
      <c r="G230" s="22">
        <v>-17270</v>
      </c>
      <c r="H230" s="22">
        <v>34680</v>
      </c>
      <c r="I230" s="22">
        <v>0</v>
      </c>
      <c r="J230" s="22">
        <v>-582486</v>
      </c>
      <c r="K230" s="22">
        <v>0</v>
      </c>
      <c r="L230" s="22">
        <v>91383</v>
      </c>
      <c r="M230" s="22">
        <v>106154</v>
      </c>
      <c r="N230" s="22">
        <v>0</v>
      </c>
      <c r="O230" s="22">
        <v>-10579</v>
      </c>
      <c r="P230" s="22">
        <v>0</v>
      </c>
      <c r="Q230" s="22">
        <v>0</v>
      </c>
      <c r="R230" s="22">
        <v>170812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14009</v>
      </c>
      <c r="F231" s="22">
        <v>-87148</v>
      </c>
      <c r="G231" s="22">
        <v>0</v>
      </c>
      <c r="H231" s="22">
        <v>20000</v>
      </c>
      <c r="I231" s="22">
        <v>0</v>
      </c>
      <c r="J231" s="22">
        <v>0</v>
      </c>
      <c r="K231" s="22">
        <v>0</v>
      </c>
      <c r="L231" s="22">
        <v>0</v>
      </c>
      <c r="M231" s="22">
        <v>81043</v>
      </c>
      <c r="N231" s="22">
        <v>0</v>
      </c>
      <c r="O231" s="22">
        <v>-1145</v>
      </c>
      <c r="P231" s="22">
        <v>0</v>
      </c>
      <c r="Q231" s="22">
        <v>-3</v>
      </c>
      <c r="R231" s="22">
        <v>26756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456973</v>
      </c>
      <c r="F232" s="22">
        <v>-77752</v>
      </c>
      <c r="G232" s="22">
        <v>0</v>
      </c>
      <c r="H232" s="22">
        <v>0</v>
      </c>
      <c r="I232" s="22">
        <v>0</v>
      </c>
      <c r="J232" s="22">
        <v>-38424</v>
      </c>
      <c r="K232" s="22">
        <v>0</v>
      </c>
      <c r="L232" s="22">
        <v>16666</v>
      </c>
      <c r="M232" s="22">
        <v>225609</v>
      </c>
      <c r="N232" s="22">
        <v>0</v>
      </c>
      <c r="O232" s="22">
        <v>-38930</v>
      </c>
      <c r="P232" s="22">
        <v>0</v>
      </c>
      <c r="Q232" s="22">
        <v>0</v>
      </c>
      <c r="R232" s="22">
        <v>544142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335245</v>
      </c>
      <c r="F233" s="22">
        <v>896529</v>
      </c>
      <c r="G233" s="22">
        <v>1293195</v>
      </c>
      <c r="H233" s="22">
        <v>0</v>
      </c>
      <c r="I233" s="22">
        <v>0</v>
      </c>
      <c r="J233" s="22">
        <v>-1542400</v>
      </c>
      <c r="K233" s="22">
        <v>-4395</v>
      </c>
      <c r="L233" s="22">
        <v>0</v>
      </c>
      <c r="M233" s="22">
        <v>455019</v>
      </c>
      <c r="N233" s="22">
        <v>0</v>
      </c>
      <c r="O233" s="22">
        <v>-10623</v>
      </c>
      <c r="P233" s="22">
        <v>0</v>
      </c>
      <c r="Q233" s="22">
        <v>0</v>
      </c>
      <c r="R233" s="22">
        <v>1422570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263922</v>
      </c>
      <c r="F234" s="22">
        <v>-130069</v>
      </c>
      <c r="G234" s="22">
        <v>0</v>
      </c>
      <c r="H234" s="22">
        <v>0</v>
      </c>
      <c r="I234" s="22">
        <v>0</v>
      </c>
      <c r="J234" s="22">
        <v>-104270</v>
      </c>
      <c r="K234" s="22">
        <v>0</v>
      </c>
      <c r="L234" s="22">
        <v>0</v>
      </c>
      <c r="M234" s="22">
        <v>145242</v>
      </c>
      <c r="N234" s="22">
        <v>0</v>
      </c>
      <c r="O234" s="22">
        <v>0</v>
      </c>
      <c r="P234" s="22">
        <v>0</v>
      </c>
      <c r="Q234" s="22">
        <v>0</v>
      </c>
      <c r="R234" s="22">
        <v>174825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26346</v>
      </c>
      <c r="F235" s="22">
        <v>10596</v>
      </c>
      <c r="G235" s="22">
        <v>0</v>
      </c>
      <c r="H235" s="22">
        <v>0</v>
      </c>
      <c r="I235" s="22">
        <v>0</v>
      </c>
      <c r="J235" s="22">
        <v>-97593</v>
      </c>
      <c r="K235" s="22">
        <v>0</v>
      </c>
      <c r="L235" s="22">
        <v>0</v>
      </c>
      <c r="M235" s="22">
        <v>77697</v>
      </c>
      <c r="N235" s="22">
        <v>0</v>
      </c>
      <c r="O235" s="22">
        <v>0</v>
      </c>
      <c r="P235" s="22">
        <v>0</v>
      </c>
      <c r="Q235" s="22">
        <v>0</v>
      </c>
      <c r="R235" s="22">
        <v>17046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751964</v>
      </c>
      <c r="F236" s="22">
        <v>72047</v>
      </c>
      <c r="G236" s="22">
        <v>-43161</v>
      </c>
      <c r="H236" s="22">
        <v>0</v>
      </c>
      <c r="I236" s="22">
        <v>0</v>
      </c>
      <c r="J236" s="22">
        <v>-43669</v>
      </c>
      <c r="K236" s="22">
        <v>0</v>
      </c>
      <c r="L236" s="22">
        <v>0</v>
      </c>
      <c r="M236" s="22">
        <v>137745</v>
      </c>
      <c r="N236" s="22">
        <v>0</v>
      </c>
      <c r="O236" s="22">
        <v>-24859</v>
      </c>
      <c r="P236" s="22">
        <v>0</v>
      </c>
      <c r="Q236" s="22">
        <v>0</v>
      </c>
      <c r="R236" s="22">
        <v>850067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198258</v>
      </c>
      <c r="F237" s="22">
        <v>162146</v>
      </c>
      <c r="G237" s="22">
        <v>-26261</v>
      </c>
      <c r="H237" s="22">
        <v>0</v>
      </c>
      <c r="I237" s="22">
        <v>0</v>
      </c>
      <c r="J237" s="22">
        <v>-304742</v>
      </c>
      <c r="K237" s="22">
        <v>0</v>
      </c>
      <c r="L237" s="22">
        <v>38879</v>
      </c>
      <c r="M237" s="22">
        <v>119515</v>
      </c>
      <c r="N237" s="22">
        <v>0</v>
      </c>
      <c r="O237" s="22">
        <v>0</v>
      </c>
      <c r="P237" s="22">
        <v>0</v>
      </c>
      <c r="Q237" s="22">
        <v>0</v>
      </c>
      <c r="R237" s="22">
        <v>187795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327014</v>
      </c>
      <c r="F238" s="22">
        <v>625466</v>
      </c>
      <c r="G238" s="22">
        <v>0</v>
      </c>
      <c r="H238" s="22">
        <v>0</v>
      </c>
      <c r="I238" s="22">
        <v>0</v>
      </c>
      <c r="J238" s="22">
        <v>-737663</v>
      </c>
      <c r="K238" s="22">
        <v>0</v>
      </c>
      <c r="L238" s="22">
        <v>0</v>
      </c>
      <c r="M238" s="22">
        <v>102438</v>
      </c>
      <c r="N238" s="22">
        <v>0</v>
      </c>
      <c r="O238" s="22">
        <v>0</v>
      </c>
      <c r="P238" s="22">
        <v>0</v>
      </c>
      <c r="Q238" s="22">
        <v>0</v>
      </c>
      <c r="R238" s="22">
        <v>317255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1508236</v>
      </c>
      <c r="F239" s="22">
        <v>140430</v>
      </c>
      <c r="G239" s="22">
        <v>0</v>
      </c>
      <c r="H239" s="22">
        <v>265035</v>
      </c>
      <c r="I239" s="22">
        <v>0</v>
      </c>
      <c r="J239" s="22">
        <v>-872652</v>
      </c>
      <c r="K239" s="22">
        <v>0</v>
      </c>
      <c r="L239" s="22">
        <v>0</v>
      </c>
      <c r="M239" s="22">
        <v>161171</v>
      </c>
      <c r="N239" s="22">
        <v>0</v>
      </c>
      <c r="O239" s="22">
        <v>-12445</v>
      </c>
      <c r="P239" s="22">
        <v>0</v>
      </c>
      <c r="Q239" s="22">
        <v>0</v>
      </c>
      <c r="R239" s="22">
        <v>1189775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1005571</v>
      </c>
      <c r="F240" s="22">
        <v>269936</v>
      </c>
      <c r="G240" s="22">
        <v>-242373</v>
      </c>
      <c r="H240" s="22">
        <v>12901</v>
      </c>
      <c r="I240" s="22">
        <v>0</v>
      </c>
      <c r="J240" s="22">
        <v>-589729</v>
      </c>
      <c r="K240" s="22">
        <v>0</v>
      </c>
      <c r="L240" s="22">
        <v>78922</v>
      </c>
      <c r="M240" s="22">
        <v>473189</v>
      </c>
      <c r="N240" s="22">
        <v>0</v>
      </c>
      <c r="O240" s="22">
        <v>-47522</v>
      </c>
      <c r="P240" s="22">
        <v>0</v>
      </c>
      <c r="Q240" s="22">
        <v>0</v>
      </c>
      <c r="R240" s="22">
        <v>960895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83520</v>
      </c>
      <c r="F241" s="22">
        <v>-7580</v>
      </c>
      <c r="G241" s="22">
        <v>0</v>
      </c>
      <c r="H241" s="22">
        <v>0</v>
      </c>
      <c r="I241" s="22">
        <v>0</v>
      </c>
      <c r="J241" s="22">
        <v>-83870</v>
      </c>
      <c r="K241" s="22">
        <v>0</v>
      </c>
      <c r="L241" s="22">
        <v>0</v>
      </c>
      <c r="M241" s="22">
        <v>104875</v>
      </c>
      <c r="N241" s="22">
        <v>0</v>
      </c>
      <c r="O241" s="22">
        <v>0</v>
      </c>
      <c r="P241" s="22">
        <v>0</v>
      </c>
      <c r="Q241" s="22">
        <v>0</v>
      </c>
      <c r="R241" s="22">
        <v>96945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127189</v>
      </c>
      <c r="F242" s="22">
        <v>-70688</v>
      </c>
      <c r="G242" s="22">
        <v>-25000</v>
      </c>
      <c r="H242" s="22">
        <v>0</v>
      </c>
      <c r="I242" s="22">
        <v>0</v>
      </c>
      <c r="J242" s="22">
        <v>-88080</v>
      </c>
      <c r="K242" s="22">
        <v>0</v>
      </c>
      <c r="L242" s="22">
        <v>16754</v>
      </c>
      <c r="M242" s="22">
        <v>195993</v>
      </c>
      <c r="N242" s="22">
        <v>0</v>
      </c>
      <c r="O242" s="22">
        <v>-28629</v>
      </c>
      <c r="P242" s="22">
        <v>0</v>
      </c>
      <c r="Q242" s="22">
        <v>0</v>
      </c>
      <c r="R242" s="22">
        <v>127539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855851</v>
      </c>
      <c r="F243" s="22">
        <v>630512</v>
      </c>
      <c r="G243" s="22">
        <v>0</v>
      </c>
      <c r="H243" s="22">
        <v>0</v>
      </c>
      <c r="I243" s="22">
        <v>0</v>
      </c>
      <c r="J243" s="22">
        <v>-703370</v>
      </c>
      <c r="K243" s="22">
        <v>0</v>
      </c>
      <c r="L243" s="22">
        <v>0</v>
      </c>
      <c r="M243" s="22">
        <v>212125</v>
      </c>
      <c r="N243" s="22">
        <v>0</v>
      </c>
      <c r="O243" s="22">
        <v>0</v>
      </c>
      <c r="P243" s="22">
        <v>0</v>
      </c>
      <c r="Q243" s="22">
        <v>0</v>
      </c>
      <c r="R243" s="22">
        <v>995118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165062</v>
      </c>
      <c r="F244" s="22">
        <v>210838</v>
      </c>
      <c r="G244" s="22">
        <v>0</v>
      </c>
      <c r="H244" s="22">
        <v>0</v>
      </c>
      <c r="I244" s="22">
        <v>0</v>
      </c>
      <c r="J244" s="22">
        <v>-357789</v>
      </c>
      <c r="K244" s="22">
        <v>0</v>
      </c>
      <c r="L244" s="22">
        <v>19790</v>
      </c>
      <c r="M244" s="22">
        <v>147101</v>
      </c>
      <c r="N244" s="22">
        <v>0</v>
      </c>
      <c r="O244" s="22">
        <v>0</v>
      </c>
      <c r="P244" s="22">
        <v>0</v>
      </c>
      <c r="Q244" s="22">
        <v>0</v>
      </c>
      <c r="R244" s="22">
        <v>185002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91396</v>
      </c>
      <c r="F245" s="22">
        <v>-33252</v>
      </c>
      <c r="G245" s="22">
        <v>0</v>
      </c>
      <c r="H245" s="22">
        <v>0</v>
      </c>
      <c r="I245" s="22">
        <v>0</v>
      </c>
      <c r="J245" s="22">
        <v>-15267</v>
      </c>
      <c r="K245" s="22">
        <v>0</v>
      </c>
      <c r="L245" s="22">
        <v>0</v>
      </c>
      <c r="M245" s="22">
        <v>40145</v>
      </c>
      <c r="N245" s="22">
        <v>0</v>
      </c>
      <c r="O245" s="22">
        <v>0</v>
      </c>
      <c r="P245" s="22">
        <v>0</v>
      </c>
      <c r="Q245" s="22">
        <v>0</v>
      </c>
      <c r="R245" s="22">
        <v>83022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17223</v>
      </c>
      <c r="F246" s="22">
        <v>326053</v>
      </c>
      <c r="G246" s="22">
        <v>0</v>
      </c>
      <c r="H246" s="22">
        <v>0</v>
      </c>
      <c r="I246" s="22">
        <v>0</v>
      </c>
      <c r="J246" s="22">
        <v>-466847</v>
      </c>
      <c r="K246" s="22">
        <v>0</v>
      </c>
      <c r="L246" s="22">
        <v>0</v>
      </c>
      <c r="M246" s="22">
        <v>93448</v>
      </c>
      <c r="N246" s="22">
        <v>0</v>
      </c>
      <c r="O246" s="22">
        <v>0</v>
      </c>
      <c r="P246" s="22">
        <v>0</v>
      </c>
      <c r="Q246" s="22">
        <v>0</v>
      </c>
      <c r="R246" s="22">
        <v>-30123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88922</v>
      </c>
      <c r="F247" s="22">
        <v>-40696</v>
      </c>
      <c r="G247" s="22">
        <v>-5340</v>
      </c>
      <c r="H247" s="22">
        <v>0</v>
      </c>
      <c r="I247" s="22">
        <v>0</v>
      </c>
      <c r="J247" s="22">
        <v>-29923</v>
      </c>
      <c r="K247" s="22">
        <v>0</v>
      </c>
      <c r="L247" s="22">
        <v>0</v>
      </c>
      <c r="M247" s="22">
        <v>125598</v>
      </c>
      <c r="N247" s="22">
        <v>0</v>
      </c>
      <c r="O247" s="22">
        <v>0</v>
      </c>
      <c r="P247" s="22">
        <v>0</v>
      </c>
      <c r="Q247" s="22">
        <v>0</v>
      </c>
      <c r="R247" s="22">
        <v>138561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272261</v>
      </c>
      <c r="F248" s="22">
        <v>115727</v>
      </c>
      <c r="G248" s="22">
        <v>0</v>
      </c>
      <c r="H248" s="22">
        <v>0</v>
      </c>
      <c r="I248" s="22">
        <v>0</v>
      </c>
      <c r="J248" s="22">
        <v>-85054</v>
      </c>
      <c r="K248" s="22">
        <v>0</v>
      </c>
      <c r="L248" s="22">
        <v>0</v>
      </c>
      <c r="M248" s="22">
        <v>138598</v>
      </c>
      <c r="N248" s="22">
        <v>0</v>
      </c>
      <c r="O248" s="22">
        <v>0</v>
      </c>
      <c r="P248" s="22">
        <v>0</v>
      </c>
      <c r="Q248" s="22">
        <v>0</v>
      </c>
      <c r="R248" s="22">
        <v>441532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60146</v>
      </c>
      <c r="F249" s="22">
        <v>178523</v>
      </c>
      <c r="G249" s="22">
        <v>-11779</v>
      </c>
      <c r="H249" s="22">
        <v>0</v>
      </c>
      <c r="I249" s="22">
        <v>0</v>
      </c>
      <c r="J249" s="22">
        <v>-233568</v>
      </c>
      <c r="K249" s="22">
        <v>0</v>
      </c>
      <c r="L249" s="22">
        <v>0</v>
      </c>
      <c r="M249" s="22">
        <v>72026</v>
      </c>
      <c r="N249" s="22">
        <v>0</v>
      </c>
      <c r="O249" s="22">
        <v>0</v>
      </c>
      <c r="P249" s="22">
        <v>0</v>
      </c>
      <c r="Q249" s="22">
        <v>0</v>
      </c>
      <c r="R249" s="22">
        <v>65348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79344</v>
      </c>
      <c r="F250" s="22">
        <v>557543</v>
      </c>
      <c r="G250" s="22">
        <v>0</v>
      </c>
      <c r="H250" s="22">
        <v>0</v>
      </c>
      <c r="I250" s="22">
        <v>0</v>
      </c>
      <c r="J250" s="22">
        <v>-562781</v>
      </c>
      <c r="K250" s="22">
        <v>0</v>
      </c>
      <c r="L250" s="22">
        <v>0</v>
      </c>
      <c r="M250" s="22">
        <v>60531</v>
      </c>
      <c r="N250" s="22">
        <v>0</v>
      </c>
      <c r="O250" s="22">
        <v>0</v>
      </c>
      <c r="P250" s="22">
        <v>0</v>
      </c>
      <c r="Q250" s="22">
        <v>0</v>
      </c>
      <c r="R250" s="22">
        <v>134637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200681</v>
      </c>
      <c r="F251" s="22">
        <v>610030</v>
      </c>
      <c r="G251" s="22">
        <v>0</v>
      </c>
      <c r="H251" s="22">
        <v>90000</v>
      </c>
      <c r="I251" s="22">
        <v>0</v>
      </c>
      <c r="J251" s="22">
        <v>-1001003</v>
      </c>
      <c r="K251" s="22">
        <v>0</v>
      </c>
      <c r="L251" s="22">
        <v>391</v>
      </c>
      <c r="M251" s="22">
        <v>318817</v>
      </c>
      <c r="N251" s="22">
        <v>0</v>
      </c>
      <c r="O251" s="22">
        <v>0</v>
      </c>
      <c r="P251" s="22">
        <v>0</v>
      </c>
      <c r="Q251" s="22">
        <v>275000</v>
      </c>
      <c r="R251" s="22">
        <v>493916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490665</v>
      </c>
      <c r="F252" s="22">
        <v>-8966</v>
      </c>
      <c r="G252" s="22">
        <v>0</v>
      </c>
      <c r="H252" s="22">
        <v>-1051</v>
      </c>
      <c r="I252" s="22">
        <v>0</v>
      </c>
      <c r="J252" s="22">
        <v>-66389</v>
      </c>
      <c r="K252" s="22">
        <v>0</v>
      </c>
      <c r="L252" s="22">
        <v>10068</v>
      </c>
      <c r="M252" s="22">
        <v>160241</v>
      </c>
      <c r="N252" s="22">
        <v>0</v>
      </c>
      <c r="O252" s="22">
        <v>-81366</v>
      </c>
      <c r="P252" s="22">
        <v>0</v>
      </c>
      <c r="Q252" s="22">
        <v>0</v>
      </c>
      <c r="R252" s="22">
        <v>503202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127891</v>
      </c>
      <c r="F253" s="22">
        <v>-8959</v>
      </c>
      <c r="G253" s="22">
        <v>-500</v>
      </c>
      <c r="H253" s="22">
        <v>0</v>
      </c>
      <c r="I253" s="22">
        <v>0</v>
      </c>
      <c r="J253" s="22">
        <v>-123059</v>
      </c>
      <c r="K253" s="22">
        <v>0</v>
      </c>
      <c r="L253" s="22">
        <v>0</v>
      </c>
      <c r="M253" s="22">
        <v>118889</v>
      </c>
      <c r="N253" s="22">
        <v>0</v>
      </c>
      <c r="O253" s="22">
        <v>-17000</v>
      </c>
      <c r="P253" s="22">
        <v>0</v>
      </c>
      <c r="Q253" s="22">
        <v>0</v>
      </c>
      <c r="R253" s="22">
        <v>97262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47381</v>
      </c>
      <c r="F254" s="22">
        <v>671152</v>
      </c>
      <c r="G254" s="22">
        <v>-11904</v>
      </c>
      <c r="H254" s="22">
        <v>0</v>
      </c>
      <c r="I254" s="22">
        <v>0</v>
      </c>
      <c r="J254" s="22">
        <v>-213656</v>
      </c>
      <c r="K254" s="22">
        <v>0</v>
      </c>
      <c r="L254" s="22">
        <v>-498096</v>
      </c>
      <c r="M254" s="22">
        <v>124112</v>
      </c>
      <c r="N254" s="22">
        <v>0</v>
      </c>
      <c r="O254" s="22">
        <v>-5094</v>
      </c>
      <c r="P254" s="22">
        <v>0</v>
      </c>
      <c r="Q254" s="22">
        <v>0</v>
      </c>
      <c r="R254" s="22">
        <v>113895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125636</v>
      </c>
      <c r="F255" s="22">
        <v>322327</v>
      </c>
      <c r="G255" s="22">
        <v>0</v>
      </c>
      <c r="H255" s="22">
        <v>69485</v>
      </c>
      <c r="I255" s="22">
        <v>0</v>
      </c>
      <c r="J255" s="22">
        <v>-566688</v>
      </c>
      <c r="K255" s="22">
        <v>0</v>
      </c>
      <c r="L255" s="22">
        <v>11026</v>
      </c>
      <c r="M255" s="22">
        <v>192029</v>
      </c>
      <c r="N255" s="22">
        <v>0</v>
      </c>
      <c r="O255" s="22">
        <v>-41564</v>
      </c>
      <c r="P255" s="22">
        <v>0</v>
      </c>
      <c r="Q255" s="22">
        <v>0</v>
      </c>
      <c r="R255" s="22">
        <v>112251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-30289</v>
      </c>
      <c r="F256" s="22">
        <v>107315</v>
      </c>
      <c r="G256" s="22">
        <v>0</v>
      </c>
      <c r="H256" s="22">
        <v>0</v>
      </c>
      <c r="I256" s="22">
        <v>0</v>
      </c>
      <c r="J256" s="22">
        <v>-176132</v>
      </c>
      <c r="K256" s="22">
        <v>0</v>
      </c>
      <c r="L256" s="22">
        <v>0</v>
      </c>
      <c r="M256" s="22">
        <v>135726</v>
      </c>
      <c r="N256" s="22">
        <v>0</v>
      </c>
      <c r="O256" s="22">
        <v>0</v>
      </c>
      <c r="P256" s="22">
        <v>0</v>
      </c>
      <c r="Q256" s="22">
        <v>0</v>
      </c>
      <c r="R256" s="22">
        <v>36620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354246</v>
      </c>
      <c r="F257" s="22">
        <v>286279</v>
      </c>
      <c r="G257" s="22">
        <v>-15086</v>
      </c>
      <c r="H257" s="22">
        <v>0</v>
      </c>
      <c r="I257" s="22">
        <v>0</v>
      </c>
      <c r="J257" s="22">
        <v>-276261</v>
      </c>
      <c r="K257" s="22">
        <v>0</v>
      </c>
      <c r="L257" s="22">
        <v>0</v>
      </c>
      <c r="M257" s="22">
        <v>192773</v>
      </c>
      <c r="N257" s="22">
        <v>0</v>
      </c>
      <c r="O257" s="22">
        <v>-112669</v>
      </c>
      <c r="P257" s="22">
        <v>0</v>
      </c>
      <c r="Q257" s="22">
        <v>0</v>
      </c>
      <c r="R257" s="22">
        <v>429282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116724</v>
      </c>
      <c r="F258" s="22">
        <v>692642</v>
      </c>
      <c r="G258" s="22">
        <v>-340907</v>
      </c>
      <c r="H258" s="22">
        <v>279467</v>
      </c>
      <c r="I258" s="22">
        <v>0</v>
      </c>
      <c r="J258" s="22">
        <v>-748595</v>
      </c>
      <c r="K258" s="22">
        <v>0</v>
      </c>
      <c r="L258" s="22">
        <v>34623</v>
      </c>
      <c r="M258" s="22">
        <v>238067</v>
      </c>
      <c r="N258" s="22">
        <v>0</v>
      </c>
      <c r="O258" s="22">
        <v>-166638</v>
      </c>
      <c r="P258" s="22">
        <v>0</v>
      </c>
      <c r="Q258" s="22">
        <v>0</v>
      </c>
      <c r="R258" s="22">
        <v>105380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476538</v>
      </c>
      <c r="F259" s="22">
        <v>153753</v>
      </c>
      <c r="G259" s="22">
        <v>-35000</v>
      </c>
      <c r="H259" s="22">
        <v>0</v>
      </c>
      <c r="I259" s="22">
        <v>0</v>
      </c>
      <c r="J259" s="22">
        <v>-204437</v>
      </c>
      <c r="K259" s="22">
        <v>0</v>
      </c>
      <c r="L259" s="22">
        <v>1790</v>
      </c>
      <c r="M259" s="22">
        <v>124694</v>
      </c>
      <c r="N259" s="22">
        <v>0</v>
      </c>
      <c r="O259" s="22">
        <v>-115183</v>
      </c>
      <c r="P259" s="22">
        <v>0</v>
      </c>
      <c r="Q259" s="22">
        <v>0</v>
      </c>
      <c r="R259" s="22">
        <v>402155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1266</v>
      </c>
      <c r="F260" s="22">
        <v>267781</v>
      </c>
      <c r="G260" s="22">
        <v>-90</v>
      </c>
      <c r="H260" s="22">
        <v>61495</v>
      </c>
      <c r="I260" s="22">
        <v>0</v>
      </c>
      <c r="J260" s="22">
        <v>-378382</v>
      </c>
      <c r="K260" s="22">
        <v>0</v>
      </c>
      <c r="L260" s="22">
        <v>607</v>
      </c>
      <c r="M260" s="22">
        <v>52876</v>
      </c>
      <c r="N260" s="22">
        <v>0</v>
      </c>
      <c r="O260" s="22">
        <v>-4609</v>
      </c>
      <c r="P260" s="22">
        <v>0</v>
      </c>
      <c r="Q260" s="22">
        <v>0</v>
      </c>
      <c r="R260" s="22">
        <v>944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86432</v>
      </c>
      <c r="F261" s="22">
        <v>353605</v>
      </c>
      <c r="G261" s="22">
        <v>-34906</v>
      </c>
      <c r="H261" s="22">
        <v>5028</v>
      </c>
      <c r="I261" s="22">
        <v>0</v>
      </c>
      <c r="J261" s="22">
        <v>-504897</v>
      </c>
      <c r="K261" s="22">
        <v>0</v>
      </c>
      <c r="L261" s="22">
        <v>0</v>
      </c>
      <c r="M261" s="22">
        <v>233725</v>
      </c>
      <c r="N261" s="22">
        <v>0</v>
      </c>
      <c r="O261" s="22">
        <v>-18908</v>
      </c>
      <c r="P261" s="22">
        <v>0</v>
      </c>
      <c r="Q261" s="22">
        <v>50000</v>
      </c>
      <c r="R261" s="22">
        <v>170079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337420</v>
      </c>
      <c r="F262" s="22">
        <v>88813</v>
      </c>
      <c r="G262" s="22">
        <v>0</v>
      </c>
      <c r="H262" s="22">
        <v>7023</v>
      </c>
      <c r="I262" s="22">
        <v>0</v>
      </c>
      <c r="J262" s="22">
        <v>-144186</v>
      </c>
      <c r="K262" s="22">
        <v>0</v>
      </c>
      <c r="L262" s="22">
        <v>30793</v>
      </c>
      <c r="M262" s="22">
        <v>111733</v>
      </c>
      <c r="N262" s="22">
        <v>0</v>
      </c>
      <c r="O262" s="22">
        <v>-57295</v>
      </c>
      <c r="P262" s="22">
        <v>0</v>
      </c>
      <c r="Q262" s="22">
        <v>0</v>
      </c>
      <c r="R262" s="22">
        <v>374301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-7693</v>
      </c>
      <c r="F263" s="22">
        <v>85164</v>
      </c>
      <c r="G263" s="22">
        <v>-1933</v>
      </c>
      <c r="H263" s="22">
        <v>0</v>
      </c>
      <c r="I263" s="22">
        <v>0</v>
      </c>
      <c r="J263" s="22">
        <v>-162918</v>
      </c>
      <c r="K263" s="22">
        <v>0</v>
      </c>
      <c r="L263" s="22">
        <v>0</v>
      </c>
      <c r="M263" s="22">
        <v>357298</v>
      </c>
      <c r="N263" s="22">
        <v>0</v>
      </c>
      <c r="O263" s="22">
        <v>-57594</v>
      </c>
      <c r="P263" s="22">
        <v>0</v>
      </c>
      <c r="Q263" s="22">
        <v>0</v>
      </c>
      <c r="R263" s="22">
        <v>212324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1276856</v>
      </c>
      <c r="F264" s="22">
        <v>473134</v>
      </c>
      <c r="G264" s="22">
        <v>0</v>
      </c>
      <c r="H264" s="22">
        <v>-487837</v>
      </c>
      <c r="I264" s="22">
        <v>0</v>
      </c>
      <c r="J264" s="22">
        <v>-660180</v>
      </c>
      <c r="K264" s="22">
        <v>0</v>
      </c>
      <c r="L264" s="22">
        <v>35044</v>
      </c>
      <c r="M264" s="22">
        <v>246830</v>
      </c>
      <c r="N264" s="22">
        <v>0</v>
      </c>
      <c r="O264" s="22">
        <v>-20092</v>
      </c>
      <c r="P264" s="22">
        <v>0</v>
      </c>
      <c r="Q264" s="22">
        <v>0</v>
      </c>
      <c r="R264" s="22">
        <v>863755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669537</v>
      </c>
      <c r="F265" s="22">
        <v>-70627</v>
      </c>
      <c r="G265" s="22">
        <v>0</v>
      </c>
      <c r="H265" s="22">
        <v>0</v>
      </c>
      <c r="I265" s="22">
        <v>0</v>
      </c>
      <c r="J265" s="22">
        <v>-125706</v>
      </c>
      <c r="K265" s="22">
        <v>0</v>
      </c>
      <c r="L265" s="22">
        <v>28689</v>
      </c>
      <c r="M265" s="22">
        <v>55526</v>
      </c>
      <c r="N265" s="22">
        <v>0</v>
      </c>
      <c r="O265" s="22">
        <v>-4226</v>
      </c>
      <c r="P265" s="22">
        <v>0</v>
      </c>
      <c r="Q265" s="22">
        <v>0</v>
      </c>
      <c r="R265" s="22">
        <v>553193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237207</v>
      </c>
      <c r="F266" s="22">
        <v>-40295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93399</v>
      </c>
      <c r="N266" s="22">
        <v>0</v>
      </c>
      <c r="O266" s="22">
        <v>0</v>
      </c>
      <c r="P266" s="22">
        <v>0</v>
      </c>
      <c r="Q266" s="22">
        <v>0</v>
      </c>
      <c r="R266" s="22">
        <v>290311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-36229</v>
      </c>
      <c r="F267" s="22">
        <v>50871</v>
      </c>
      <c r="G267" s="22">
        <v>0</v>
      </c>
      <c r="H267" s="22">
        <v>0</v>
      </c>
      <c r="I267" s="22">
        <v>0</v>
      </c>
      <c r="J267" s="22">
        <v>-308992</v>
      </c>
      <c r="K267" s="22">
        <v>0</v>
      </c>
      <c r="L267" s="22">
        <v>0</v>
      </c>
      <c r="M267" s="22">
        <v>123777</v>
      </c>
      <c r="N267" s="22">
        <v>0</v>
      </c>
      <c r="O267" s="22">
        <v>-5568</v>
      </c>
      <c r="P267" s="22">
        <v>0</v>
      </c>
      <c r="Q267" s="22">
        <v>0</v>
      </c>
      <c r="R267" s="22">
        <v>-176141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-118523</v>
      </c>
      <c r="F268" s="22">
        <v>-151205</v>
      </c>
      <c r="G268" s="22">
        <v>0</v>
      </c>
      <c r="H268" s="22">
        <v>0</v>
      </c>
      <c r="I268" s="22">
        <v>0</v>
      </c>
      <c r="J268" s="22">
        <v>-56602</v>
      </c>
      <c r="K268" s="22">
        <v>0</v>
      </c>
      <c r="L268" s="22">
        <v>32280</v>
      </c>
      <c r="M268" s="22">
        <v>104064</v>
      </c>
      <c r="N268" s="22">
        <v>0</v>
      </c>
      <c r="O268" s="22">
        <v>-45792</v>
      </c>
      <c r="P268" s="22">
        <v>0</v>
      </c>
      <c r="Q268" s="22">
        <v>0</v>
      </c>
      <c r="R268" s="22">
        <v>-235778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11239</v>
      </c>
      <c r="F269" s="22">
        <v>292328</v>
      </c>
      <c r="G269" s="22">
        <v>0</v>
      </c>
      <c r="H269" s="22">
        <v>20000</v>
      </c>
      <c r="I269" s="22">
        <v>0</v>
      </c>
      <c r="J269" s="22">
        <v>-436621</v>
      </c>
      <c r="K269" s="22">
        <v>0</v>
      </c>
      <c r="L269" s="22">
        <v>74469</v>
      </c>
      <c r="M269" s="22">
        <v>41663</v>
      </c>
      <c r="N269" s="22">
        <v>0</v>
      </c>
      <c r="O269" s="22">
        <v>0</v>
      </c>
      <c r="P269" s="22">
        <v>0</v>
      </c>
      <c r="Q269" s="22">
        <v>0</v>
      </c>
      <c r="R269" s="22">
        <v>3078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862204</v>
      </c>
      <c r="F270" s="22">
        <v>10121</v>
      </c>
      <c r="G270" s="22">
        <v>0</v>
      </c>
      <c r="H270" s="22">
        <v>0</v>
      </c>
      <c r="I270" s="22">
        <v>0</v>
      </c>
      <c r="J270" s="22">
        <v>-280060</v>
      </c>
      <c r="K270" s="22">
        <v>0</v>
      </c>
      <c r="L270" s="22">
        <v>0</v>
      </c>
      <c r="M270" s="22">
        <v>418083</v>
      </c>
      <c r="N270" s="22">
        <v>0</v>
      </c>
      <c r="O270" s="22">
        <v>-32105</v>
      </c>
      <c r="P270" s="22">
        <v>0</v>
      </c>
      <c r="Q270" s="22">
        <v>0</v>
      </c>
      <c r="R270" s="22">
        <v>978243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100320</v>
      </c>
      <c r="F271" s="22">
        <v>-166584</v>
      </c>
      <c r="G271" s="22">
        <v>-259069</v>
      </c>
      <c r="H271" s="22">
        <v>124859</v>
      </c>
      <c r="I271" s="22">
        <v>0</v>
      </c>
      <c r="J271" s="22">
        <v>-107451</v>
      </c>
      <c r="K271" s="22">
        <v>0</v>
      </c>
      <c r="L271" s="22">
        <v>0</v>
      </c>
      <c r="M271" s="22">
        <v>384252</v>
      </c>
      <c r="N271" s="22">
        <v>0</v>
      </c>
      <c r="O271" s="22">
        <v>-16847</v>
      </c>
      <c r="P271" s="22">
        <v>0</v>
      </c>
      <c r="Q271" s="22">
        <v>40520</v>
      </c>
      <c r="R271" s="22">
        <v>100000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82645</v>
      </c>
      <c r="F272" s="22">
        <v>212097</v>
      </c>
      <c r="G272" s="22">
        <v>-174116</v>
      </c>
      <c r="H272" s="22">
        <v>0</v>
      </c>
      <c r="I272" s="22">
        <v>0</v>
      </c>
      <c r="J272" s="22">
        <v>-161290</v>
      </c>
      <c r="K272" s="22">
        <v>0</v>
      </c>
      <c r="L272" s="22">
        <v>0</v>
      </c>
      <c r="M272" s="22">
        <v>98005</v>
      </c>
      <c r="N272" s="22">
        <v>0</v>
      </c>
      <c r="O272" s="22">
        <v>0</v>
      </c>
      <c r="P272" s="22">
        <v>0</v>
      </c>
      <c r="Q272" s="22">
        <v>0</v>
      </c>
      <c r="R272" s="22">
        <v>57341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1074352</v>
      </c>
      <c r="F273" s="22">
        <v>722305</v>
      </c>
      <c r="G273" s="22">
        <v>0</v>
      </c>
      <c r="H273" s="22">
        <v>0</v>
      </c>
      <c r="I273" s="22">
        <v>0</v>
      </c>
      <c r="J273" s="22">
        <v>-1203498</v>
      </c>
      <c r="K273" s="22">
        <v>0</v>
      </c>
      <c r="L273" s="22">
        <v>0</v>
      </c>
      <c r="M273" s="22">
        <v>170839</v>
      </c>
      <c r="N273" s="22">
        <v>0</v>
      </c>
      <c r="O273" s="22">
        <v>-31413</v>
      </c>
      <c r="P273" s="22">
        <v>0</v>
      </c>
      <c r="Q273" s="22">
        <v>-125723</v>
      </c>
      <c r="R273" s="22">
        <v>606862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416093</v>
      </c>
      <c r="F274" s="22">
        <v>192214</v>
      </c>
      <c r="G274" s="22">
        <v>0</v>
      </c>
      <c r="H274" s="22">
        <v>0</v>
      </c>
      <c r="I274" s="22">
        <v>0</v>
      </c>
      <c r="J274" s="22">
        <v>-204173</v>
      </c>
      <c r="K274" s="22">
        <v>0</v>
      </c>
      <c r="L274" s="22">
        <v>0</v>
      </c>
      <c r="M274" s="22">
        <v>93180</v>
      </c>
      <c r="N274" s="22">
        <v>0</v>
      </c>
      <c r="O274" s="22">
        <v>0</v>
      </c>
      <c r="P274" s="22">
        <v>0</v>
      </c>
      <c r="Q274" s="22">
        <v>0</v>
      </c>
      <c r="R274" s="22">
        <v>497314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193602</v>
      </c>
      <c r="F275" s="22">
        <v>32135</v>
      </c>
      <c r="G275" s="22">
        <v>0</v>
      </c>
      <c r="H275" s="22">
        <v>0</v>
      </c>
      <c r="I275" s="22">
        <v>0</v>
      </c>
      <c r="J275" s="22">
        <v>-134034</v>
      </c>
      <c r="K275" s="22">
        <v>0</v>
      </c>
      <c r="L275" s="22">
        <v>0</v>
      </c>
      <c r="M275" s="22">
        <v>167788</v>
      </c>
      <c r="N275" s="22">
        <v>0</v>
      </c>
      <c r="O275" s="22">
        <v>-11501</v>
      </c>
      <c r="P275" s="22">
        <v>0</v>
      </c>
      <c r="Q275" s="22">
        <v>0</v>
      </c>
      <c r="R275" s="22">
        <v>247990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1211206</v>
      </c>
      <c r="F276" s="22">
        <v>-197890</v>
      </c>
      <c r="G276" s="22">
        <v>0</v>
      </c>
      <c r="H276" s="22">
        <v>0</v>
      </c>
      <c r="I276" s="22">
        <v>0</v>
      </c>
      <c r="J276" s="22">
        <v>-711106</v>
      </c>
      <c r="K276" s="22">
        <v>0</v>
      </c>
      <c r="L276" s="22">
        <v>0</v>
      </c>
      <c r="M276" s="22">
        <v>468689</v>
      </c>
      <c r="N276" s="22">
        <v>0</v>
      </c>
      <c r="O276" s="22">
        <v>-100959</v>
      </c>
      <c r="P276" s="22">
        <v>0</v>
      </c>
      <c r="Q276" s="22">
        <v>684015</v>
      </c>
      <c r="R276" s="22">
        <v>1353955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107704</v>
      </c>
      <c r="F277" s="22">
        <v>540324</v>
      </c>
      <c r="G277" s="22">
        <v>0</v>
      </c>
      <c r="H277" s="22">
        <v>-290255</v>
      </c>
      <c r="I277" s="22">
        <v>0</v>
      </c>
      <c r="J277" s="22">
        <v>-398004</v>
      </c>
      <c r="K277" s="22">
        <v>209688</v>
      </c>
      <c r="L277" s="22">
        <v>0</v>
      </c>
      <c r="M277" s="22">
        <v>209287</v>
      </c>
      <c r="N277" s="22">
        <v>0</v>
      </c>
      <c r="O277" s="22">
        <v>-61347</v>
      </c>
      <c r="P277" s="22">
        <v>0</v>
      </c>
      <c r="Q277" s="22">
        <v>0</v>
      </c>
      <c r="R277" s="22">
        <v>317397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54387</v>
      </c>
      <c r="F278" s="22">
        <v>351978</v>
      </c>
      <c r="G278" s="22">
        <v>0</v>
      </c>
      <c r="H278" s="22">
        <v>0</v>
      </c>
      <c r="I278" s="22">
        <v>0</v>
      </c>
      <c r="J278" s="22">
        <v>-484840</v>
      </c>
      <c r="K278" s="22">
        <v>0</v>
      </c>
      <c r="L278" s="22">
        <v>0</v>
      </c>
      <c r="M278" s="22">
        <v>154834</v>
      </c>
      <c r="N278" s="22">
        <v>0</v>
      </c>
      <c r="O278" s="22">
        <v>-14922</v>
      </c>
      <c r="P278" s="22">
        <v>0</v>
      </c>
      <c r="Q278" s="22">
        <v>0</v>
      </c>
      <c r="R278" s="22">
        <v>61437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490273</v>
      </c>
      <c r="F279" s="22">
        <v>-31435</v>
      </c>
      <c r="G279" s="22">
        <v>-47233</v>
      </c>
      <c r="H279" s="22">
        <v>729</v>
      </c>
      <c r="I279" s="22">
        <v>0</v>
      </c>
      <c r="J279" s="22">
        <v>-66889</v>
      </c>
      <c r="K279" s="22">
        <v>0</v>
      </c>
      <c r="L279" s="22">
        <v>0</v>
      </c>
      <c r="M279" s="22">
        <v>247349</v>
      </c>
      <c r="N279" s="22">
        <v>0</v>
      </c>
      <c r="O279" s="22">
        <v>-51175</v>
      </c>
      <c r="P279" s="22">
        <v>0</v>
      </c>
      <c r="Q279" s="22">
        <v>0</v>
      </c>
      <c r="R279" s="22">
        <v>541619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3398</v>
      </c>
      <c r="F280" s="22">
        <v>78224</v>
      </c>
      <c r="G280" s="22">
        <v>-3762</v>
      </c>
      <c r="H280" s="22">
        <v>0</v>
      </c>
      <c r="I280" s="22">
        <v>0</v>
      </c>
      <c r="J280" s="22">
        <v>-404697</v>
      </c>
      <c r="K280" s="22">
        <v>0</v>
      </c>
      <c r="L280" s="22">
        <v>0</v>
      </c>
      <c r="M280" s="22">
        <v>467268</v>
      </c>
      <c r="N280" s="22">
        <v>0</v>
      </c>
      <c r="O280" s="22">
        <v>11449</v>
      </c>
      <c r="P280" s="22">
        <v>0</v>
      </c>
      <c r="Q280" s="22">
        <v>0</v>
      </c>
      <c r="R280" s="22">
        <v>151880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226331</v>
      </c>
      <c r="F281" s="22">
        <v>98395</v>
      </c>
      <c r="G281" s="22">
        <v>-16390</v>
      </c>
      <c r="H281" s="22">
        <v>0</v>
      </c>
      <c r="I281" s="22">
        <v>0</v>
      </c>
      <c r="J281" s="22">
        <v>-165720</v>
      </c>
      <c r="K281" s="22">
        <v>-11687</v>
      </c>
      <c r="L281" s="22">
        <v>604</v>
      </c>
      <c r="M281" s="22">
        <v>110907</v>
      </c>
      <c r="N281" s="22">
        <v>0</v>
      </c>
      <c r="O281" s="22">
        <v>0</v>
      </c>
      <c r="P281" s="22">
        <v>0</v>
      </c>
      <c r="Q281" s="22">
        <v>0</v>
      </c>
      <c r="R281" s="22">
        <v>242440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1410571</v>
      </c>
      <c r="F282" s="22">
        <v>-178261</v>
      </c>
      <c r="G282" s="22">
        <v>-116550</v>
      </c>
      <c r="H282" s="22">
        <v>0</v>
      </c>
      <c r="I282" s="22">
        <v>0</v>
      </c>
      <c r="J282" s="22">
        <v>-125524</v>
      </c>
      <c r="K282" s="22">
        <v>0</v>
      </c>
      <c r="L282" s="22">
        <v>51928</v>
      </c>
      <c r="M282" s="22">
        <v>489681</v>
      </c>
      <c r="N282" s="22">
        <v>0</v>
      </c>
      <c r="O282" s="22">
        <v>-74286</v>
      </c>
      <c r="P282" s="22">
        <v>0</v>
      </c>
      <c r="Q282" s="22">
        <v>0</v>
      </c>
      <c r="R282" s="22">
        <v>1457559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777673</v>
      </c>
      <c r="F283" s="22">
        <v>162698</v>
      </c>
      <c r="G283" s="22">
        <v>0</v>
      </c>
      <c r="H283" s="22">
        <v>0</v>
      </c>
      <c r="I283" s="22">
        <v>0</v>
      </c>
      <c r="J283" s="22">
        <v>-294286</v>
      </c>
      <c r="K283" s="22">
        <v>0</v>
      </c>
      <c r="L283" s="22">
        <v>19265</v>
      </c>
      <c r="M283" s="22">
        <v>158459</v>
      </c>
      <c r="N283" s="22">
        <v>0</v>
      </c>
      <c r="O283" s="22">
        <v>0</v>
      </c>
      <c r="P283" s="22">
        <v>0</v>
      </c>
      <c r="Q283" s="22">
        <v>0</v>
      </c>
      <c r="R283" s="22">
        <v>823809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-198707</v>
      </c>
      <c r="F284" s="22">
        <v>12148</v>
      </c>
      <c r="G284" s="22">
        <v>0</v>
      </c>
      <c r="H284" s="22">
        <v>0</v>
      </c>
      <c r="I284" s="22">
        <v>0</v>
      </c>
      <c r="J284" s="22">
        <v>-54400</v>
      </c>
      <c r="K284" s="22">
        <v>0</v>
      </c>
      <c r="L284" s="22">
        <v>0</v>
      </c>
      <c r="M284" s="22">
        <v>130817</v>
      </c>
      <c r="N284" s="22">
        <v>0</v>
      </c>
      <c r="O284" s="22">
        <v>-28896</v>
      </c>
      <c r="P284" s="22">
        <v>0</v>
      </c>
      <c r="Q284" s="22">
        <v>0</v>
      </c>
      <c r="R284" s="22">
        <v>-139038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1573466</v>
      </c>
      <c r="F285" s="22">
        <v>430255</v>
      </c>
      <c r="G285" s="22">
        <v>-416</v>
      </c>
      <c r="H285" s="22">
        <v>-304214</v>
      </c>
      <c r="I285" s="22">
        <v>0</v>
      </c>
      <c r="J285" s="22">
        <v>0</v>
      </c>
      <c r="K285" s="22">
        <v>0</v>
      </c>
      <c r="L285" s="22">
        <v>0</v>
      </c>
      <c r="M285" s="22">
        <v>309997</v>
      </c>
      <c r="N285" s="22">
        <v>0</v>
      </c>
      <c r="O285" s="22">
        <v>0</v>
      </c>
      <c r="P285" s="22">
        <v>0</v>
      </c>
      <c r="Q285" s="22">
        <v>-375535</v>
      </c>
      <c r="R285" s="22">
        <v>1633553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180590</v>
      </c>
      <c r="F286" s="22">
        <v>130995</v>
      </c>
      <c r="G286" s="22">
        <v>0</v>
      </c>
      <c r="H286" s="22">
        <v>0</v>
      </c>
      <c r="I286" s="22">
        <v>0</v>
      </c>
      <c r="J286" s="22">
        <v>-1027871</v>
      </c>
      <c r="K286" s="22">
        <v>0</v>
      </c>
      <c r="L286" s="22">
        <v>0</v>
      </c>
      <c r="M286" s="22">
        <v>232413</v>
      </c>
      <c r="N286" s="22">
        <v>0</v>
      </c>
      <c r="O286" s="22">
        <v>0</v>
      </c>
      <c r="P286" s="22">
        <v>0</v>
      </c>
      <c r="Q286" s="22">
        <v>0</v>
      </c>
      <c r="R286" s="22">
        <v>-483873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94756</v>
      </c>
      <c r="F287" s="22">
        <v>3702</v>
      </c>
      <c r="G287" s="22">
        <v>-32000</v>
      </c>
      <c r="H287" s="22">
        <v>0</v>
      </c>
      <c r="I287" s="22">
        <v>0</v>
      </c>
      <c r="J287" s="22">
        <v>-62929</v>
      </c>
      <c r="K287" s="22">
        <v>0</v>
      </c>
      <c r="L287" s="22">
        <v>0</v>
      </c>
      <c r="M287" s="22">
        <v>91454</v>
      </c>
      <c r="N287" s="22">
        <v>0</v>
      </c>
      <c r="O287" s="22">
        <v>0</v>
      </c>
      <c r="P287" s="22">
        <v>0</v>
      </c>
      <c r="Q287" s="22">
        <v>0</v>
      </c>
      <c r="R287" s="22">
        <v>94983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5615982</v>
      </c>
      <c r="F288" s="22">
        <v>-968278</v>
      </c>
      <c r="G288" s="22">
        <v>0</v>
      </c>
      <c r="H288" s="22">
        <v>0</v>
      </c>
      <c r="I288" s="22">
        <v>0</v>
      </c>
      <c r="J288" s="22">
        <v>-505214</v>
      </c>
      <c r="K288" s="22">
        <v>0</v>
      </c>
      <c r="L288" s="22">
        <v>58081</v>
      </c>
      <c r="M288" s="22">
        <v>572199</v>
      </c>
      <c r="N288" s="22">
        <v>0</v>
      </c>
      <c r="O288" s="22">
        <v>0</v>
      </c>
      <c r="P288" s="22">
        <v>0</v>
      </c>
      <c r="Q288" s="22">
        <v>-42130</v>
      </c>
      <c r="R288" s="22">
        <v>4730640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-7167</v>
      </c>
      <c r="F289" s="22">
        <v>-130565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99135</v>
      </c>
      <c r="N289" s="22">
        <v>0</v>
      </c>
      <c r="O289" s="22">
        <v>0</v>
      </c>
      <c r="P289" s="22">
        <v>0</v>
      </c>
      <c r="Q289" s="22">
        <v>0</v>
      </c>
      <c r="R289" s="22">
        <v>-38597</v>
      </c>
    </row>
    <row r="290" spans="1:18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351883</v>
      </c>
      <c r="F290" s="22">
        <v>-21684</v>
      </c>
      <c r="G290" s="22">
        <v>204</v>
      </c>
      <c r="H290" s="22">
        <v>0</v>
      </c>
      <c r="I290" s="22">
        <v>0</v>
      </c>
      <c r="J290" s="22">
        <v>-116421</v>
      </c>
      <c r="K290" s="22">
        <v>0</v>
      </c>
      <c r="L290" s="22">
        <v>0</v>
      </c>
      <c r="M290" s="22">
        <v>88138</v>
      </c>
      <c r="N290" s="22">
        <v>0</v>
      </c>
      <c r="O290" s="22">
        <v>-4160</v>
      </c>
      <c r="P290" s="22">
        <v>0</v>
      </c>
      <c r="Q290" s="22">
        <v>0</v>
      </c>
      <c r="R290" s="22">
        <v>297960</v>
      </c>
    </row>
    <row r="291" spans="1:1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34303</v>
      </c>
      <c r="F291" s="22">
        <v>168579</v>
      </c>
      <c r="G291" s="22">
        <v>0</v>
      </c>
      <c r="H291" s="22">
        <v>0</v>
      </c>
      <c r="I291" s="22">
        <v>0</v>
      </c>
      <c r="J291" s="22">
        <v>-171653</v>
      </c>
      <c r="K291" s="22">
        <v>0</v>
      </c>
      <c r="L291" s="22">
        <v>0</v>
      </c>
      <c r="M291" s="22">
        <v>6684</v>
      </c>
      <c r="N291" s="22">
        <v>0</v>
      </c>
      <c r="O291" s="22">
        <v>0</v>
      </c>
      <c r="P291" s="22">
        <v>0</v>
      </c>
      <c r="Q291" s="22">
        <v>-1</v>
      </c>
      <c r="R291" s="22">
        <v>37912</v>
      </c>
    </row>
    <row r="292" spans="1:1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29256</v>
      </c>
      <c r="F292" s="22">
        <v>130213</v>
      </c>
      <c r="G292" s="22">
        <v>0</v>
      </c>
      <c r="H292" s="22">
        <v>15989</v>
      </c>
      <c r="I292" s="22">
        <v>0</v>
      </c>
      <c r="J292" s="22">
        <v>-137721</v>
      </c>
      <c r="K292" s="22">
        <v>0</v>
      </c>
      <c r="L292" s="22">
        <v>0</v>
      </c>
      <c r="M292" s="22">
        <v>6987</v>
      </c>
      <c r="N292" s="22">
        <v>0</v>
      </c>
      <c r="O292" s="22">
        <v>0</v>
      </c>
      <c r="P292" s="22">
        <v>0</v>
      </c>
      <c r="Q292" s="22">
        <v>23618</v>
      </c>
      <c r="R292" s="22">
        <v>68342</v>
      </c>
    </row>
    <row r="293" spans="1:1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137107</v>
      </c>
      <c r="F293" s="22">
        <v>38194</v>
      </c>
      <c r="G293" s="22">
        <v>0</v>
      </c>
      <c r="H293" s="22">
        <v>0</v>
      </c>
      <c r="I293" s="22">
        <v>0</v>
      </c>
      <c r="J293" s="22">
        <v>-35934</v>
      </c>
      <c r="K293" s="22">
        <v>0</v>
      </c>
      <c r="L293" s="22">
        <v>0</v>
      </c>
      <c r="M293" s="22">
        <v>49458</v>
      </c>
      <c r="N293" s="22">
        <v>0</v>
      </c>
      <c r="O293" s="22">
        <v>0</v>
      </c>
      <c r="P293" s="22">
        <v>0</v>
      </c>
      <c r="Q293" s="22">
        <v>0</v>
      </c>
      <c r="R293" s="22">
        <v>188825</v>
      </c>
    </row>
    <row r="294" spans="1:1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220145</v>
      </c>
      <c r="F294" s="22">
        <v>-5847</v>
      </c>
      <c r="G294" s="22">
        <v>-43500</v>
      </c>
      <c r="H294" s="22">
        <v>0</v>
      </c>
      <c r="I294" s="22">
        <v>0</v>
      </c>
      <c r="J294" s="22">
        <v>-25000</v>
      </c>
      <c r="K294" s="22">
        <v>0</v>
      </c>
      <c r="L294" s="22">
        <v>0</v>
      </c>
      <c r="M294" s="22">
        <v>32664</v>
      </c>
      <c r="N294" s="22">
        <v>0</v>
      </c>
      <c r="O294" s="22">
        <v>0</v>
      </c>
      <c r="P294" s="22">
        <v>0</v>
      </c>
      <c r="Q294" s="22">
        <v>0</v>
      </c>
      <c r="R294" s="22">
        <v>178462</v>
      </c>
    </row>
    <row r="295" spans="1:1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356707</v>
      </c>
      <c r="F295" s="22">
        <v>284790</v>
      </c>
      <c r="G295" s="22">
        <v>0</v>
      </c>
      <c r="H295" s="22">
        <v>0</v>
      </c>
      <c r="I295" s="22">
        <v>0</v>
      </c>
      <c r="J295" s="22">
        <v>-247685</v>
      </c>
      <c r="K295" s="22">
        <v>0</v>
      </c>
      <c r="L295" s="22">
        <v>0</v>
      </c>
      <c r="M295" s="22">
        <v>18244</v>
      </c>
      <c r="N295" s="22">
        <v>0</v>
      </c>
      <c r="O295" s="22">
        <v>0</v>
      </c>
      <c r="P295" s="22">
        <v>0</v>
      </c>
      <c r="Q295" s="22">
        <v>1</v>
      </c>
      <c r="R295" s="22">
        <v>412057</v>
      </c>
    </row>
    <row r="296" spans="1:1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160565</v>
      </c>
      <c r="F296" s="22">
        <v>-1413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11043</v>
      </c>
      <c r="N296" s="22">
        <v>0</v>
      </c>
      <c r="O296" s="22">
        <v>0</v>
      </c>
      <c r="P296" s="22">
        <v>0</v>
      </c>
      <c r="Q296" s="22">
        <v>0</v>
      </c>
      <c r="R296" s="22">
        <v>170194</v>
      </c>
    </row>
    <row r="297" spans="1:1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-2066</v>
      </c>
      <c r="F297" s="22">
        <v>21199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8428</v>
      </c>
      <c r="N297" s="22">
        <v>0</v>
      </c>
      <c r="O297" s="22">
        <v>0</v>
      </c>
      <c r="P297" s="22">
        <v>0</v>
      </c>
      <c r="Q297" s="22">
        <v>0</v>
      </c>
      <c r="R297" s="22">
        <v>27561</v>
      </c>
    </row>
    <row r="298" spans="1:1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21830</v>
      </c>
      <c r="F298" s="22">
        <v>2306</v>
      </c>
      <c r="G298" s="22">
        <v>-2306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12322</v>
      </c>
      <c r="N298" s="22">
        <v>0</v>
      </c>
      <c r="O298" s="22">
        <v>0</v>
      </c>
      <c r="P298" s="22">
        <v>0</v>
      </c>
      <c r="Q298" s="22">
        <v>0</v>
      </c>
      <c r="R298" s="22">
        <v>34152</v>
      </c>
    </row>
    <row r="299" spans="1:1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242137</v>
      </c>
      <c r="F299" s="22">
        <v>122791</v>
      </c>
      <c r="G299" s="22">
        <v>-124227</v>
      </c>
      <c r="H299" s="22">
        <v>0</v>
      </c>
      <c r="I299" s="22">
        <v>0</v>
      </c>
      <c r="J299" s="22">
        <v>-66500</v>
      </c>
      <c r="K299" s="22">
        <v>0</v>
      </c>
      <c r="L299" s="22">
        <v>0</v>
      </c>
      <c r="M299" s="22">
        <v>29075</v>
      </c>
      <c r="N299" s="22">
        <v>0</v>
      </c>
      <c r="O299" s="22">
        <v>0</v>
      </c>
      <c r="P299" s="22">
        <v>0</v>
      </c>
      <c r="Q299" s="22">
        <v>0</v>
      </c>
      <c r="R299" s="22">
        <v>203276</v>
      </c>
    </row>
    <row r="300" spans="1:1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51957</v>
      </c>
      <c r="F300" s="22">
        <v>-195</v>
      </c>
      <c r="G300" s="22">
        <v>-36559</v>
      </c>
      <c r="H300" s="22">
        <v>300</v>
      </c>
      <c r="I300" s="22">
        <v>0</v>
      </c>
      <c r="J300" s="22">
        <v>-2104</v>
      </c>
      <c r="K300" s="22">
        <v>0</v>
      </c>
      <c r="L300" s="22">
        <v>375</v>
      </c>
      <c r="M300" s="22">
        <v>38182</v>
      </c>
      <c r="N300" s="22">
        <v>0</v>
      </c>
      <c r="O300" s="22">
        <v>0</v>
      </c>
      <c r="P300" s="22">
        <v>0</v>
      </c>
      <c r="Q300" s="22">
        <v>0</v>
      </c>
      <c r="R300" s="22">
        <v>51956</v>
      </c>
    </row>
    <row r="301" spans="1:1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118608</v>
      </c>
      <c r="F301" s="22">
        <v>-53816</v>
      </c>
      <c r="G301" s="22">
        <v>0</v>
      </c>
      <c r="H301" s="22">
        <v>0</v>
      </c>
      <c r="I301" s="22">
        <v>0</v>
      </c>
      <c r="J301" s="22">
        <v>-18648</v>
      </c>
      <c r="K301" s="22">
        <v>0</v>
      </c>
      <c r="L301" s="22">
        <v>3623</v>
      </c>
      <c r="M301" s="22">
        <v>66947</v>
      </c>
      <c r="N301" s="22">
        <v>0</v>
      </c>
      <c r="O301" s="22">
        <v>0</v>
      </c>
      <c r="P301" s="22">
        <v>0</v>
      </c>
      <c r="Q301" s="22">
        <v>-68717</v>
      </c>
      <c r="R301" s="22">
        <v>47997</v>
      </c>
    </row>
    <row r="302" spans="1:1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52452</v>
      </c>
      <c r="F302" s="22">
        <v>256906</v>
      </c>
      <c r="G302" s="22">
        <v>-36445</v>
      </c>
      <c r="H302" s="22">
        <v>0</v>
      </c>
      <c r="I302" s="22">
        <v>0</v>
      </c>
      <c r="J302" s="22">
        <v>-71379</v>
      </c>
      <c r="K302" s="22">
        <v>0</v>
      </c>
      <c r="L302" s="22">
        <v>0</v>
      </c>
      <c r="M302" s="22">
        <v>12936</v>
      </c>
      <c r="N302" s="22">
        <v>0</v>
      </c>
      <c r="O302" s="22">
        <v>0</v>
      </c>
      <c r="P302" s="22">
        <v>0</v>
      </c>
      <c r="Q302" s="22">
        <v>0</v>
      </c>
      <c r="R302" s="22">
        <v>214470</v>
      </c>
    </row>
    <row r="303" spans="1:1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178569</v>
      </c>
      <c r="F303" s="22">
        <v>569181</v>
      </c>
      <c r="G303" s="22">
        <v>-463960</v>
      </c>
      <c r="H303" s="22">
        <v>0</v>
      </c>
      <c r="I303" s="22">
        <v>0</v>
      </c>
      <c r="J303" s="22">
        <v>-60334</v>
      </c>
      <c r="K303" s="22">
        <v>0</v>
      </c>
      <c r="L303" s="22">
        <v>0</v>
      </c>
      <c r="M303" s="22">
        <v>49228</v>
      </c>
      <c r="N303" s="22">
        <v>0</v>
      </c>
      <c r="O303" s="22">
        <v>0</v>
      </c>
      <c r="P303" s="22">
        <v>0</v>
      </c>
      <c r="Q303" s="22">
        <v>0</v>
      </c>
      <c r="R303" s="22">
        <v>272684</v>
      </c>
    </row>
    <row r="304" spans="1:1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92672</v>
      </c>
      <c r="F304" s="22">
        <v>68842</v>
      </c>
      <c r="G304" s="22">
        <v>-85500</v>
      </c>
      <c r="H304" s="22">
        <v>0</v>
      </c>
      <c r="I304" s="22">
        <v>0</v>
      </c>
      <c r="J304" s="22">
        <v>-33690</v>
      </c>
      <c r="K304" s="22">
        <v>0</v>
      </c>
      <c r="L304" s="22">
        <v>0</v>
      </c>
      <c r="M304" s="22">
        <v>11108</v>
      </c>
      <c r="N304" s="22">
        <v>0</v>
      </c>
      <c r="O304" s="22">
        <v>0</v>
      </c>
      <c r="P304" s="22">
        <v>0</v>
      </c>
      <c r="Q304" s="22">
        <v>0</v>
      </c>
      <c r="R304" s="22">
        <v>53432</v>
      </c>
    </row>
    <row r="305" spans="1:1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176624</v>
      </c>
      <c r="F305" s="22">
        <v>171391</v>
      </c>
      <c r="G305" s="22">
        <v>0</v>
      </c>
      <c r="H305" s="22">
        <v>0</v>
      </c>
      <c r="I305" s="22">
        <v>0</v>
      </c>
      <c r="J305" s="22">
        <v>-198439</v>
      </c>
      <c r="K305" s="22">
        <v>0</v>
      </c>
      <c r="L305" s="22">
        <v>759</v>
      </c>
      <c r="M305" s="22">
        <v>50924</v>
      </c>
      <c r="N305" s="22">
        <v>0</v>
      </c>
      <c r="O305" s="22">
        <v>0</v>
      </c>
      <c r="P305" s="22">
        <v>0</v>
      </c>
      <c r="Q305" s="22">
        <v>0</v>
      </c>
      <c r="R305" s="22">
        <v>201259</v>
      </c>
    </row>
    <row r="306" spans="1:1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498761</v>
      </c>
      <c r="F306" s="22">
        <v>97718</v>
      </c>
      <c r="G306" s="22">
        <v>0</v>
      </c>
      <c r="H306" s="22">
        <v>0</v>
      </c>
      <c r="I306" s="22">
        <v>0</v>
      </c>
      <c r="J306" s="22">
        <v>-508707</v>
      </c>
      <c r="K306" s="22">
        <v>0</v>
      </c>
      <c r="L306" s="22">
        <v>0</v>
      </c>
      <c r="M306" s="22">
        <v>74717</v>
      </c>
      <c r="N306" s="22">
        <v>0</v>
      </c>
      <c r="O306" s="22">
        <v>0</v>
      </c>
      <c r="P306" s="22">
        <v>0</v>
      </c>
      <c r="Q306" s="22">
        <v>288462</v>
      </c>
      <c r="R306" s="22">
        <v>450951</v>
      </c>
    </row>
    <row r="307" spans="1:1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163660</v>
      </c>
      <c r="F307" s="22">
        <v>125034</v>
      </c>
      <c r="G307" s="22">
        <v>-292217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19229</v>
      </c>
      <c r="N307" s="22">
        <v>0</v>
      </c>
      <c r="O307" s="22">
        <v>0</v>
      </c>
      <c r="P307" s="22">
        <v>0</v>
      </c>
      <c r="Q307" s="22">
        <v>0</v>
      </c>
      <c r="R307" s="22">
        <v>15706</v>
      </c>
    </row>
    <row r="308" spans="1:1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174237</v>
      </c>
      <c r="F308" s="22">
        <v>36404</v>
      </c>
      <c r="G308" s="22">
        <v>0</v>
      </c>
      <c r="H308" s="22">
        <v>0</v>
      </c>
      <c r="I308" s="22">
        <v>0</v>
      </c>
      <c r="J308" s="22">
        <v>-12167</v>
      </c>
      <c r="K308" s="22">
        <v>0</v>
      </c>
      <c r="L308" s="22">
        <v>0</v>
      </c>
      <c r="M308" s="22">
        <v>6762</v>
      </c>
      <c r="N308" s="22">
        <v>0</v>
      </c>
      <c r="O308" s="22">
        <v>0</v>
      </c>
      <c r="P308" s="22">
        <v>0</v>
      </c>
      <c r="Q308" s="22">
        <v>-1</v>
      </c>
      <c r="R308" s="22">
        <v>205235</v>
      </c>
    </row>
    <row r="309" spans="1:1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190315</v>
      </c>
      <c r="F309" s="22">
        <v>15170</v>
      </c>
      <c r="G309" s="22">
        <v>-163011</v>
      </c>
      <c r="H309" s="22">
        <v>0</v>
      </c>
      <c r="I309" s="22">
        <v>0</v>
      </c>
      <c r="J309" s="22">
        <v>-35300</v>
      </c>
      <c r="K309" s="22">
        <v>0</v>
      </c>
      <c r="L309" s="22">
        <v>0</v>
      </c>
      <c r="M309" s="22">
        <v>64882</v>
      </c>
      <c r="N309" s="22">
        <v>0</v>
      </c>
      <c r="O309" s="22">
        <v>0</v>
      </c>
      <c r="P309" s="22">
        <v>0</v>
      </c>
      <c r="Q309" s="22">
        <v>0</v>
      </c>
      <c r="R309" s="22">
        <v>72056</v>
      </c>
    </row>
    <row r="310" spans="1:1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25122</v>
      </c>
      <c r="F310" s="22">
        <v>61117</v>
      </c>
      <c r="G310" s="22">
        <v>0</v>
      </c>
      <c r="H310" s="22">
        <v>0</v>
      </c>
      <c r="I310" s="22">
        <v>0</v>
      </c>
      <c r="J310" s="22">
        <v>-78785</v>
      </c>
      <c r="K310" s="22">
        <v>0</v>
      </c>
      <c r="L310" s="22">
        <v>0</v>
      </c>
      <c r="M310" s="22">
        <v>14676</v>
      </c>
      <c r="N310" s="22">
        <v>0</v>
      </c>
      <c r="O310" s="22">
        <v>0</v>
      </c>
      <c r="P310" s="22">
        <v>0</v>
      </c>
      <c r="Q310" s="22">
        <v>1</v>
      </c>
      <c r="R310" s="22">
        <v>22131</v>
      </c>
    </row>
    <row r="311" spans="1:1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34509</v>
      </c>
      <c r="F311" s="22">
        <v>20701</v>
      </c>
      <c r="G311" s="22">
        <v>0</v>
      </c>
      <c r="H311" s="22">
        <v>0</v>
      </c>
      <c r="I311" s="22">
        <v>0</v>
      </c>
      <c r="J311" s="22">
        <v>-59110</v>
      </c>
      <c r="K311" s="22">
        <v>0</v>
      </c>
      <c r="L311" s="22">
        <v>0</v>
      </c>
      <c r="M311" s="22">
        <v>14608</v>
      </c>
      <c r="N311" s="22">
        <v>0</v>
      </c>
      <c r="O311" s="22">
        <v>0</v>
      </c>
      <c r="P311" s="22">
        <v>0</v>
      </c>
      <c r="Q311" s="22">
        <v>0</v>
      </c>
      <c r="R311" s="22">
        <v>10708</v>
      </c>
    </row>
    <row r="312" spans="1:1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21394</v>
      </c>
      <c r="F312" s="22">
        <v>-349</v>
      </c>
      <c r="G312" s="22">
        <v>-11206</v>
      </c>
      <c r="H312" s="22">
        <v>0</v>
      </c>
      <c r="I312" s="22">
        <v>0</v>
      </c>
      <c r="J312" s="22">
        <v>-1800</v>
      </c>
      <c r="K312" s="22">
        <v>0</v>
      </c>
      <c r="L312" s="22">
        <v>0</v>
      </c>
      <c r="M312" s="22">
        <v>13006</v>
      </c>
      <c r="N312" s="22">
        <v>0</v>
      </c>
      <c r="O312" s="22">
        <v>0</v>
      </c>
      <c r="P312" s="22">
        <v>0</v>
      </c>
      <c r="Q312" s="22">
        <v>0</v>
      </c>
      <c r="R312" s="22">
        <v>21045</v>
      </c>
    </row>
    <row r="313" spans="1:1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47746</v>
      </c>
      <c r="F313" s="22">
        <v>273495</v>
      </c>
      <c r="G313" s="22">
        <v>0</v>
      </c>
      <c r="H313" s="22">
        <v>0</v>
      </c>
      <c r="I313" s="22">
        <v>0</v>
      </c>
      <c r="J313" s="22">
        <v>-306268</v>
      </c>
      <c r="K313" s="22">
        <v>0</v>
      </c>
      <c r="L313" s="22">
        <v>0</v>
      </c>
      <c r="M313" s="22">
        <v>74471</v>
      </c>
      <c r="N313" s="22">
        <v>0</v>
      </c>
      <c r="O313" s="22">
        <v>0</v>
      </c>
      <c r="P313" s="22">
        <v>0</v>
      </c>
      <c r="Q313" s="22">
        <v>-1</v>
      </c>
      <c r="R313" s="22">
        <v>89443</v>
      </c>
    </row>
    <row r="314" spans="1:1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96460</v>
      </c>
      <c r="F314" s="22">
        <v>83951</v>
      </c>
      <c r="G314" s="22">
        <v>-25507</v>
      </c>
      <c r="H314" s="22">
        <v>0</v>
      </c>
      <c r="I314" s="22">
        <v>0</v>
      </c>
      <c r="J314" s="22">
        <v>-52862</v>
      </c>
      <c r="K314" s="22">
        <v>0</v>
      </c>
      <c r="L314" s="22">
        <v>0</v>
      </c>
      <c r="M314" s="22">
        <v>42304</v>
      </c>
      <c r="N314" s="22">
        <v>0</v>
      </c>
      <c r="O314" s="22">
        <v>0</v>
      </c>
      <c r="P314" s="22">
        <v>0</v>
      </c>
      <c r="Q314" s="22">
        <v>0</v>
      </c>
      <c r="R314" s="22">
        <v>144346</v>
      </c>
    </row>
    <row r="315" spans="1:1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97344</v>
      </c>
      <c r="F315" s="22">
        <v>127650</v>
      </c>
      <c r="G315" s="22">
        <v>-2923</v>
      </c>
      <c r="H315" s="22">
        <v>0</v>
      </c>
      <c r="I315" s="22">
        <v>0</v>
      </c>
      <c r="J315" s="22">
        <v>-125000</v>
      </c>
      <c r="K315" s="22">
        <v>0</v>
      </c>
      <c r="L315" s="22">
        <v>0</v>
      </c>
      <c r="M315" s="22">
        <v>6470</v>
      </c>
      <c r="N315" s="22">
        <v>0</v>
      </c>
      <c r="O315" s="22">
        <v>0</v>
      </c>
      <c r="P315" s="22">
        <v>0</v>
      </c>
      <c r="Q315" s="22">
        <v>0</v>
      </c>
      <c r="R315" s="22">
        <v>103541</v>
      </c>
    </row>
    <row r="316" spans="1:1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522277</v>
      </c>
      <c r="F316" s="22">
        <v>411059</v>
      </c>
      <c r="G316" s="22">
        <v>0</v>
      </c>
      <c r="H316" s="22">
        <v>0</v>
      </c>
      <c r="I316" s="22">
        <v>0</v>
      </c>
      <c r="J316" s="22">
        <v>-526024</v>
      </c>
      <c r="K316" s="22">
        <v>0</v>
      </c>
      <c r="L316" s="22">
        <v>0</v>
      </c>
      <c r="M316" s="22">
        <v>159671</v>
      </c>
      <c r="N316" s="22">
        <v>0</v>
      </c>
      <c r="O316" s="22">
        <v>0</v>
      </c>
      <c r="P316" s="22">
        <v>0</v>
      </c>
      <c r="Q316" s="22">
        <v>0</v>
      </c>
      <c r="R316" s="22">
        <v>566983</v>
      </c>
    </row>
    <row r="317" spans="1:1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87442</v>
      </c>
      <c r="F317" s="22">
        <v>79271</v>
      </c>
      <c r="G317" s="22">
        <v>-64500</v>
      </c>
      <c r="H317" s="22">
        <v>0</v>
      </c>
      <c r="I317" s="22">
        <v>0</v>
      </c>
      <c r="J317" s="22">
        <v>-67679</v>
      </c>
      <c r="K317" s="22">
        <v>0</v>
      </c>
      <c r="L317" s="22">
        <v>0</v>
      </c>
      <c r="M317" s="22">
        <v>15805</v>
      </c>
      <c r="N317" s="22">
        <v>0</v>
      </c>
      <c r="O317" s="22">
        <v>0</v>
      </c>
      <c r="P317" s="22">
        <v>0</v>
      </c>
      <c r="Q317" s="22">
        <v>0</v>
      </c>
      <c r="R317" s="22">
        <v>50339</v>
      </c>
    </row>
    <row r="318" spans="1:1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81770</v>
      </c>
      <c r="F318" s="22">
        <v>-48495</v>
      </c>
      <c r="G318" s="22">
        <v>-6097</v>
      </c>
      <c r="H318" s="22">
        <v>0</v>
      </c>
      <c r="I318" s="22">
        <v>0</v>
      </c>
      <c r="J318" s="22">
        <v>-50157</v>
      </c>
      <c r="K318" s="22">
        <v>-8675</v>
      </c>
      <c r="L318" s="22">
        <v>0</v>
      </c>
      <c r="M318" s="22">
        <v>81280</v>
      </c>
      <c r="N318" s="22">
        <v>0</v>
      </c>
      <c r="O318" s="22">
        <v>0</v>
      </c>
      <c r="P318" s="22">
        <v>0</v>
      </c>
      <c r="Q318" s="22">
        <v>0</v>
      </c>
      <c r="R318" s="22">
        <v>49626</v>
      </c>
    </row>
    <row r="319" spans="1:1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100745</v>
      </c>
      <c r="F319" s="22">
        <v>25280</v>
      </c>
      <c r="G319" s="22">
        <v>-20000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64606</v>
      </c>
      <c r="N319" s="22">
        <v>0</v>
      </c>
      <c r="O319" s="22">
        <v>0</v>
      </c>
      <c r="P319" s="22">
        <v>0</v>
      </c>
      <c r="Q319" s="22">
        <v>0</v>
      </c>
      <c r="R319" s="22">
        <v>170630</v>
      </c>
    </row>
    <row r="320" spans="1:1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35390</v>
      </c>
      <c r="F320" s="22">
        <v>38747</v>
      </c>
      <c r="G320" s="22">
        <v>0</v>
      </c>
      <c r="H320" s="22">
        <v>0</v>
      </c>
      <c r="I320" s="22">
        <v>0</v>
      </c>
      <c r="J320" s="22">
        <v>-13780</v>
      </c>
      <c r="K320" s="22">
        <v>0</v>
      </c>
      <c r="L320" s="22">
        <v>0</v>
      </c>
      <c r="M320" s="22">
        <v>8017</v>
      </c>
      <c r="N320" s="22">
        <v>0</v>
      </c>
      <c r="O320" s="22">
        <v>0</v>
      </c>
      <c r="P320" s="22">
        <v>0</v>
      </c>
      <c r="Q320" s="22">
        <v>0</v>
      </c>
      <c r="R320" s="22">
        <v>68375</v>
      </c>
    </row>
    <row r="321" spans="1:1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307053</v>
      </c>
      <c r="F321" s="22">
        <v>9314</v>
      </c>
      <c r="G321" s="22">
        <v>-135000</v>
      </c>
      <c r="H321" s="22">
        <v>0</v>
      </c>
      <c r="I321" s="22">
        <v>0</v>
      </c>
      <c r="J321" s="22">
        <v>-28177</v>
      </c>
      <c r="K321" s="22">
        <v>0</v>
      </c>
      <c r="L321" s="22">
        <v>0</v>
      </c>
      <c r="M321" s="22">
        <v>61133</v>
      </c>
      <c r="N321" s="22">
        <v>0</v>
      </c>
      <c r="O321" s="22">
        <v>0</v>
      </c>
      <c r="P321" s="22">
        <v>0</v>
      </c>
      <c r="Q321" s="22">
        <v>0</v>
      </c>
      <c r="R321" s="22">
        <v>214323</v>
      </c>
    </row>
    <row r="322" spans="1:1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83465</v>
      </c>
      <c r="F322" s="22">
        <v>-65327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4652</v>
      </c>
      <c r="M322" s="22">
        <v>24701</v>
      </c>
      <c r="N322" s="22">
        <v>0</v>
      </c>
      <c r="O322" s="22">
        <v>0</v>
      </c>
      <c r="P322" s="22">
        <v>0</v>
      </c>
      <c r="Q322" s="22">
        <v>0</v>
      </c>
      <c r="R322" s="22">
        <v>47491</v>
      </c>
    </row>
    <row r="323" spans="1:1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246620</v>
      </c>
      <c r="F323" s="22">
        <v>106959</v>
      </c>
      <c r="G323" s="22">
        <v>0</v>
      </c>
      <c r="H323" s="22">
        <v>0</v>
      </c>
      <c r="I323" s="22">
        <v>0</v>
      </c>
      <c r="J323" s="22">
        <v>-47062</v>
      </c>
      <c r="K323" s="22">
        <v>0</v>
      </c>
      <c r="L323" s="22">
        <v>24413</v>
      </c>
      <c r="M323" s="22">
        <v>42706</v>
      </c>
      <c r="N323" s="22">
        <v>0</v>
      </c>
      <c r="O323" s="22">
        <v>-13304</v>
      </c>
      <c r="P323" s="22">
        <v>0</v>
      </c>
      <c r="Q323" s="22">
        <v>32086</v>
      </c>
      <c r="R323" s="22">
        <v>392418</v>
      </c>
    </row>
    <row r="324" spans="1:1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309815</v>
      </c>
      <c r="F324" s="22">
        <v>118613</v>
      </c>
      <c r="G324" s="22">
        <v>-80000</v>
      </c>
      <c r="H324" s="22">
        <v>0</v>
      </c>
      <c r="I324" s="22">
        <v>0</v>
      </c>
      <c r="J324" s="22">
        <v>-104019</v>
      </c>
      <c r="K324" s="22">
        <v>0</v>
      </c>
      <c r="L324" s="22">
        <v>0</v>
      </c>
      <c r="M324" s="22">
        <v>85142</v>
      </c>
      <c r="N324" s="22">
        <v>0</v>
      </c>
      <c r="O324" s="22">
        <v>0</v>
      </c>
      <c r="P324" s="22">
        <v>0</v>
      </c>
      <c r="Q324" s="22">
        <v>0</v>
      </c>
      <c r="R324" s="22">
        <v>329551</v>
      </c>
    </row>
    <row r="325" spans="1:1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15530</v>
      </c>
      <c r="F325" s="22">
        <v>270916</v>
      </c>
      <c r="G325" s="22">
        <v>0</v>
      </c>
      <c r="H325" s="22">
        <v>0</v>
      </c>
      <c r="I325" s="22">
        <v>0</v>
      </c>
      <c r="J325" s="22">
        <v>-348573</v>
      </c>
      <c r="K325" s="22">
        <v>0</v>
      </c>
      <c r="L325" s="22">
        <v>38525</v>
      </c>
      <c r="M325" s="22">
        <v>82468</v>
      </c>
      <c r="N325" s="22">
        <v>0</v>
      </c>
      <c r="O325" s="22">
        <v>0</v>
      </c>
      <c r="P325" s="22">
        <v>0</v>
      </c>
      <c r="Q325" s="22">
        <v>56266</v>
      </c>
      <c r="R325" s="22">
        <v>115132</v>
      </c>
    </row>
    <row r="326" spans="1:1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196285</v>
      </c>
      <c r="F326" s="22">
        <v>-10808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25860</v>
      </c>
      <c r="N326" s="22">
        <v>0</v>
      </c>
      <c r="O326" s="22">
        <v>0</v>
      </c>
      <c r="P326" s="22">
        <v>0</v>
      </c>
      <c r="Q326" s="22">
        <v>0</v>
      </c>
      <c r="R326" s="22">
        <v>211337</v>
      </c>
    </row>
    <row r="327" spans="1:1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367818</v>
      </c>
      <c r="F327" s="22">
        <v>368624</v>
      </c>
      <c r="G327" s="22">
        <v>0</v>
      </c>
      <c r="H327" s="22">
        <v>0</v>
      </c>
      <c r="I327" s="22">
        <v>0</v>
      </c>
      <c r="J327" s="22">
        <v>-549771</v>
      </c>
      <c r="K327" s="22">
        <v>0</v>
      </c>
      <c r="L327" s="22">
        <v>0</v>
      </c>
      <c r="M327" s="22">
        <v>69655</v>
      </c>
      <c r="N327" s="22">
        <v>0</v>
      </c>
      <c r="O327" s="22">
        <v>0</v>
      </c>
      <c r="P327" s="22">
        <v>0</v>
      </c>
      <c r="Q327" s="22">
        <v>0</v>
      </c>
      <c r="R327" s="22">
        <v>256326</v>
      </c>
    </row>
    <row r="328" spans="1:1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169318</v>
      </c>
      <c r="F328" s="22">
        <v>62494</v>
      </c>
      <c r="G328" s="22">
        <v>-175000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56812</v>
      </c>
    </row>
    <row r="329" spans="1:1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149733</v>
      </c>
      <c r="F329" s="22">
        <v>-23988</v>
      </c>
      <c r="G329" s="22">
        <v>0</v>
      </c>
      <c r="H329" s="22">
        <v>0</v>
      </c>
      <c r="I329" s="22">
        <v>0</v>
      </c>
      <c r="J329" s="22">
        <v>-4315</v>
      </c>
      <c r="K329" s="22">
        <v>0</v>
      </c>
      <c r="L329" s="22">
        <v>1189</v>
      </c>
      <c r="M329" s="22">
        <v>31087</v>
      </c>
      <c r="N329" s="22">
        <v>0</v>
      </c>
      <c r="O329" s="22">
        <v>0</v>
      </c>
      <c r="P329" s="22">
        <v>0</v>
      </c>
      <c r="Q329" s="22">
        <v>1</v>
      </c>
      <c r="R329" s="22">
        <v>153707</v>
      </c>
    </row>
    <row r="330" spans="1:1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510051</v>
      </c>
      <c r="F330" s="22">
        <v>79332</v>
      </c>
      <c r="G330" s="22">
        <v>-108263</v>
      </c>
      <c r="H330" s="22">
        <v>0</v>
      </c>
      <c r="I330" s="22">
        <v>0</v>
      </c>
      <c r="J330" s="22">
        <v>-101486</v>
      </c>
      <c r="K330" s="22">
        <v>0</v>
      </c>
      <c r="L330" s="22">
        <v>0</v>
      </c>
      <c r="M330" s="22">
        <v>60845</v>
      </c>
      <c r="N330" s="22">
        <v>0</v>
      </c>
      <c r="O330" s="22">
        <v>0</v>
      </c>
      <c r="P330" s="22">
        <v>0</v>
      </c>
      <c r="Q330" s="22">
        <v>0</v>
      </c>
      <c r="R330" s="22">
        <v>440479</v>
      </c>
    </row>
    <row r="331" spans="1:1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-53418</v>
      </c>
      <c r="F331" s="22">
        <v>180195</v>
      </c>
      <c r="G331" s="22">
        <v>0</v>
      </c>
      <c r="H331" s="22">
        <v>0</v>
      </c>
      <c r="I331" s="22">
        <v>0</v>
      </c>
      <c r="J331" s="22">
        <v>-261471</v>
      </c>
      <c r="K331" s="22">
        <v>-1000</v>
      </c>
      <c r="L331" s="22">
        <v>0</v>
      </c>
      <c r="M331" s="22">
        <v>11754</v>
      </c>
      <c r="N331" s="22">
        <v>0</v>
      </c>
      <c r="O331" s="22">
        <v>0</v>
      </c>
      <c r="P331" s="22">
        <v>0</v>
      </c>
      <c r="Q331" s="22">
        <v>0</v>
      </c>
      <c r="R331" s="22">
        <v>-123940</v>
      </c>
    </row>
    <row r="332" spans="1:1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211480</v>
      </c>
      <c r="F332" s="22">
        <v>-191769</v>
      </c>
      <c r="G332" s="22">
        <v>0</v>
      </c>
      <c r="H332" s="22">
        <v>0</v>
      </c>
      <c r="I332" s="22">
        <v>0</v>
      </c>
      <c r="J332" s="22">
        <v>-22091</v>
      </c>
      <c r="K332" s="22">
        <v>0</v>
      </c>
      <c r="L332" s="22">
        <v>180000</v>
      </c>
      <c r="M332" s="22">
        <v>47448</v>
      </c>
      <c r="N332" s="22">
        <v>0</v>
      </c>
      <c r="O332" s="22">
        <v>0</v>
      </c>
      <c r="P332" s="22">
        <v>0</v>
      </c>
      <c r="Q332" s="22">
        <v>0</v>
      </c>
      <c r="R332" s="22">
        <v>225068</v>
      </c>
    </row>
    <row r="333" spans="1:1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134468</v>
      </c>
      <c r="F333" s="22">
        <v>73124</v>
      </c>
      <c r="G333" s="22">
        <v>0</v>
      </c>
      <c r="H333" s="22">
        <v>0</v>
      </c>
      <c r="I333" s="22">
        <v>0</v>
      </c>
      <c r="J333" s="22">
        <v>-3750</v>
      </c>
      <c r="K333" s="22">
        <v>0</v>
      </c>
      <c r="L333" s="22">
        <v>0</v>
      </c>
      <c r="M333" s="22">
        <v>26218</v>
      </c>
      <c r="N333" s="22">
        <v>0</v>
      </c>
      <c r="O333" s="22">
        <v>0</v>
      </c>
      <c r="P333" s="22">
        <v>0</v>
      </c>
      <c r="Q333" s="22">
        <v>0</v>
      </c>
      <c r="R333" s="22">
        <v>230060</v>
      </c>
    </row>
    <row r="334" spans="1:1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159078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23139</v>
      </c>
      <c r="N334" s="22">
        <v>0</v>
      </c>
      <c r="O334" s="22">
        <v>-6159</v>
      </c>
      <c r="P334" s="22">
        <v>0</v>
      </c>
      <c r="Q334" s="22">
        <v>0</v>
      </c>
      <c r="R334" s="22">
        <v>176058</v>
      </c>
    </row>
    <row r="335" spans="1:1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169458</v>
      </c>
      <c r="F335" s="22">
        <v>11490</v>
      </c>
      <c r="G335" s="22">
        <v>0</v>
      </c>
      <c r="H335" s="22">
        <v>0</v>
      </c>
      <c r="I335" s="22">
        <v>0</v>
      </c>
      <c r="J335" s="22">
        <v>-5445</v>
      </c>
      <c r="K335" s="22">
        <v>0</v>
      </c>
      <c r="L335" s="22">
        <v>0</v>
      </c>
      <c r="M335" s="22">
        <v>24702</v>
      </c>
      <c r="N335" s="22">
        <v>0</v>
      </c>
      <c r="O335" s="22">
        <v>0</v>
      </c>
      <c r="P335" s="22">
        <v>0</v>
      </c>
      <c r="Q335" s="22">
        <v>0</v>
      </c>
      <c r="R335" s="22">
        <v>200205</v>
      </c>
    </row>
    <row r="336" spans="1:1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14520</v>
      </c>
      <c r="F336" s="22">
        <v>351591</v>
      </c>
      <c r="G336" s="22">
        <v>-2440</v>
      </c>
      <c r="H336" s="22">
        <v>161</v>
      </c>
      <c r="I336" s="22">
        <v>0</v>
      </c>
      <c r="J336" s="22">
        <v>-358705</v>
      </c>
      <c r="K336" s="22">
        <v>0</v>
      </c>
      <c r="L336" s="22">
        <v>0</v>
      </c>
      <c r="M336" s="22">
        <v>15189</v>
      </c>
      <c r="N336" s="22">
        <v>0</v>
      </c>
      <c r="O336" s="22">
        <v>0</v>
      </c>
      <c r="P336" s="22">
        <v>0</v>
      </c>
      <c r="Q336" s="22">
        <v>0</v>
      </c>
      <c r="R336" s="22">
        <v>20316</v>
      </c>
    </row>
    <row r="337" spans="1:1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134100</v>
      </c>
      <c r="F337" s="22">
        <v>33778</v>
      </c>
      <c r="G337" s="22">
        <v>0</v>
      </c>
      <c r="H337" s="22">
        <v>0</v>
      </c>
      <c r="I337" s="22">
        <v>0</v>
      </c>
      <c r="J337" s="22">
        <v>-105125</v>
      </c>
      <c r="K337" s="22">
        <v>0</v>
      </c>
      <c r="L337" s="22">
        <v>0</v>
      </c>
      <c r="M337" s="22">
        <v>20269</v>
      </c>
      <c r="N337" s="22">
        <v>0</v>
      </c>
      <c r="O337" s="22">
        <v>0</v>
      </c>
      <c r="P337" s="22">
        <v>0</v>
      </c>
      <c r="Q337" s="22">
        <v>-1</v>
      </c>
      <c r="R337" s="22">
        <v>83021</v>
      </c>
    </row>
    <row r="338" spans="1:1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262606</v>
      </c>
      <c r="F338" s="22">
        <v>17236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60954</v>
      </c>
      <c r="N338" s="22">
        <v>0</v>
      </c>
      <c r="O338" s="22">
        <v>0</v>
      </c>
      <c r="P338" s="22">
        <v>0</v>
      </c>
      <c r="Q338" s="22">
        <v>-31999</v>
      </c>
      <c r="R338" s="22">
        <v>308797</v>
      </c>
    </row>
    <row r="339" spans="1:1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50393</v>
      </c>
      <c r="F339" s="22">
        <v>75287</v>
      </c>
      <c r="G339" s="22">
        <v>-22775</v>
      </c>
      <c r="H339" s="22">
        <v>0</v>
      </c>
      <c r="I339" s="22">
        <v>0</v>
      </c>
      <c r="J339" s="22">
        <v>-1600</v>
      </c>
      <c r="K339" s="22">
        <v>0</v>
      </c>
      <c r="L339" s="22">
        <v>0</v>
      </c>
      <c r="M339" s="22">
        <v>34940</v>
      </c>
      <c r="N339" s="22">
        <v>0</v>
      </c>
      <c r="O339" s="22">
        <v>0</v>
      </c>
      <c r="P339" s="22">
        <v>0</v>
      </c>
      <c r="Q339" s="22">
        <v>0</v>
      </c>
      <c r="R339" s="22">
        <v>136245</v>
      </c>
    </row>
    <row r="340" spans="1:1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44533</v>
      </c>
      <c r="F340" s="22">
        <v>20248</v>
      </c>
      <c r="G340" s="22">
        <v>-21191</v>
      </c>
      <c r="H340" s="22">
        <v>6572</v>
      </c>
      <c r="I340" s="22">
        <v>0</v>
      </c>
      <c r="J340" s="22">
        <v>-9323</v>
      </c>
      <c r="K340" s="22">
        <v>0</v>
      </c>
      <c r="L340" s="22">
        <v>0</v>
      </c>
      <c r="M340" s="22">
        <v>27338</v>
      </c>
      <c r="N340" s="22">
        <v>0</v>
      </c>
      <c r="O340" s="22">
        <v>0</v>
      </c>
      <c r="P340" s="22">
        <v>0</v>
      </c>
      <c r="Q340" s="22">
        <v>0</v>
      </c>
      <c r="R340" s="22">
        <v>68177</v>
      </c>
    </row>
    <row r="341" spans="1:1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384319</v>
      </c>
      <c r="F341" s="22">
        <v>-31851</v>
      </c>
      <c r="G341" s="22">
        <v>0</v>
      </c>
      <c r="H341" s="22">
        <v>0</v>
      </c>
      <c r="I341" s="22">
        <v>0</v>
      </c>
      <c r="J341" s="22">
        <v>-15322</v>
      </c>
      <c r="K341" s="22">
        <v>0</v>
      </c>
      <c r="L341" s="22">
        <v>1075</v>
      </c>
      <c r="M341" s="22">
        <v>22401</v>
      </c>
      <c r="N341" s="22">
        <v>0</v>
      </c>
      <c r="O341" s="22">
        <v>0</v>
      </c>
      <c r="P341" s="22">
        <v>0</v>
      </c>
      <c r="Q341" s="22">
        <v>0</v>
      </c>
      <c r="R341" s="22">
        <v>360622</v>
      </c>
    </row>
    <row r="342" spans="1:1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-241959</v>
      </c>
      <c r="F342" s="22">
        <v>253672</v>
      </c>
      <c r="G342" s="22">
        <v>0</v>
      </c>
      <c r="H342" s="22">
        <v>0</v>
      </c>
      <c r="I342" s="22">
        <v>0</v>
      </c>
      <c r="J342" s="22">
        <v>-36759</v>
      </c>
      <c r="K342" s="22">
        <v>0</v>
      </c>
      <c r="L342" s="22">
        <v>0</v>
      </c>
      <c r="M342" s="22">
        <v>109077</v>
      </c>
      <c r="N342" s="22">
        <v>0</v>
      </c>
      <c r="O342" s="22">
        <v>0</v>
      </c>
      <c r="P342" s="22">
        <v>0</v>
      </c>
      <c r="Q342" s="22">
        <v>0</v>
      </c>
      <c r="R342" s="22">
        <v>84031</v>
      </c>
    </row>
    <row r="343" spans="1:1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1217791</v>
      </c>
      <c r="F343" s="22">
        <v>1303726</v>
      </c>
      <c r="G343" s="22">
        <v>0</v>
      </c>
      <c r="H343" s="22">
        <v>-995429</v>
      </c>
      <c r="I343" s="22">
        <v>0</v>
      </c>
      <c r="J343" s="22">
        <v>-460972</v>
      </c>
      <c r="K343" s="22">
        <v>0</v>
      </c>
      <c r="L343" s="22">
        <v>0</v>
      </c>
      <c r="M343" s="22">
        <v>66087</v>
      </c>
      <c r="N343" s="22">
        <v>0</v>
      </c>
      <c r="O343" s="22">
        <v>0</v>
      </c>
      <c r="P343" s="22">
        <v>0</v>
      </c>
      <c r="Q343" s="22">
        <v>0</v>
      </c>
      <c r="R343" s="22">
        <v>1131203</v>
      </c>
    </row>
    <row r="344" spans="1:1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160468</v>
      </c>
      <c r="F344" s="22">
        <v>22558</v>
      </c>
      <c r="G344" s="22">
        <v>0</v>
      </c>
      <c r="H344" s="22">
        <v>-22558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160468</v>
      </c>
    </row>
    <row r="345" spans="1:1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20003</v>
      </c>
      <c r="F345" s="22">
        <v>13557</v>
      </c>
      <c r="G345" s="22">
        <v>0</v>
      </c>
      <c r="H345" s="22">
        <v>-13557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20003</v>
      </c>
    </row>
    <row r="346" spans="1:1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15975</v>
      </c>
      <c r="F346" s="22">
        <v>5732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21707</v>
      </c>
    </row>
    <row r="347" spans="1:1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907945</v>
      </c>
      <c r="F348" s="22">
        <v>1371224</v>
      </c>
      <c r="G348" s="22">
        <v>-943809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1335360</v>
      </c>
    </row>
    <row r="349" spans="1:18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-47701</v>
      </c>
      <c r="G349" s="22">
        <v>0</v>
      </c>
      <c r="H349" s="22">
        <v>60866</v>
      </c>
      <c r="I349" s="22">
        <v>0</v>
      </c>
      <c r="J349" s="22">
        <v>-130151</v>
      </c>
      <c r="K349" s="22">
        <v>0</v>
      </c>
      <c r="L349" s="22">
        <v>20138</v>
      </c>
      <c r="M349" s="22">
        <v>96848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</row>
    <row r="350" spans="1:18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22726529</v>
      </c>
      <c r="F350" s="22">
        <v>19636378</v>
      </c>
      <c r="G350" s="22">
        <v>-1857911</v>
      </c>
      <c r="H350" s="22">
        <v>0</v>
      </c>
      <c r="I350" s="22">
        <v>0</v>
      </c>
      <c r="J350" s="22">
        <v>-26128124</v>
      </c>
      <c r="K350" s="22">
        <v>-57257</v>
      </c>
      <c r="L350" s="22">
        <v>2057452</v>
      </c>
      <c r="M350" s="22">
        <v>6786230</v>
      </c>
      <c r="N350" s="22">
        <v>0</v>
      </c>
      <c r="O350" s="22">
        <v>-760000</v>
      </c>
      <c r="P350" s="22">
        <v>0</v>
      </c>
      <c r="Q350" s="22">
        <v>0</v>
      </c>
      <c r="R350" s="22">
        <v>22403297</v>
      </c>
    </row>
    <row r="351" spans="1:18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E3B0F-D268-4ED9-89A8-9076CEE8570E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836</v>
      </c>
      <c r="D1" s="20" t="s">
        <v>865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838</v>
      </c>
      <c r="F2" s="21" t="s">
        <v>839</v>
      </c>
      <c r="G2" s="21" t="s">
        <v>840</v>
      </c>
      <c r="H2" s="21" t="s">
        <v>841</v>
      </c>
      <c r="I2" s="21" t="s">
        <v>842</v>
      </c>
      <c r="J2" s="21" t="s">
        <v>843</v>
      </c>
      <c r="K2" s="21" t="s">
        <v>844</v>
      </c>
      <c r="L2" s="21" t="s">
        <v>845</v>
      </c>
      <c r="M2" s="21" t="s">
        <v>17</v>
      </c>
      <c r="N2" s="21" t="s">
        <v>846</v>
      </c>
      <c r="O2" s="21" t="s">
        <v>847</v>
      </c>
      <c r="P2" s="21" t="s">
        <v>848</v>
      </c>
      <c r="Q2" s="21" t="s">
        <v>849</v>
      </c>
      <c r="R2" s="21" t="s">
        <v>850</v>
      </c>
    </row>
    <row r="3" spans="1:18" x14ac:dyDescent="0.25">
      <c r="A3" s="21"/>
      <c r="B3" s="21"/>
      <c r="C3" s="21"/>
      <c r="D3" s="21" t="s">
        <v>88</v>
      </c>
      <c r="E3" s="21" t="s">
        <v>851</v>
      </c>
      <c r="F3" s="21" t="s">
        <v>852</v>
      </c>
      <c r="G3" s="21" t="s">
        <v>853</v>
      </c>
      <c r="H3" s="21" t="s">
        <v>854</v>
      </c>
      <c r="I3" s="21" t="s">
        <v>855</v>
      </c>
      <c r="J3" s="21" t="s">
        <v>856</v>
      </c>
      <c r="K3" s="21" t="s">
        <v>857</v>
      </c>
      <c r="L3" s="21" t="s">
        <v>858</v>
      </c>
      <c r="M3" s="21" t="s">
        <v>859</v>
      </c>
      <c r="N3" s="21" t="s">
        <v>860</v>
      </c>
      <c r="O3" s="21" t="s">
        <v>861</v>
      </c>
      <c r="P3" s="21" t="s">
        <v>862</v>
      </c>
      <c r="Q3" s="21" t="s">
        <v>863</v>
      </c>
      <c r="R3" s="21" t="s">
        <v>864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58919631</v>
      </c>
      <c r="F4" s="22">
        <v>0</v>
      </c>
      <c r="G4" s="22">
        <v>16297820</v>
      </c>
      <c r="H4" s="22">
        <v>-4325714</v>
      </c>
      <c r="I4" s="22">
        <v>-12074085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58817652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14465043</v>
      </c>
      <c r="F5" s="22">
        <v>0</v>
      </c>
      <c r="G5" s="22">
        <v>2620940</v>
      </c>
      <c r="H5" s="22">
        <v>-1090370</v>
      </c>
      <c r="I5" s="22">
        <v>-3349719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12645894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3582695000</v>
      </c>
      <c r="F6" s="22">
        <v>0</v>
      </c>
      <c r="G6" s="22">
        <v>630722000</v>
      </c>
      <c r="H6" s="22">
        <v>-129876000</v>
      </c>
      <c r="I6" s="22">
        <v>-364467000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575974000</v>
      </c>
      <c r="R6" s="22">
        <v>4295048000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26311262</v>
      </c>
      <c r="F7" s="22">
        <v>0</v>
      </c>
      <c r="G7" s="22">
        <v>7022275</v>
      </c>
      <c r="H7" s="22">
        <v>-615883</v>
      </c>
      <c r="I7" s="22">
        <v>-1923709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30793945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15698378</v>
      </c>
      <c r="F8" s="22">
        <v>0</v>
      </c>
      <c r="G8" s="22">
        <v>6518715</v>
      </c>
      <c r="H8" s="22">
        <v>-2760385</v>
      </c>
      <c r="I8" s="22">
        <v>-1418757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18037951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3460943000</v>
      </c>
      <c r="F9" s="22">
        <v>0</v>
      </c>
      <c r="G9" s="22">
        <v>349678000</v>
      </c>
      <c r="H9" s="22">
        <v>-42511000</v>
      </c>
      <c r="I9" s="22">
        <v>-247926000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-4959000</v>
      </c>
      <c r="R9" s="22">
        <v>3515225000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24659636</v>
      </c>
      <c r="F10" s="22">
        <v>0</v>
      </c>
      <c r="G10" s="22">
        <v>10840963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35500599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111723670</v>
      </c>
      <c r="F11" s="22">
        <v>0</v>
      </c>
      <c r="G11" s="22">
        <v>0</v>
      </c>
      <c r="H11" s="22">
        <v>5903514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3967952</v>
      </c>
      <c r="R11" s="22">
        <v>121595136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7643536</v>
      </c>
      <c r="F12" s="22">
        <v>0</v>
      </c>
      <c r="G12" s="22">
        <v>-83750</v>
      </c>
      <c r="H12" s="22">
        <v>-1650000</v>
      </c>
      <c r="I12" s="22">
        <v>1650000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7559786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30134620</v>
      </c>
      <c r="F13" s="22">
        <v>0</v>
      </c>
      <c r="G13" s="22">
        <v>22072050</v>
      </c>
      <c r="H13" s="22">
        <v>-1055776</v>
      </c>
      <c r="I13" s="22">
        <v>-8255331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42895563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122970000</v>
      </c>
      <c r="F14" s="22"/>
      <c r="G14" s="22">
        <v>1908000</v>
      </c>
      <c r="H14" s="22">
        <v>-3160000</v>
      </c>
      <c r="I14" s="22">
        <v>0</v>
      </c>
      <c r="J14" s="22"/>
      <c r="K14" s="22"/>
      <c r="L14" s="22">
        <v>0</v>
      </c>
      <c r="M14" s="22"/>
      <c r="N14" s="22"/>
      <c r="O14" s="22"/>
      <c r="P14" s="22"/>
      <c r="Q14" s="22">
        <v>1007000</v>
      </c>
      <c r="R14" s="22">
        <v>122725000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36018151</v>
      </c>
      <c r="F15" s="22">
        <v>0</v>
      </c>
      <c r="G15" s="22">
        <v>1401183</v>
      </c>
      <c r="H15" s="22">
        <v>-7887</v>
      </c>
      <c r="I15" s="22">
        <v>-100559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37310888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352679000</v>
      </c>
      <c r="F16" s="22">
        <v>0</v>
      </c>
      <c r="G16" s="22">
        <v>53277000</v>
      </c>
      <c r="H16" s="22">
        <v>-20057000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385899000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194726203</v>
      </c>
      <c r="F17" s="22">
        <v>0</v>
      </c>
      <c r="G17" s="22">
        <v>65995454</v>
      </c>
      <c r="H17" s="22">
        <v>-20288798</v>
      </c>
      <c r="I17" s="22">
        <v>-18606132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221826727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19316650</v>
      </c>
      <c r="F18" s="22">
        <v>0</v>
      </c>
      <c r="G18" s="22">
        <v>10112270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29428920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47054199</v>
      </c>
      <c r="F19" s="22">
        <v>0</v>
      </c>
      <c r="G19" s="22">
        <v>49964874</v>
      </c>
      <c r="H19" s="22">
        <v>-1267874</v>
      </c>
      <c r="I19" s="22">
        <v>-21802348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73948851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3833672</v>
      </c>
      <c r="F20" s="22">
        <v>0</v>
      </c>
      <c r="G20" s="22">
        <v>3196094</v>
      </c>
      <c r="H20" s="22">
        <v>-818367</v>
      </c>
      <c r="I20" s="22">
        <v>-773844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5437555</v>
      </c>
    </row>
    <row r="21" spans="1:18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1674023</v>
      </c>
      <c r="F21" s="22">
        <v>0</v>
      </c>
      <c r="G21" s="22">
        <v>241449</v>
      </c>
      <c r="H21" s="22">
        <v>-422481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1492991</v>
      </c>
    </row>
    <row r="22" spans="1:18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2770013</v>
      </c>
      <c r="F22" s="22">
        <v>0</v>
      </c>
      <c r="G22" s="22">
        <v>1091115</v>
      </c>
      <c r="H22" s="22">
        <v>-101949</v>
      </c>
      <c r="I22" s="22">
        <v>-377924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3381255</v>
      </c>
    </row>
    <row r="23" spans="1:18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19529272</v>
      </c>
      <c r="F23" s="22">
        <v>0</v>
      </c>
      <c r="G23" s="22">
        <v>4469356</v>
      </c>
      <c r="H23" s="22">
        <v>-356928</v>
      </c>
      <c r="I23" s="22">
        <v>-3762300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19879400</v>
      </c>
    </row>
    <row r="24" spans="1:18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167768441</v>
      </c>
      <c r="F24" s="22">
        <v>0</v>
      </c>
      <c r="G24" s="22">
        <v>68390945</v>
      </c>
      <c r="H24" s="22">
        <v>-15964540</v>
      </c>
      <c r="I24" s="22">
        <v>-31894814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188300032</v>
      </c>
    </row>
    <row r="25" spans="1:18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717398653</v>
      </c>
      <c r="F25" s="22">
        <v>0</v>
      </c>
      <c r="G25" s="22">
        <v>-51154395</v>
      </c>
      <c r="H25" s="22">
        <v>-8159038</v>
      </c>
      <c r="I25" s="22">
        <v>-46528625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611556595</v>
      </c>
    </row>
    <row r="26" spans="1:18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892433</v>
      </c>
      <c r="F26" s="22">
        <v>0</v>
      </c>
      <c r="G26" s="22">
        <v>0</v>
      </c>
      <c r="H26" s="22">
        <v>174335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1066768</v>
      </c>
    </row>
    <row r="27" spans="1:18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6998818</v>
      </c>
      <c r="F27" s="22">
        <v>0</v>
      </c>
      <c r="G27" s="22">
        <v>2328504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9327322</v>
      </c>
    </row>
    <row r="28" spans="1:18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11550232</v>
      </c>
      <c r="F28" s="22">
        <v>0</v>
      </c>
      <c r="G28" s="22">
        <v>1211705</v>
      </c>
      <c r="H28" s="22">
        <v>-113522</v>
      </c>
      <c r="I28" s="22">
        <v>-756300</v>
      </c>
      <c r="J28" s="22">
        <v>0</v>
      </c>
      <c r="K28" s="22">
        <v>0</v>
      </c>
      <c r="L28" s="22">
        <v>3542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11895657</v>
      </c>
    </row>
    <row r="29" spans="1:18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15750577</v>
      </c>
      <c r="F29" s="22">
        <v>0</v>
      </c>
      <c r="G29" s="22">
        <v>2129783</v>
      </c>
      <c r="H29" s="22">
        <v>-312821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17567539</v>
      </c>
    </row>
    <row r="30" spans="1:18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22922027</v>
      </c>
      <c r="F30" s="22">
        <v>0</v>
      </c>
      <c r="G30" s="22">
        <v>7937332</v>
      </c>
      <c r="H30" s="22">
        <v>-30144</v>
      </c>
      <c r="I30" s="22">
        <v>-857404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29971811</v>
      </c>
    </row>
    <row r="31" spans="1:18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7492673</v>
      </c>
      <c r="F31" s="22">
        <v>0</v>
      </c>
      <c r="G31" s="22">
        <v>1343870</v>
      </c>
      <c r="H31" s="22">
        <v>-151609</v>
      </c>
      <c r="I31" s="22">
        <v>-1185872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410754</v>
      </c>
      <c r="R31" s="22">
        <v>7909816</v>
      </c>
    </row>
    <row r="32" spans="1:18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17811895</v>
      </c>
      <c r="F32" s="22">
        <v>0</v>
      </c>
      <c r="G32" s="22">
        <v>0</v>
      </c>
      <c r="H32" s="22">
        <v>226696</v>
      </c>
      <c r="I32" s="22">
        <v>-469257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17569334</v>
      </c>
    </row>
    <row r="33" spans="1:18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10598962</v>
      </c>
      <c r="F33" s="22">
        <v>0</v>
      </c>
      <c r="G33" s="22">
        <v>0</v>
      </c>
      <c r="H33" s="22">
        <v>899145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34217</v>
      </c>
      <c r="R33" s="22">
        <v>11532324</v>
      </c>
    </row>
    <row r="34" spans="1:18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26450830</v>
      </c>
      <c r="F34" s="22">
        <v>0</v>
      </c>
      <c r="G34" s="22">
        <v>13147033</v>
      </c>
      <c r="H34" s="22">
        <v>-475765</v>
      </c>
      <c r="I34" s="22">
        <v>-8894118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30227980</v>
      </c>
    </row>
    <row r="35" spans="1:18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11830965</v>
      </c>
      <c r="F35" s="22">
        <v>0</v>
      </c>
      <c r="G35" s="22">
        <v>4284313</v>
      </c>
      <c r="H35" s="22">
        <v>-370887</v>
      </c>
      <c r="I35" s="22">
        <v>-2190380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13554011</v>
      </c>
    </row>
    <row r="36" spans="1:18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1889422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1889422</v>
      </c>
    </row>
    <row r="37" spans="1:18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40519723</v>
      </c>
      <c r="F37" s="22">
        <v>0</v>
      </c>
      <c r="G37" s="22">
        <v>8145333</v>
      </c>
      <c r="H37" s="22">
        <v>0</v>
      </c>
      <c r="I37" s="22">
        <v>-17968914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30696142</v>
      </c>
    </row>
    <row r="38" spans="1:18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45208549</v>
      </c>
      <c r="F38" s="22">
        <v>0</v>
      </c>
      <c r="G38" s="22">
        <v>8131823</v>
      </c>
      <c r="H38" s="22">
        <v>-25000</v>
      </c>
      <c r="I38" s="22">
        <v>-7099409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46215963</v>
      </c>
    </row>
    <row r="39" spans="1:18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58075903</v>
      </c>
      <c r="F39" s="22">
        <v>0</v>
      </c>
      <c r="G39" s="22">
        <v>5633986</v>
      </c>
      <c r="H39" s="22">
        <v>-51512</v>
      </c>
      <c r="I39" s="22">
        <v>-2372622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-5635192</v>
      </c>
      <c r="R39" s="22">
        <v>55650563</v>
      </c>
    </row>
    <row r="40" spans="1:18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5186598</v>
      </c>
      <c r="F40" s="22">
        <v>0</v>
      </c>
      <c r="G40" s="22">
        <v>2272887</v>
      </c>
      <c r="H40" s="22">
        <v>0</v>
      </c>
      <c r="I40" s="22">
        <v>-735012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6724473</v>
      </c>
    </row>
    <row r="41" spans="1:18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21919941</v>
      </c>
      <c r="F41" s="22">
        <v>0</v>
      </c>
      <c r="G41" s="22">
        <v>2306500</v>
      </c>
      <c r="H41" s="22">
        <v>-580892</v>
      </c>
      <c r="I41" s="22">
        <v>-740219</v>
      </c>
      <c r="J41" s="22">
        <v>0</v>
      </c>
      <c r="K41" s="22">
        <v>0</v>
      </c>
      <c r="L41" s="22">
        <v>740219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23645549</v>
      </c>
    </row>
    <row r="42" spans="1:18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20557426</v>
      </c>
      <c r="F42" s="22">
        <v>0</v>
      </c>
      <c r="G42" s="22">
        <v>4638004</v>
      </c>
      <c r="H42" s="22">
        <v>-10553498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14641932</v>
      </c>
    </row>
    <row r="43" spans="1:18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8529386</v>
      </c>
      <c r="F43" s="22">
        <v>0</v>
      </c>
      <c r="G43" s="22">
        <v>593616</v>
      </c>
      <c r="H43" s="22">
        <v>-135568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8987434</v>
      </c>
    </row>
    <row r="44" spans="1:18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94877133</v>
      </c>
      <c r="F44" s="22">
        <v>0</v>
      </c>
      <c r="G44" s="22">
        <v>47895190</v>
      </c>
      <c r="H44" s="22">
        <v>-8366513</v>
      </c>
      <c r="I44" s="22">
        <v>-33571699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1031523</v>
      </c>
      <c r="R44" s="22">
        <v>101865634</v>
      </c>
    </row>
    <row r="45" spans="1:18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114620981</v>
      </c>
      <c r="F45" s="22">
        <v>0</v>
      </c>
      <c r="G45" s="22">
        <v>0</v>
      </c>
      <c r="H45" s="22">
        <v>-816683</v>
      </c>
      <c r="I45" s="22">
        <v>-33123097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80681201</v>
      </c>
    </row>
    <row r="46" spans="1:18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22837642</v>
      </c>
      <c r="F46" s="22">
        <v>0</v>
      </c>
      <c r="G46" s="22">
        <v>4567985</v>
      </c>
      <c r="H46" s="22">
        <v>642864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28048491</v>
      </c>
    </row>
    <row r="47" spans="1:18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27971225</v>
      </c>
      <c r="F47" s="22">
        <v>0</v>
      </c>
      <c r="G47" s="22">
        <v>0</v>
      </c>
      <c r="H47" s="22">
        <v>-9281603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18689622</v>
      </c>
    </row>
    <row r="48" spans="1:18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8234255</v>
      </c>
      <c r="F48" s="22">
        <v>0</v>
      </c>
      <c r="G48" s="22">
        <v>922902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9157157</v>
      </c>
    </row>
    <row r="49" spans="1:18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56276380</v>
      </c>
      <c r="F49" s="22">
        <v>0</v>
      </c>
      <c r="G49" s="22">
        <v>2674565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58950945</v>
      </c>
    </row>
    <row r="50" spans="1:18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13283437</v>
      </c>
      <c r="F50" s="22">
        <v>0</v>
      </c>
      <c r="G50" s="22">
        <v>2285225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15568662</v>
      </c>
    </row>
    <row r="51" spans="1:18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27010499</v>
      </c>
      <c r="F51" s="22">
        <v>0</v>
      </c>
      <c r="G51" s="22">
        <v>8571403</v>
      </c>
      <c r="H51" s="22">
        <v>-3449149</v>
      </c>
      <c r="I51" s="22">
        <v>-1926519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30206234</v>
      </c>
    </row>
    <row r="52" spans="1:18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17506977</v>
      </c>
      <c r="F52" s="22">
        <v>0</v>
      </c>
      <c r="G52" s="22">
        <v>5038140</v>
      </c>
      <c r="H52" s="22">
        <v>-81125</v>
      </c>
      <c r="I52" s="22">
        <v>-4690496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17773496</v>
      </c>
    </row>
    <row r="53" spans="1:18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11681558</v>
      </c>
      <c r="F53" s="22">
        <v>0</v>
      </c>
      <c r="G53" s="22">
        <v>5776872</v>
      </c>
      <c r="H53" s="22">
        <v>-864638</v>
      </c>
      <c r="I53" s="22">
        <v>-1512354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15081438</v>
      </c>
    </row>
    <row r="54" spans="1:18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12444090</v>
      </c>
      <c r="F54" s="22">
        <v>0</v>
      </c>
      <c r="G54" s="22">
        <v>3265857</v>
      </c>
      <c r="H54" s="22">
        <v>-1598295</v>
      </c>
      <c r="I54" s="22">
        <v>-550280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13561372</v>
      </c>
    </row>
    <row r="55" spans="1:18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25847036</v>
      </c>
      <c r="F55" s="22">
        <v>0</v>
      </c>
      <c r="G55" s="22">
        <v>11254837</v>
      </c>
      <c r="H55" s="22">
        <v>-1919451</v>
      </c>
      <c r="I55" s="22">
        <v>-2234399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75345</v>
      </c>
      <c r="R55" s="22">
        <v>33023368</v>
      </c>
    </row>
    <row r="56" spans="1:18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50001351</v>
      </c>
      <c r="F56" s="22">
        <v>0</v>
      </c>
      <c r="G56" s="22">
        <v>24453576</v>
      </c>
      <c r="H56" s="22">
        <v>-17018764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57436163</v>
      </c>
    </row>
    <row r="57" spans="1:18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35805122</v>
      </c>
      <c r="F57" s="22">
        <v>0</v>
      </c>
      <c r="G57" s="22">
        <v>1479057</v>
      </c>
      <c r="H57" s="22">
        <v>-71671</v>
      </c>
      <c r="I57" s="22">
        <v>-3068435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34144073</v>
      </c>
    </row>
    <row r="58" spans="1:18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35467643</v>
      </c>
      <c r="F58" s="22">
        <v>0</v>
      </c>
      <c r="G58" s="22">
        <v>4137439</v>
      </c>
      <c r="H58" s="22">
        <v>0</v>
      </c>
      <c r="I58" s="22">
        <v>-3381179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36223903</v>
      </c>
    </row>
    <row r="59" spans="1:18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19231464</v>
      </c>
      <c r="F59" s="22">
        <v>0</v>
      </c>
      <c r="G59" s="22">
        <v>5024877</v>
      </c>
      <c r="H59" s="22">
        <v>0</v>
      </c>
      <c r="I59" s="22">
        <v>-19231464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5024877</v>
      </c>
    </row>
    <row r="60" spans="1:18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14243112</v>
      </c>
      <c r="F60" s="22">
        <v>0</v>
      </c>
      <c r="G60" s="22">
        <v>1119711</v>
      </c>
      <c r="H60" s="22">
        <v>-41205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15321618</v>
      </c>
    </row>
    <row r="61" spans="1:18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54792630</v>
      </c>
      <c r="F61" s="22">
        <v>0</v>
      </c>
      <c r="G61" s="22">
        <v>299286</v>
      </c>
      <c r="H61" s="22">
        <v>8885973</v>
      </c>
      <c r="I61" s="22">
        <v>-8160843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55817046</v>
      </c>
    </row>
    <row r="62" spans="1:18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6765237</v>
      </c>
      <c r="F62" s="22">
        <v>0</v>
      </c>
      <c r="G62" s="22">
        <v>215045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6980282</v>
      </c>
    </row>
    <row r="63" spans="1:18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14151876</v>
      </c>
      <c r="F63" s="22">
        <v>0</v>
      </c>
      <c r="G63" s="22">
        <v>1478554</v>
      </c>
      <c r="H63" s="22">
        <v>0</v>
      </c>
      <c r="I63" s="22">
        <v>-3806310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11824120</v>
      </c>
    </row>
    <row r="64" spans="1:18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10015095</v>
      </c>
      <c r="F64" s="22">
        <v>0</v>
      </c>
      <c r="G64" s="22">
        <v>1473156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11488251</v>
      </c>
    </row>
    <row r="65" spans="1:18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21046014</v>
      </c>
      <c r="F65" s="22">
        <v>0</v>
      </c>
      <c r="G65" s="22">
        <v>1221229</v>
      </c>
      <c r="H65" s="22">
        <v>0</v>
      </c>
      <c r="I65" s="22">
        <v>-960822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21306421</v>
      </c>
    </row>
    <row r="66" spans="1:18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1930853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1930853</v>
      </c>
    </row>
    <row r="67" spans="1:18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26950694</v>
      </c>
      <c r="F67" s="22">
        <v>0</v>
      </c>
      <c r="G67" s="22">
        <v>600617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27551311</v>
      </c>
    </row>
    <row r="68" spans="1:18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46697168</v>
      </c>
      <c r="F68" s="22">
        <v>0</v>
      </c>
      <c r="G68" s="22">
        <v>13166065</v>
      </c>
      <c r="H68" s="22">
        <v>-4971799</v>
      </c>
      <c r="I68" s="22">
        <v>-7212519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47678915</v>
      </c>
    </row>
    <row r="69" spans="1:18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56940284</v>
      </c>
      <c r="F69" s="22">
        <v>0</v>
      </c>
      <c r="G69" s="22">
        <v>3662911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60603195</v>
      </c>
    </row>
    <row r="70" spans="1:18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7420031</v>
      </c>
      <c r="F70" s="22">
        <v>0</v>
      </c>
      <c r="G70" s="22">
        <v>1402243</v>
      </c>
      <c r="H70" s="22">
        <v>0</v>
      </c>
      <c r="I70" s="22">
        <v>-1232024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7590250</v>
      </c>
    </row>
    <row r="71" spans="1:18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6324933</v>
      </c>
      <c r="F71" s="22">
        <v>0</v>
      </c>
      <c r="G71" s="22">
        <v>1362514</v>
      </c>
      <c r="H71" s="22">
        <v>-25796</v>
      </c>
      <c r="I71" s="22">
        <v>-297910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7363741</v>
      </c>
    </row>
    <row r="72" spans="1:18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6346112</v>
      </c>
      <c r="F72" s="22">
        <v>0</v>
      </c>
      <c r="G72" s="22">
        <v>991167</v>
      </c>
      <c r="H72" s="22">
        <v>-59000</v>
      </c>
      <c r="I72" s="22">
        <v>-164900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7113379</v>
      </c>
    </row>
    <row r="73" spans="1:18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190195</v>
      </c>
      <c r="F73" s="22">
        <v>0</v>
      </c>
      <c r="G73" s="22">
        <v>1605767</v>
      </c>
      <c r="H73" s="22">
        <v>-2000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1793962</v>
      </c>
    </row>
    <row r="74" spans="1:18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4419404</v>
      </c>
      <c r="F74" s="22">
        <v>0</v>
      </c>
      <c r="G74" s="22">
        <v>600000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5019404</v>
      </c>
    </row>
    <row r="75" spans="1:18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13153466</v>
      </c>
      <c r="F75" s="22">
        <v>0</v>
      </c>
      <c r="G75" s="22">
        <v>1676567</v>
      </c>
      <c r="H75" s="22">
        <v>-114139</v>
      </c>
      <c r="I75" s="22">
        <v>-1846475</v>
      </c>
      <c r="J75" s="22">
        <v>0</v>
      </c>
      <c r="K75" s="22">
        <v>0</v>
      </c>
      <c r="L75" s="22">
        <v>846475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13715894</v>
      </c>
    </row>
    <row r="76" spans="1:18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15055274</v>
      </c>
      <c r="F76" s="22">
        <v>0</v>
      </c>
      <c r="G76" s="22">
        <v>3424141</v>
      </c>
      <c r="H76" s="22">
        <v>-1538214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16941201</v>
      </c>
    </row>
    <row r="77" spans="1:18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12146194</v>
      </c>
      <c r="F77" s="22">
        <v>0</v>
      </c>
      <c r="G77" s="22">
        <v>1455208</v>
      </c>
      <c r="H77" s="22">
        <v>-34120</v>
      </c>
      <c r="I77" s="22">
        <v>-1294001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12273281</v>
      </c>
    </row>
    <row r="78" spans="1:18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4428350</v>
      </c>
      <c r="F78" s="22">
        <v>0</v>
      </c>
      <c r="G78" s="22">
        <v>917250</v>
      </c>
      <c r="H78" s="22">
        <v>-50000</v>
      </c>
      <c r="I78" s="22">
        <v>-736934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4558666</v>
      </c>
    </row>
    <row r="79" spans="1:18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8653626</v>
      </c>
      <c r="F79" s="22">
        <v>0</v>
      </c>
      <c r="G79" s="22">
        <v>741620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9395246</v>
      </c>
    </row>
    <row r="80" spans="1:18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28035706</v>
      </c>
      <c r="F80" s="22">
        <v>0</v>
      </c>
      <c r="G80" s="22">
        <v>11743398</v>
      </c>
      <c r="H80" s="22">
        <v>-283619</v>
      </c>
      <c r="I80" s="22">
        <v>-2774211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36721274</v>
      </c>
    </row>
    <row r="81" spans="1:18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18557239</v>
      </c>
      <c r="F81" s="22">
        <v>0</v>
      </c>
      <c r="G81" s="22">
        <v>5068774</v>
      </c>
      <c r="H81" s="22">
        <v>-2488796</v>
      </c>
      <c r="I81" s="22">
        <v>-759307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20377910</v>
      </c>
    </row>
    <row r="82" spans="1:18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11937691</v>
      </c>
      <c r="F82" s="22">
        <v>0</v>
      </c>
      <c r="G82" s="22">
        <v>4561939</v>
      </c>
      <c r="H82" s="22">
        <v>-612835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15886795</v>
      </c>
    </row>
    <row r="83" spans="1:18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12655779</v>
      </c>
      <c r="F83" s="22">
        <v>0</v>
      </c>
      <c r="G83" s="22">
        <v>393193</v>
      </c>
      <c r="H83" s="22">
        <v>-218635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12830337</v>
      </c>
    </row>
    <row r="84" spans="1:18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8208417</v>
      </c>
      <c r="F84" s="22">
        <v>0</v>
      </c>
      <c r="G84" s="22">
        <v>1095670</v>
      </c>
      <c r="H84" s="22">
        <v>-271129</v>
      </c>
      <c r="I84" s="22">
        <v>-198059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8834899</v>
      </c>
    </row>
    <row r="85" spans="1:18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24519514</v>
      </c>
      <c r="F85" s="22">
        <v>0</v>
      </c>
      <c r="G85" s="22">
        <v>-2592790</v>
      </c>
      <c r="H85" s="22">
        <v>4664588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26591312</v>
      </c>
    </row>
    <row r="86" spans="1:18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28987495</v>
      </c>
      <c r="F86" s="22">
        <v>0</v>
      </c>
      <c r="G86" s="22">
        <v>31608082</v>
      </c>
      <c r="H86" s="22">
        <v>-8610798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51984779</v>
      </c>
    </row>
    <row r="87" spans="1:18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2953766</v>
      </c>
      <c r="F87" s="22">
        <v>0</v>
      </c>
      <c r="G87" s="22">
        <v>844968</v>
      </c>
      <c r="H87" s="22">
        <v>-19126</v>
      </c>
      <c r="I87" s="22">
        <v>-723887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3055721</v>
      </c>
    </row>
    <row r="88" spans="1:18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18210830</v>
      </c>
      <c r="F88" s="22">
        <v>0</v>
      </c>
      <c r="G88" s="22">
        <v>3360015</v>
      </c>
      <c r="H88" s="22">
        <v>-324130</v>
      </c>
      <c r="I88" s="22">
        <v>-10827767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10418948</v>
      </c>
    </row>
    <row r="89" spans="1:18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58261844</v>
      </c>
      <c r="F89" s="22">
        <v>0</v>
      </c>
      <c r="G89" s="22">
        <v>11215465</v>
      </c>
      <c r="H89" s="22">
        <v>-736687</v>
      </c>
      <c r="I89" s="22">
        <v>-4019283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64721339</v>
      </c>
    </row>
    <row r="90" spans="1:18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4108238</v>
      </c>
      <c r="F90" s="22">
        <v>0</v>
      </c>
      <c r="G90" s="22">
        <v>2229908</v>
      </c>
      <c r="H90" s="22">
        <v>-7500</v>
      </c>
      <c r="I90" s="22">
        <v>-849921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5480725</v>
      </c>
    </row>
    <row r="91" spans="1:18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4648491</v>
      </c>
      <c r="F91" s="22">
        <v>0</v>
      </c>
      <c r="G91" s="22">
        <v>8164531</v>
      </c>
      <c r="H91" s="22">
        <v>-1541552</v>
      </c>
      <c r="I91" s="22">
        <v>-9423599</v>
      </c>
      <c r="J91" s="22">
        <v>0</v>
      </c>
      <c r="K91" s="22">
        <v>0</v>
      </c>
      <c r="L91" s="22">
        <v>86869</v>
      </c>
      <c r="M91" s="22">
        <v>0</v>
      </c>
      <c r="N91" s="22">
        <v>0</v>
      </c>
      <c r="O91" s="22">
        <v>0</v>
      </c>
      <c r="P91" s="22">
        <v>0</v>
      </c>
      <c r="Q91" s="22">
        <v>79790</v>
      </c>
      <c r="R91" s="22">
        <v>2014530</v>
      </c>
    </row>
    <row r="92" spans="1:18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4081434</v>
      </c>
      <c r="F92" s="22">
        <v>0</v>
      </c>
      <c r="G92" s="22">
        <v>1194189</v>
      </c>
      <c r="H92" s="22">
        <v>-39200</v>
      </c>
      <c r="I92" s="22">
        <v>-1022974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4213449</v>
      </c>
    </row>
    <row r="93" spans="1:18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555722</v>
      </c>
      <c r="F93" s="22">
        <v>0</v>
      </c>
      <c r="G93" s="22">
        <v>122595</v>
      </c>
      <c r="H93" s="22">
        <v>-42150</v>
      </c>
      <c r="I93" s="22">
        <v>-26523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609644</v>
      </c>
    </row>
    <row r="94" spans="1:18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965182</v>
      </c>
      <c r="F94" s="22">
        <v>0</v>
      </c>
      <c r="G94" s="22">
        <v>339520</v>
      </c>
      <c r="H94" s="22">
        <v>0</v>
      </c>
      <c r="I94" s="22">
        <v>-11438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1293264</v>
      </c>
    </row>
    <row r="95" spans="1:18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14446104</v>
      </c>
      <c r="F95" s="22">
        <v>0</v>
      </c>
      <c r="G95" s="22">
        <v>2992099</v>
      </c>
      <c r="H95" s="22">
        <v>-172864</v>
      </c>
      <c r="I95" s="22">
        <v>-2726296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1553747</v>
      </c>
      <c r="R95" s="22">
        <v>16092790</v>
      </c>
    </row>
    <row r="96" spans="1:18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884552</v>
      </c>
      <c r="F96" s="22">
        <v>0</v>
      </c>
      <c r="G96" s="22">
        <v>0</v>
      </c>
      <c r="H96" s="22">
        <v>-237663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646889</v>
      </c>
    </row>
    <row r="97" spans="1:18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390881</v>
      </c>
      <c r="F97" s="22">
        <v>0</v>
      </c>
      <c r="G97" s="22">
        <v>109417</v>
      </c>
      <c r="H97" s="22">
        <v>-13363</v>
      </c>
      <c r="I97" s="22">
        <v>-67537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24522</v>
      </c>
      <c r="R97" s="22">
        <v>443920</v>
      </c>
    </row>
    <row r="98" spans="1:18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12946528</v>
      </c>
      <c r="F98" s="22">
        <v>0</v>
      </c>
      <c r="G98" s="22">
        <v>9001243</v>
      </c>
      <c r="H98" s="22">
        <v>0</v>
      </c>
      <c r="I98" s="22">
        <v>-13049027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8898744</v>
      </c>
    </row>
    <row r="99" spans="1:18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385561</v>
      </c>
      <c r="F99" s="22">
        <v>0</v>
      </c>
      <c r="G99" s="22">
        <v>706987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1092548</v>
      </c>
    </row>
    <row r="100" spans="1:18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6437597</v>
      </c>
      <c r="F100" s="22">
        <v>0</v>
      </c>
      <c r="G100" s="22">
        <v>12353740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18791337</v>
      </c>
    </row>
    <row r="101" spans="1:18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1677309</v>
      </c>
      <c r="F101" s="22">
        <v>0</v>
      </c>
      <c r="G101" s="22">
        <v>433919</v>
      </c>
      <c r="H101" s="22">
        <v>-184845</v>
      </c>
      <c r="I101" s="22">
        <v>-197530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1728853</v>
      </c>
    </row>
    <row r="102" spans="1:18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774409</v>
      </c>
      <c r="F102" s="22">
        <v>0</v>
      </c>
      <c r="G102" s="22">
        <v>177292</v>
      </c>
      <c r="H102" s="22">
        <v>-115000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836701</v>
      </c>
    </row>
    <row r="103" spans="1:18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940057</v>
      </c>
      <c r="F103" s="22">
        <v>0</v>
      </c>
      <c r="G103" s="22">
        <v>154538</v>
      </c>
      <c r="H103" s="22">
        <v>-34094</v>
      </c>
      <c r="I103" s="22">
        <v>-134039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926462</v>
      </c>
    </row>
    <row r="104" spans="1:18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5455991</v>
      </c>
      <c r="F104" s="22">
        <v>0</v>
      </c>
      <c r="G104" s="22">
        <v>1466667</v>
      </c>
      <c r="H104" s="22">
        <v>182946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7105604</v>
      </c>
    </row>
    <row r="105" spans="1:18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1118647</v>
      </c>
      <c r="F105" s="22">
        <v>0</v>
      </c>
      <c r="G105" s="22">
        <v>1228300</v>
      </c>
      <c r="H105" s="22">
        <v>0</v>
      </c>
      <c r="I105" s="22">
        <v>-248600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2098347</v>
      </c>
    </row>
    <row r="106" spans="1:18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25770235</v>
      </c>
      <c r="F106" s="22">
        <v>0</v>
      </c>
      <c r="G106" s="22">
        <v>7335003</v>
      </c>
      <c r="H106" s="22">
        <v>-1147601</v>
      </c>
      <c r="I106" s="22">
        <v>-8354119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23603518</v>
      </c>
    </row>
    <row r="107" spans="1:18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1968747</v>
      </c>
      <c r="F107" s="22">
        <v>0</v>
      </c>
      <c r="G107" s="22">
        <v>672568</v>
      </c>
      <c r="H107" s="22">
        <v>-155855</v>
      </c>
      <c r="I107" s="22">
        <v>-574485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1910975</v>
      </c>
    </row>
    <row r="108" spans="1:18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722983</v>
      </c>
      <c r="F108" s="22">
        <v>0</v>
      </c>
      <c r="G108" s="22">
        <v>193800</v>
      </c>
      <c r="H108" s="22">
        <v>0</v>
      </c>
      <c r="I108" s="22">
        <v>-41140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875643</v>
      </c>
    </row>
    <row r="109" spans="1:18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37000</v>
      </c>
      <c r="F109" s="22">
        <v>0</v>
      </c>
      <c r="G109" s="22">
        <v>72000</v>
      </c>
      <c r="H109" s="22">
        <v>-1000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108000</v>
      </c>
    </row>
    <row r="110" spans="1:18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9353406</v>
      </c>
      <c r="F110" s="22">
        <v>0</v>
      </c>
      <c r="G110" s="22">
        <v>5957959</v>
      </c>
      <c r="H110" s="22">
        <v>-795759</v>
      </c>
      <c r="I110" s="22">
        <v>-661621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13853985</v>
      </c>
    </row>
    <row r="111" spans="1:18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1385410</v>
      </c>
      <c r="F111" s="22">
        <v>0</v>
      </c>
      <c r="G111" s="22">
        <v>168991</v>
      </c>
      <c r="H111" s="22">
        <v>-12735</v>
      </c>
      <c r="I111" s="22">
        <v>-246177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1295489</v>
      </c>
    </row>
    <row r="112" spans="1:18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7398625</v>
      </c>
      <c r="F112" s="22">
        <v>0</v>
      </c>
      <c r="G112" s="22">
        <v>3064962</v>
      </c>
      <c r="H112" s="22">
        <v>-17089</v>
      </c>
      <c r="I112" s="22">
        <v>-171976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10274522</v>
      </c>
    </row>
    <row r="113" spans="1:18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5522738</v>
      </c>
      <c r="F113" s="22">
        <v>0</v>
      </c>
      <c r="G113" s="22">
        <v>454640</v>
      </c>
      <c r="H113" s="22">
        <v>-256013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5721365</v>
      </c>
    </row>
    <row r="114" spans="1:18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28631799</v>
      </c>
      <c r="F114" s="22">
        <v>0</v>
      </c>
      <c r="G114" s="22">
        <v>8628289</v>
      </c>
      <c r="H114" s="22">
        <v>-126077</v>
      </c>
      <c r="I114" s="22">
        <v>-4139342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32994669</v>
      </c>
    </row>
    <row r="115" spans="1:18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1397963</v>
      </c>
      <c r="F115" s="22">
        <v>0</v>
      </c>
      <c r="G115" s="22">
        <v>437925</v>
      </c>
      <c r="H115" s="22">
        <v>-49000</v>
      </c>
      <c r="I115" s="22">
        <v>-486616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1300272</v>
      </c>
    </row>
    <row r="116" spans="1:18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1337143</v>
      </c>
      <c r="F116" s="22">
        <v>0</v>
      </c>
      <c r="G116" s="22">
        <v>294007</v>
      </c>
      <c r="H116" s="22">
        <v>-24847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1606303</v>
      </c>
    </row>
    <row r="117" spans="1:18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641380</v>
      </c>
      <c r="F117" s="22">
        <v>0</v>
      </c>
      <c r="G117" s="22">
        <v>174913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816293</v>
      </c>
    </row>
    <row r="118" spans="1:18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5864739</v>
      </c>
      <c r="F118" s="22">
        <v>0</v>
      </c>
      <c r="G118" s="22">
        <v>1259203</v>
      </c>
      <c r="H118" s="22">
        <v>-318500</v>
      </c>
      <c r="I118" s="22">
        <v>-734654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6070788</v>
      </c>
    </row>
    <row r="119" spans="1:18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2212485</v>
      </c>
      <c r="F119" s="22">
        <v>0</v>
      </c>
      <c r="G119" s="22">
        <v>877713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3090198</v>
      </c>
    </row>
    <row r="120" spans="1:18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2783996</v>
      </c>
      <c r="F120" s="22">
        <v>0</v>
      </c>
      <c r="G120" s="22">
        <v>636437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3420433</v>
      </c>
    </row>
    <row r="121" spans="1:18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8922715</v>
      </c>
      <c r="F121" s="22">
        <v>0</v>
      </c>
      <c r="G121" s="22">
        <v>1744880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10667595</v>
      </c>
    </row>
    <row r="122" spans="1:18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943457</v>
      </c>
      <c r="F122" s="22">
        <v>0</v>
      </c>
      <c r="G122" s="22">
        <v>539727</v>
      </c>
      <c r="H122" s="22">
        <v>0</v>
      </c>
      <c r="I122" s="22">
        <v>-25702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1457482</v>
      </c>
    </row>
    <row r="123" spans="1:18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9950558</v>
      </c>
      <c r="F123" s="22">
        <v>0</v>
      </c>
      <c r="G123" s="22">
        <v>5092661</v>
      </c>
      <c r="H123" s="22">
        <v>-430426</v>
      </c>
      <c r="I123" s="22">
        <v>-5046874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9565919</v>
      </c>
    </row>
    <row r="124" spans="1:18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473860</v>
      </c>
      <c r="F124" s="22">
        <v>0</v>
      </c>
      <c r="G124" s="22">
        <v>1163032</v>
      </c>
      <c r="H124" s="22">
        <v>0</v>
      </c>
      <c r="I124" s="22">
        <v>-830000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806892</v>
      </c>
    </row>
    <row r="125" spans="1:18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1702646</v>
      </c>
      <c r="F125" s="22">
        <v>0</v>
      </c>
      <c r="G125" s="22">
        <v>1153561</v>
      </c>
      <c r="H125" s="22">
        <v>-12000</v>
      </c>
      <c r="I125" s="22">
        <v>-260879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2583328</v>
      </c>
    </row>
    <row r="126" spans="1:18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2822674</v>
      </c>
      <c r="F126" s="22">
        <v>0</v>
      </c>
      <c r="G126" s="22">
        <v>364605</v>
      </c>
      <c r="H126" s="22">
        <v>-107027</v>
      </c>
      <c r="I126" s="22">
        <v>-13000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3067252</v>
      </c>
    </row>
    <row r="127" spans="1:18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2895047</v>
      </c>
      <c r="F127" s="22">
        <v>0</v>
      </c>
      <c r="G127" s="22">
        <v>5650468</v>
      </c>
      <c r="H127" s="22">
        <v>-424585</v>
      </c>
      <c r="I127" s="22">
        <v>-336495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7784435</v>
      </c>
    </row>
    <row r="128" spans="1:18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12008094</v>
      </c>
      <c r="F128" s="22">
        <v>0</v>
      </c>
      <c r="G128" s="22">
        <v>2009992</v>
      </c>
      <c r="H128" s="22">
        <v>-667193</v>
      </c>
      <c r="I128" s="22">
        <v>-1650287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11700606</v>
      </c>
    </row>
    <row r="129" spans="1:18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2599143</v>
      </c>
      <c r="F129" s="22">
        <v>0</v>
      </c>
      <c r="G129" s="22">
        <v>243602</v>
      </c>
      <c r="H129" s="22">
        <v>0</v>
      </c>
      <c r="I129" s="22">
        <v>-943389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1899356</v>
      </c>
    </row>
    <row r="130" spans="1:18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3068685</v>
      </c>
      <c r="F130" s="22">
        <v>0</v>
      </c>
      <c r="G130" s="22">
        <v>345761</v>
      </c>
      <c r="H130" s="22">
        <v>-197275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30000</v>
      </c>
      <c r="R130" s="22">
        <v>3247171</v>
      </c>
    </row>
    <row r="131" spans="1:18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4767258</v>
      </c>
      <c r="F131" s="22">
        <v>0</v>
      </c>
      <c r="G131" s="22">
        <v>0</v>
      </c>
      <c r="H131" s="22">
        <v>3974938</v>
      </c>
      <c r="I131" s="22">
        <v>-809647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7932549</v>
      </c>
    </row>
    <row r="132" spans="1:18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312145</v>
      </c>
      <c r="F132" s="22">
        <v>0</v>
      </c>
      <c r="G132" s="22">
        <v>111935</v>
      </c>
      <c r="H132" s="22">
        <v>-7963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416117</v>
      </c>
    </row>
    <row r="133" spans="1:18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1226805</v>
      </c>
      <c r="F133" s="22"/>
      <c r="G133" s="22">
        <v>500000</v>
      </c>
      <c r="H133" s="22">
        <v>0</v>
      </c>
      <c r="I133" s="22">
        <v>0</v>
      </c>
      <c r="J133" s="22"/>
      <c r="K133" s="22"/>
      <c r="L133" s="22">
        <v>0</v>
      </c>
      <c r="M133" s="22"/>
      <c r="N133" s="22"/>
      <c r="O133" s="22"/>
      <c r="P133" s="22"/>
      <c r="Q133" s="22">
        <v>0</v>
      </c>
      <c r="R133" s="22">
        <v>1726805</v>
      </c>
    </row>
    <row r="134" spans="1:18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148281</v>
      </c>
      <c r="F134" s="22">
        <v>0</v>
      </c>
      <c r="G134" s="22">
        <v>131473</v>
      </c>
      <c r="H134" s="22">
        <v>0</v>
      </c>
      <c r="I134" s="22">
        <v>-11500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268254</v>
      </c>
    </row>
    <row r="135" spans="1:18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8637265</v>
      </c>
      <c r="F135" s="22">
        <v>0</v>
      </c>
      <c r="G135" s="22">
        <v>1726536</v>
      </c>
      <c r="H135" s="22">
        <v>-621853</v>
      </c>
      <c r="I135" s="22">
        <v>-2486674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7255274</v>
      </c>
    </row>
    <row r="136" spans="1:18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1169069</v>
      </c>
      <c r="F136" s="22">
        <v>0</v>
      </c>
      <c r="G136" s="22">
        <v>5861532</v>
      </c>
      <c r="H136" s="22">
        <v>0</v>
      </c>
      <c r="I136" s="22">
        <v>-2960586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4070015</v>
      </c>
    </row>
    <row r="137" spans="1:18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6229030</v>
      </c>
      <c r="F137" s="22">
        <v>0</v>
      </c>
      <c r="G137" s="22">
        <v>8241408</v>
      </c>
      <c r="H137" s="22">
        <v>-2868778</v>
      </c>
      <c r="I137" s="22">
        <v>-578356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11023304</v>
      </c>
    </row>
    <row r="138" spans="1:18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10046274</v>
      </c>
      <c r="F138" s="22">
        <v>0</v>
      </c>
      <c r="G138" s="22">
        <v>4459544</v>
      </c>
      <c r="H138" s="22">
        <v>0</v>
      </c>
      <c r="I138" s="22">
        <v>-4986039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9519779</v>
      </c>
    </row>
    <row r="139" spans="1:18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12390625</v>
      </c>
      <c r="F139" s="22">
        <v>0</v>
      </c>
      <c r="G139" s="22">
        <v>-378982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12011643</v>
      </c>
    </row>
    <row r="140" spans="1:18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302970</v>
      </c>
      <c r="F140" s="22">
        <v>0</v>
      </c>
      <c r="G140" s="22">
        <v>47291</v>
      </c>
      <c r="H140" s="22">
        <v>0</v>
      </c>
      <c r="I140" s="22">
        <v>-20542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329719</v>
      </c>
    </row>
    <row r="141" spans="1:18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663936</v>
      </c>
      <c r="F141" s="22">
        <v>0</v>
      </c>
      <c r="G141" s="22">
        <v>0</v>
      </c>
      <c r="H141" s="22">
        <v>179859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843795</v>
      </c>
    </row>
    <row r="142" spans="1:18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2958010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2958010</v>
      </c>
    </row>
    <row r="143" spans="1:18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1297348</v>
      </c>
      <c r="F143" s="22">
        <v>0</v>
      </c>
      <c r="G143" s="22">
        <v>109742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1407090</v>
      </c>
    </row>
    <row r="144" spans="1:18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116891</v>
      </c>
      <c r="F144" s="22">
        <v>0</v>
      </c>
      <c r="G144" s="22">
        <v>200000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316891</v>
      </c>
    </row>
    <row r="145" spans="1:18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2274092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2274092</v>
      </c>
    </row>
    <row r="146" spans="1:18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186841</v>
      </c>
      <c r="F146" s="22">
        <v>0</v>
      </c>
      <c r="G146" s="22">
        <v>358669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545510</v>
      </c>
    </row>
    <row r="147" spans="1:18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557218</v>
      </c>
      <c r="F147" s="22">
        <v>0</v>
      </c>
      <c r="G147" s="22">
        <v>237000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794218</v>
      </c>
    </row>
    <row r="148" spans="1:18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767674</v>
      </c>
      <c r="F148" s="22">
        <v>0</v>
      </c>
      <c r="G148" s="22">
        <v>0</v>
      </c>
      <c r="H148" s="22">
        <v>0</v>
      </c>
      <c r="I148" s="22">
        <v>-767674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1961754</v>
      </c>
      <c r="F149" s="22">
        <v>0</v>
      </c>
      <c r="G149" s="22">
        <v>586791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2548545</v>
      </c>
    </row>
    <row r="150" spans="1:18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6846386</v>
      </c>
      <c r="F150" s="22">
        <v>0</v>
      </c>
      <c r="G150" s="22">
        <v>1704504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8550890</v>
      </c>
    </row>
    <row r="151" spans="1:18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290109</v>
      </c>
      <c r="F151" s="22">
        <v>0</v>
      </c>
      <c r="G151" s="22">
        <v>3000</v>
      </c>
      <c r="H151" s="22">
        <v>-131500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161609</v>
      </c>
    </row>
    <row r="152" spans="1:18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4240219</v>
      </c>
      <c r="F152" s="22">
        <v>0</v>
      </c>
      <c r="G152" s="22">
        <v>144571</v>
      </c>
      <c r="H152" s="22">
        <v>-119667</v>
      </c>
      <c r="I152" s="22">
        <v>-272472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3992651</v>
      </c>
    </row>
    <row r="153" spans="1:18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26522111</v>
      </c>
      <c r="F153" s="22">
        <v>0</v>
      </c>
      <c r="G153" s="22">
        <v>10344454</v>
      </c>
      <c r="H153" s="22">
        <v>-811816</v>
      </c>
      <c r="I153" s="22">
        <v>-5595607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30459142</v>
      </c>
    </row>
    <row r="154" spans="1:18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5776510</v>
      </c>
      <c r="F154" s="22">
        <v>0</v>
      </c>
      <c r="G154" s="22">
        <v>1539918</v>
      </c>
      <c r="H154" s="22">
        <v>-167371</v>
      </c>
      <c r="I154" s="22">
        <v>-617560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6531497</v>
      </c>
    </row>
    <row r="155" spans="1:18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445491</v>
      </c>
      <c r="F155" s="22">
        <v>0</v>
      </c>
      <c r="G155" s="22">
        <v>60080</v>
      </c>
      <c r="H155" s="22">
        <v>0</v>
      </c>
      <c r="I155" s="22">
        <v>-22629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482942</v>
      </c>
    </row>
    <row r="156" spans="1:18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403315</v>
      </c>
      <c r="F156" s="22">
        <v>0</v>
      </c>
      <c r="G156" s="22">
        <v>10000</v>
      </c>
      <c r="H156" s="22">
        <v>-44290</v>
      </c>
      <c r="I156" s="22">
        <v>-116425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252600</v>
      </c>
    </row>
    <row r="157" spans="1:18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9074331</v>
      </c>
      <c r="F157" s="22">
        <v>0</v>
      </c>
      <c r="G157" s="22">
        <v>488942</v>
      </c>
      <c r="H157" s="22">
        <v>-18654</v>
      </c>
      <c r="I157" s="22">
        <v>-1044060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8500559</v>
      </c>
    </row>
    <row r="158" spans="1:18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177253</v>
      </c>
      <c r="F158" s="22">
        <v>0</v>
      </c>
      <c r="G158" s="22">
        <v>387512</v>
      </c>
      <c r="H158" s="22">
        <v>-79000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-2</v>
      </c>
      <c r="R158" s="22">
        <v>485763</v>
      </c>
    </row>
    <row r="159" spans="1:18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1571301</v>
      </c>
      <c r="F159" s="22">
        <v>0</v>
      </c>
      <c r="G159" s="22">
        <v>256000</v>
      </c>
      <c r="H159" s="22">
        <v>-10000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1817301</v>
      </c>
    </row>
    <row r="160" spans="1:18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10800424</v>
      </c>
      <c r="F160" s="22">
        <v>0</v>
      </c>
      <c r="G160" s="22">
        <v>1554000</v>
      </c>
      <c r="H160" s="22">
        <v>0</v>
      </c>
      <c r="I160" s="22">
        <v>-819051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11535373</v>
      </c>
    </row>
    <row r="161" spans="1:18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6264307</v>
      </c>
      <c r="F161" s="22">
        <v>0</v>
      </c>
      <c r="G161" s="22">
        <v>3676097</v>
      </c>
      <c r="H161" s="22">
        <v>0</v>
      </c>
      <c r="I161" s="22">
        <v>-839266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9101138</v>
      </c>
    </row>
    <row r="162" spans="1:18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3708391</v>
      </c>
      <c r="F162" s="22">
        <v>0</v>
      </c>
      <c r="G162" s="22">
        <v>2407845</v>
      </c>
      <c r="H162" s="22">
        <v>-1003809</v>
      </c>
      <c r="I162" s="22">
        <v>-196917</v>
      </c>
      <c r="J162" s="22">
        <v>0</v>
      </c>
      <c r="K162" s="22">
        <v>0</v>
      </c>
      <c r="L162" s="22">
        <v>42748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4958258</v>
      </c>
    </row>
    <row r="163" spans="1:18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3464946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-1108810</v>
      </c>
      <c r="R163" s="22">
        <v>2356136</v>
      </c>
    </row>
    <row r="164" spans="1:18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425239</v>
      </c>
      <c r="F164" s="22">
        <v>0</v>
      </c>
      <c r="G164" s="22">
        <v>24035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449274</v>
      </c>
    </row>
    <row r="165" spans="1:18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10106146</v>
      </c>
      <c r="F165" s="22">
        <v>0</v>
      </c>
      <c r="G165" s="22">
        <v>6378753</v>
      </c>
      <c r="H165" s="22">
        <v>-181206</v>
      </c>
      <c r="I165" s="22">
        <v>-6489829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9813864</v>
      </c>
    </row>
    <row r="166" spans="1:18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1489151</v>
      </c>
      <c r="F166" s="22">
        <v>0</v>
      </c>
      <c r="G166" s="22">
        <v>197057</v>
      </c>
      <c r="H166" s="22">
        <v>-138252</v>
      </c>
      <c r="I166" s="22">
        <v>-329989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1217967</v>
      </c>
    </row>
    <row r="167" spans="1:18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761276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-1</v>
      </c>
      <c r="R167" s="22">
        <v>761275</v>
      </c>
    </row>
    <row r="168" spans="1:18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6958512</v>
      </c>
      <c r="F168" s="22">
        <v>0</v>
      </c>
      <c r="G168" s="22">
        <v>1143817</v>
      </c>
      <c r="H168" s="22">
        <v>-2024967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6077362</v>
      </c>
    </row>
    <row r="169" spans="1:18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1050931</v>
      </c>
      <c r="F169" s="22">
        <v>0</v>
      </c>
      <c r="G169" s="22">
        <v>441655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1492586</v>
      </c>
    </row>
    <row r="170" spans="1:18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7601568</v>
      </c>
      <c r="F170" s="22">
        <v>0</v>
      </c>
      <c r="G170" s="22">
        <v>499048</v>
      </c>
      <c r="H170" s="22">
        <v>-67678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480245</v>
      </c>
      <c r="R170" s="22">
        <v>8513183</v>
      </c>
    </row>
    <row r="171" spans="1:18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10947017</v>
      </c>
      <c r="F171" s="22">
        <v>0</v>
      </c>
      <c r="G171" s="22">
        <v>963495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11910512</v>
      </c>
    </row>
    <row r="172" spans="1:18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706670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706670</v>
      </c>
    </row>
    <row r="173" spans="1:18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1982117</v>
      </c>
      <c r="F173" s="22">
        <v>0</v>
      </c>
      <c r="G173" s="22">
        <v>0</v>
      </c>
      <c r="H173" s="22">
        <v>0</v>
      </c>
      <c r="I173" s="22">
        <v>-89523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1892594</v>
      </c>
    </row>
    <row r="174" spans="1:18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1023995</v>
      </c>
      <c r="F174" s="22">
        <v>0</v>
      </c>
      <c r="G174" s="22">
        <v>500000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1523995</v>
      </c>
    </row>
    <row r="175" spans="1:18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557257</v>
      </c>
      <c r="F175" s="22">
        <v>0</v>
      </c>
      <c r="G175" s="22">
        <v>104616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661873</v>
      </c>
    </row>
    <row r="176" spans="1:18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6342245</v>
      </c>
      <c r="F176" s="22">
        <v>0</v>
      </c>
      <c r="G176" s="22">
        <v>1693233</v>
      </c>
      <c r="H176" s="22">
        <v>-383211</v>
      </c>
      <c r="I176" s="22">
        <v>-2198354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5453913</v>
      </c>
    </row>
    <row r="177" spans="1:18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15828678</v>
      </c>
      <c r="F177" s="22">
        <v>0</v>
      </c>
      <c r="G177" s="22">
        <v>5684372</v>
      </c>
      <c r="H177" s="22">
        <v>-1576511</v>
      </c>
      <c r="I177" s="22">
        <v>-2215227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17721312</v>
      </c>
    </row>
    <row r="178" spans="1:18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8489957</v>
      </c>
      <c r="F178" s="22">
        <v>0</v>
      </c>
      <c r="G178" s="22">
        <v>2748561</v>
      </c>
      <c r="H178" s="22">
        <v>-732531</v>
      </c>
      <c r="I178" s="22">
        <v>-905383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9600604</v>
      </c>
    </row>
    <row r="179" spans="1:18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3044690</v>
      </c>
      <c r="F179" s="22">
        <v>0</v>
      </c>
      <c r="G179" s="22">
        <v>635727</v>
      </c>
      <c r="H179" s="22">
        <v>-295193</v>
      </c>
      <c r="I179" s="22">
        <v>-383610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3001613</v>
      </c>
    </row>
    <row r="180" spans="1:18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929462</v>
      </c>
      <c r="F180" s="22">
        <v>0</v>
      </c>
      <c r="G180" s="22">
        <v>645672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1575134</v>
      </c>
    </row>
    <row r="181" spans="1:18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17677896</v>
      </c>
      <c r="F181" s="22">
        <v>0</v>
      </c>
      <c r="G181" s="22">
        <v>5841754</v>
      </c>
      <c r="H181" s="22">
        <v>-248902</v>
      </c>
      <c r="I181" s="22">
        <v>-7983937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15286811</v>
      </c>
    </row>
    <row r="182" spans="1:18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8159885</v>
      </c>
      <c r="F182" s="22">
        <v>0</v>
      </c>
      <c r="G182" s="22">
        <v>3758971</v>
      </c>
      <c r="H182" s="22">
        <v>-548468</v>
      </c>
      <c r="I182" s="22">
        <v>-971820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10398568</v>
      </c>
    </row>
    <row r="183" spans="1:18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1539823</v>
      </c>
      <c r="F183" s="22">
        <v>0</v>
      </c>
      <c r="G183" s="22">
        <v>484883</v>
      </c>
      <c r="H183" s="22">
        <v>-28953</v>
      </c>
      <c r="I183" s="22">
        <v>-23545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1972208</v>
      </c>
    </row>
    <row r="184" spans="1:18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3121336</v>
      </c>
      <c r="F184" s="22">
        <v>0</v>
      </c>
      <c r="G184" s="22">
        <v>355857</v>
      </c>
      <c r="H184" s="22">
        <v>-1290664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2186529</v>
      </c>
    </row>
    <row r="185" spans="1:18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905915</v>
      </c>
      <c r="F185" s="22">
        <v>0</v>
      </c>
      <c r="G185" s="22">
        <v>41150</v>
      </c>
      <c r="H185" s="22">
        <v>-2740</v>
      </c>
      <c r="I185" s="22">
        <v>-4895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939430</v>
      </c>
    </row>
    <row r="186" spans="1:18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846084</v>
      </c>
      <c r="F186" s="22">
        <v>0</v>
      </c>
      <c r="G186" s="22">
        <v>41456</v>
      </c>
      <c r="H186" s="22">
        <v>-56085</v>
      </c>
      <c r="I186" s="22">
        <v>-6114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825341</v>
      </c>
    </row>
    <row r="187" spans="1:18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5477538</v>
      </c>
      <c r="F187" s="22">
        <v>0</v>
      </c>
      <c r="G187" s="22">
        <v>111944</v>
      </c>
      <c r="H187" s="22">
        <v>-640994</v>
      </c>
      <c r="I187" s="22">
        <v>-561445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4387043</v>
      </c>
    </row>
    <row r="188" spans="1:18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2064173</v>
      </c>
      <c r="F188" s="22">
        <v>0</v>
      </c>
      <c r="G188" s="22">
        <v>1094597</v>
      </c>
      <c r="H188" s="22">
        <v>-27362</v>
      </c>
      <c r="I188" s="22">
        <v>-1156336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1975072</v>
      </c>
    </row>
    <row r="189" spans="1:18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1839764</v>
      </c>
      <c r="F189" s="22">
        <v>0</v>
      </c>
      <c r="G189" s="22">
        <v>3014</v>
      </c>
      <c r="H189" s="22">
        <v>0</v>
      </c>
      <c r="I189" s="22">
        <v>-564763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1278015</v>
      </c>
    </row>
    <row r="190" spans="1:18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5437022</v>
      </c>
      <c r="F190" s="22">
        <v>0</v>
      </c>
      <c r="G190" s="22">
        <v>641657</v>
      </c>
      <c r="H190" s="22">
        <v>-394487</v>
      </c>
      <c r="I190" s="22">
        <v>-42599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5641593</v>
      </c>
    </row>
    <row r="191" spans="1:18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8082478</v>
      </c>
      <c r="F191" s="22">
        <v>0</v>
      </c>
      <c r="G191" s="22">
        <v>4103834</v>
      </c>
      <c r="H191" s="22">
        <v>-1506261</v>
      </c>
      <c r="I191" s="22">
        <v>-1886407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8793644</v>
      </c>
    </row>
    <row r="192" spans="1:18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296778</v>
      </c>
      <c r="F192" s="22">
        <v>0</v>
      </c>
      <c r="G192" s="22">
        <v>0</v>
      </c>
      <c r="H192" s="22">
        <v>-6465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290313</v>
      </c>
    </row>
    <row r="193" spans="1:18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545709</v>
      </c>
      <c r="F193" s="22">
        <v>0</v>
      </c>
      <c r="G193" s="22">
        <v>110848</v>
      </c>
      <c r="H193" s="22">
        <v>-57237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599320</v>
      </c>
    </row>
    <row r="194" spans="1:18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9524048</v>
      </c>
      <c r="F194" s="22">
        <v>0</v>
      </c>
      <c r="G194" s="22">
        <v>2643924</v>
      </c>
      <c r="H194" s="22">
        <v>-911033</v>
      </c>
      <c r="I194" s="22">
        <v>-374872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10882067</v>
      </c>
    </row>
    <row r="195" spans="1:18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1688335</v>
      </c>
      <c r="F195" s="22">
        <v>0</v>
      </c>
      <c r="G195" s="22">
        <v>149541</v>
      </c>
      <c r="H195" s="22">
        <v>-24010</v>
      </c>
      <c r="I195" s="22">
        <v>-118112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1695754</v>
      </c>
    </row>
    <row r="196" spans="1:18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2029964</v>
      </c>
      <c r="F196" s="22">
        <v>0</v>
      </c>
      <c r="G196" s="22">
        <v>1070517</v>
      </c>
      <c r="H196" s="22">
        <v>-303517</v>
      </c>
      <c r="I196" s="22">
        <v>-215785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2581179</v>
      </c>
    </row>
    <row r="197" spans="1:18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15985836</v>
      </c>
      <c r="F197" s="22">
        <v>0</v>
      </c>
      <c r="G197" s="22">
        <v>10147462</v>
      </c>
      <c r="H197" s="22">
        <v>-2052180</v>
      </c>
      <c r="I197" s="22">
        <v>-1933983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161000</v>
      </c>
      <c r="R197" s="22">
        <v>22308135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111150</v>
      </c>
      <c r="F198" s="22">
        <v>0</v>
      </c>
      <c r="G198" s="22">
        <v>89180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200330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1155701</v>
      </c>
      <c r="F199" s="22">
        <v>0</v>
      </c>
      <c r="G199" s="22">
        <v>0</v>
      </c>
      <c r="H199" s="22">
        <v>-119783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1035918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972943</v>
      </c>
      <c r="F200" s="22">
        <v>0</v>
      </c>
      <c r="G200" s="22">
        <v>-217248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755695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153155</v>
      </c>
      <c r="F201" s="22">
        <v>0</v>
      </c>
      <c r="G201" s="22">
        <v>24000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177155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69923</v>
      </c>
      <c r="F202" s="22">
        <v>0</v>
      </c>
      <c r="G202" s="22">
        <v>0</v>
      </c>
      <c r="H202" s="22">
        <v>-821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69102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1100357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1100357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18360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18360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379349</v>
      </c>
      <c r="F205" s="22">
        <v>0</v>
      </c>
      <c r="G205" s="22">
        <v>100064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479413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81771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81771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198861</v>
      </c>
      <c r="F207" s="22">
        <v>0</v>
      </c>
      <c r="G207" s="22">
        <v>26748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225609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163033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163033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103444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103444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30000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30000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166224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166224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2887284</v>
      </c>
      <c r="F212" s="22">
        <v>0</v>
      </c>
      <c r="G212" s="22">
        <v>0</v>
      </c>
      <c r="H212" s="22">
        <v>0</v>
      </c>
      <c r="I212" s="22">
        <v>-493072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2394212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530901</v>
      </c>
      <c r="F213" s="22">
        <v>0</v>
      </c>
      <c r="G213" s="22">
        <v>22517</v>
      </c>
      <c r="H213" s="22">
        <v>-17500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535918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35000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35000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413404</v>
      </c>
      <c r="F215" s="22">
        <v>0</v>
      </c>
      <c r="G215" s="22">
        <v>27223</v>
      </c>
      <c r="H215" s="22">
        <v>0</v>
      </c>
      <c r="I215" s="22">
        <v>-40862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399765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56031</v>
      </c>
      <c r="F216" s="22">
        <v>0</v>
      </c>
      <c r="G216" s="22">
        <v>30000</v>
      </c>
      <c r="H216" s="22">
        <v>-19346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66685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323279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323279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491580</v>
      </c>
      <c r="F219" s="22">
        <v>0</v>
      </c>
      <c r="G219" s="22">
        <v>82834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574414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55445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55445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679824</v>
      </c>
      <c r="F221" s="22">
        <v>0</v>
      </c>
      <c r="G221" s="22">
        <v>0</v>
      </c>
      <c r="H221" s="22">
        <v>89866</v>
      </c>
      <c r="I221" s="22">
        <v>-80100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689590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217636</v>
      </c>
      <c r="F222" s="22">
        <v>0</v>
      </c>
      <c r="G222" s="22">
        <v>0</v>
      </c>
      <c r="H222" s="22">
        <v>-27842</v>
      </c>
      <c r="I222" s="22">
        <v>-67158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122636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452437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452437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144003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144003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196651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196651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363708</v>
      </c>
      <c r="F228" s="22">
        <v>0</v>
      </c>
      <c r="G228" s="22">
        <v>0</v>
      </c>
      <c r="H228" s="22">
        <v>-779</v>
      </c>
      <c r="I228" s="22">
        <v>-44762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318167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810749</v>
      </c>
      <c r="F229" s="22">
        <v>0</v>
      </c>
      <c r="G229" s="22">
        <v>75595</v>
      </c>
      <c r="H229" s="22">
        <v>-72540</v>
      </c>
      <c r="I229" s="22">
        <v>-92562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721242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136029</v>
      </c>
      <c r="F230" s="22">
        <v>0</v>
      </c>
      <c r="G230" s="22">
        <v>17270</v>
      </c>
      <c r="H230" s="22">
        <v>-34680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118619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157613</v>
      </c>
      <c r="F231" s="22">
        <v>0</v>
      </c>
      <c r="G231" s="22">
        <v>0</v>
      </c>
      <c r="H231" s="22">
        <v>-20000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3</v>
      </c>
      <c r="R231" s="22">
        <v>137616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153951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153951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1895678</v>
      </c>
      <c r="F233" s="22">
        <v>0</v>
      </c>
      <c r="G233" s="22">
        <v>-1293195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602483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118908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118908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420210</v>
      </c>
      <c r="F236" s="22">
        <v>0</v>
      </c>
      <c r="G236" s="22">
        <v>43161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463371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93500</v>
      </c>
      <c r="F237" s="22">
        <v>0</v>
      </c>
      <c r="G237" s="22">
        <v>26261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119761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796265</v>
      </c>
      <c r="F239" s="22">
        <v>0</v>
      </c>
      <c r="G239" s="22">
        <v>0</v>
      </c>
      <c r="H239" s="22">
        <v>-265035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531230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662030</v>
      </c>
      <c r="F240" s="22">
        <v>0</v>
      </c>
      <c r="G240" s="22">
        <v>242373</v>
      </c>
      <c r="H240" s="22">
        <v>-12901</v>
      </c>
      <c r="I240" s="22">
        <v>-116546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774956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102079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102079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407712</v>
      </c>
      <c r="F242" s="22">
        <v>0</v>
      </c>
      <c r="G242" s="22">
        <v>25000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432712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195439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195439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32227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32227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277785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277785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87769</v>
      </c>
      <c r="F247" s="22">
        <v>0</v>
      </c>
      <c r="G247" s="22">
        <v>5340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93109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274111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274111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140188</v>
      </c>
      <c r="F249" s="22">
        <v>0</v>
      </c>
      <c r="G249" s="22">
        <v>11779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151967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271399</v>
      </c>
      <c r="F251" s="22">
        <v>0</v>
      </c>
      <c r="G251" s="22">
        <v>0</v>
      </c>
      <c r="H251" s="22">
        <v>-90000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181399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397748</v>
      </c>
      <c r="F252" s="22">
        <v>0</v>
      </c>
      <c r="G252" s="22">
        <v>0</v>
      </c>
      <c r="H252" s="22">
        <v>1051</v>
      </c>
      <c r="I252" s="22">
        <v>-10697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388102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87594</v>
      </c>
      <c r="F253" s="22">
        <v>0</v>
      </c>
      <c r="G253" s="22">
        <v>500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88094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11904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11904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588848</v>
      </c>
      <c r="F255" s="22">
        <v>0</v>
      </c>
      <c r="G255" s="22">
        <v>0</v>
      </c>
      <c r="H255" s="22">
        <v>-69485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519363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236964</v>
      </c>
      <c r="F257" s="22">
        <v>0</v>
      </c>
      <c r="G257" s="22">
        <v>15086</v>
      </c>
      <c r="H257" s="22">
        <v>0</v>
      </c>
      <c r="I257" s="22">
        <v>-9445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242605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420611</v>
      </c>
      <c r="F258" s="22">
        <v>0</v>
      </c>
      <c r="G258" s="22">
        <v>340907</v>
      </c>
      <c r="H258" s="22">
        <v>-279467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482051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278758</v>
      </c>
      <c r="F259" s="22">
        <v>0</v>
      </c>
      <c r="G259" s="22">
        <v>35000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313758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118363</v>
      </c>
      <c r="F260" s="22">
        <v>0</v>
      </c>
      <c r="G260" s="22">
        <v>90</v>
      </c>
      <c r="H260" s="22">
        <v>-61495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56958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386853</v>
      </c>
      <c r="F261" s="22">
        <v>0</v>
      </c>
      <c r="G261" s="22">
        <v>34906</v>
      </c>
      <c r="H261" s="22">
        <v>-5028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416731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60268</v>
      </c>
      <c r="F262" s="22">
        <v>0</v>
      </c>
      <c r="G262" s="22">
        <v>0</v>
      </c>
      <c r="H262" s="22">
        <v>-7023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53245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572733</v>
      </c>
      <c r="F263" s="22">
        <v>0</v>
      </c>
      <c r="G263" s="22">
        <v>1933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574666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200083</v>
      </c>
      <c r="F264" s="22">
        <v>0</v>
      </c>
      <c r="G264" s="22">
        <v>0</v>
      </c>
      <c r="H264" s="22">
        <v>487837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687920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350427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350427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129228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129228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168865</v>
      </c>
      <c r="F269" s="22">
        <v>0</v>
      </c>
      <c r="G269" s="22">
        <v>0</v>
      </c>
      <c r="H269" s="22">
        <v>-20000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148865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449684</v>
      </c>
      <c r="F270" s="22">
        <v>0</v>
      </c>
      <c r="G270" s="22">
        <v>0</v>
      </c>
      <c r="H270" s="22">
        <v>0</v>
      </c>
      <c r="I270" s="22">
        <v>-9363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440321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3278589</v>
      </c>
      <c r="F271" s="22">
        <v>0</v>
      </c>
      <c r="G271" s="22">
        <v>259069</v>
      </c>
      <c r="H271" s="22">
        <v>-124859</v>
      </c>
      <c r="I271" s="22">
        <v>-219919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3192880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413130</v>
      </c>
      <c r="F272" s="22">
        <v>0</v>
      </c>
      <c r="G272" s="22">
        <v>174116</v>
      </c>
      <c r="H272" s="22">
        <v>0</v>
      </c>
      <c r="I272" s="22">
        <v>-330163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257083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185307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185307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112136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112136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4267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4267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271490</v>
      </c>
      <c r="F277" s="22">
        <v>0</v>
      </c>
      <c r="G277" s="22">
        <v>0</v>
      </c>
      <c r="H277" s="22">
        <v>290255</v>
      </c>
      <c r="I277" s="22">
        <v>-9700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552045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348742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348742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336553</v>
      </c>
      <c r="F279" s="22">
        <v>0</v>
      </c>
      <c r="G279" s="22">
        <v>47233</v>
      </c>
      <c r="H279" s="22">
        <v>-729</v>
      </c>
      <c r="I279" s="22">
        <v>-72025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311032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48090</v>
      </c>
      <c r="F280" s="22">
        <v>0</v>
      </c>
      <c r="G280" s="22">
        <v>3762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51852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91011</v>
      </c>
      <c r="F281" s="22">
        <v>0</v>
      </c>
      <c r="G281" s="22">
        <v>16390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107401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17485</v>
      </c>
      <c r="F282" s="22">
        <v>0</v>
      </c>
      <c r="G282" s="22">
        <v>116550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134035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334179</v>
      </c>
      <c r="F285" s="22">
        <v>0</v>
      </c>
      <c r="G285" s="22">
        <v>416</v>
      </c>
      <c r="H285" s="22">
        <v>304214</v>
      </c>
      <c r="I285" s="22">
        <v>-596825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64364</v>
      </c>
      <c r="R285" s="22">
        <v>106348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169088</v>
      </c>
      <c r="F286" s="22">
        <v>0</v>
      </c>
      <c r="G286" s="22">
        <v>0</v>
      </c>
      <c r="H286" s="22">
        <v>0</v>
      </c>
      <c r="I286" s="22">
        <v>-30000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139088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244498</v>
      </c>
      <c r="F287" s="22">
        <v>0</v>
      </c>
      <c r="G287" s="22">
        <v>32000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276498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2978338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2978338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25500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25500</v>
      </c>
    </row>
    <row r="290" spans="1:18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170458</v>
      </c>
      <c r="F290" s="22">
        <v>0</v>
      </c>
      <c r="G290" s="22">
        <v>-204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170254</v>
      </c>
    </row>
    <row r="291" spans="1:1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130347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130347</v>
      </c>
    </row>
    <row r="292" spans="1:1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29362</v>
      </c>
      <c r="F292" s="22">
        <v>0</v>
      </c>
      <c r="G292" s="22">
        <v>0</v>
      </c>
      <c r="H292" s="22">
        <v>-15989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13373</v>
      </c>
    </row>
    <row r="293" spans="1:1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106883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106883</v>
      </c>
    </row>
    <row r="294" spans="1:1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1151698</v>
      </c>
      <c r="F294" s="22">
        <v>0</v>
      </c>
      <c r="G294" s="22">
        <v>43500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1195198</v>
      </c>
    </row>
    <row r="295" spans="1:1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24322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24322</v>
      </c>
    </row>
    <row r="297" spans="1:1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39296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39296</v>
      </c>
    </row>
    <row r="298" spans="1:1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38985</v>
      </c>
      <c r="F298" s="22">
        <v>0</v>
      </c>
      <c r="G298" s="22">
        <v>2306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41291</v>
      </c>
    </row>
    <row r="299" spans="1:1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88666</v>
      </c>
      <c r="F299" s="22">
        <v>0</v>
      </c>
      <c r="G299" s="22">
        <v>124227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212893</v>
      </c>
    </row>
    <row r="300" spans="1:1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163012</v>
      </c>
      <c r="F300" s="22">
        <v>0</v>
      </c>
      <c r="G300" s="22">
        <v>36559</v>
      </c>
      <c r="H300" s="22">
        <v>-300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199271</v>
      </c>
    </row>
    <row r="301" spans="1:1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96755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68717</v>
      </c>
      <c r="R301" s="22">
        <v>165472</v>
      </c>
    </row>
    <row r="302" spans="1:1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427883</v>
      </c>
      <c r="F302" s="22">
        <v>0</v>
      </c>
      <c r="G302" s="22">
        <v>36445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464328</v>
      </c>
    </row>
    <row r="303" spans="1:1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38872</v>
      </c>
      <c r="F303" s="22">
        <v>0</v>
      </c>
      <c r="G303" s="22">
        <v>463960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502832</v>
      </c>
    </row>
    <row r="304" spans="1:1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491260</v>
      </c>
      <c r="F304" s="22">
        <v>0</v>
      </c>
      <c r="G304" s="22">
        <v>85500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576760</v>
      </c>
    </row>
    <row r="305" spans="1:1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288457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-288457</v>
      </c>
      <c r="R306" s="22">
        <v>0</v>
      </c>
    </row>
    <row r="307" spans="1:1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103945</v>
      </c>
      <c r="F307" s="22">
        <v>0</v>
      </c>
      <c r="G307" s="22">
        <v>292217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396162</v>
      </c>
    </row>
    <row r="308" spans="1:1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1218611</v>
      </c>
      <c r="F309" s="22">
        <v>0</v>
      </c>
      <c r="G309" s="22">
        <v>163011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1381622</v>
      </c>
    </row>
    <row r="310" spans="1:1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49826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49826</v>
      </c>
    </row>
    <row r="311" spans="1:1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437676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-4009</v>
      </c>
      <c r="R311" s="22">
        <v>433667</v>
      </c>
    </row>
    <row r="312" spans="1:1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244747</v>
      </c>
      <c r="F312" s="22">
        <v>0</v>
      </c>
      <c r="G312" s="22">
        <v>11206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255953</v>
      </c>
    </row>
    <row r="313" spans="1:1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450964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450964</v>
      </c>
    </row>
    <row r="314" spans="1:1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171967</v>
      </c>
      <c r="F314" s="22">
        <v>0</v>
      </c>
      <c r="G314" s="22">
        <v>25507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197474</v>
      </c>
    </row>
    <row r="315" spans="1:1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52785</v>
      </c>
      <c r="F315" s="22">
        <v>0</v>
      </c>
      <c r="G315" s="22">
        <v>2923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55708</v>
      </c>
    </row>
    <row r="316" spans="1:1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1676565</v>
      </c>
      <c r="F316" s="22">
        <v>0</v>
      </c>
      <c r="G316" s="22">
        <v>0</v>
      </c>
      <c r="H316" s="22">
        <v>0</v>
      </c>
      <c r="I316" s="22">
        <v>-53466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1623099</v>
      </c>
    </row>
    <row r="317" spans="1:1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205128</v>
      </c>
      <c r="F317" s="22">
        <v>0</v>
      </c>
      <c r="G317" s="22">
        <v>64500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269628</v>
      </c>
    </row>
    <row r="318" spans="1:1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15986</v>
      </c>
      <c r="F318" s="22">
        <v>0</v>
      </c>
      <c r="G318" s="22">
        <v>6097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22083</v>
      </c>
    </row>
    <row r="319" spans="1:1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224826</v>
      </c>
      <c r="F319" s="22">
        <v>0</v>
      </c>
      <c r="G319" s="22">
        <v>20000</v>
      </c>
      <c r="H319" s="22">
        <v>0</v>
      </c>
      <c r="I319" s="22">
        <v>-59620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185206</v>
      </c>
    </row>
    <row r="320" spans="1:1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128280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128280</v>
      </c>
    </row>
    <row r="321" spans="1:1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251239</v>
      </c>
      <c r="F321" s="22">
        <v>0</v>
      </c>
      <c r="G321" s="22">
        <v>135000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386239</v>
      </c>
    </row>
    <row r="322" spans="1:1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56818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56818</v>
      </c>
    </row>
    <row r="323" spans="1:1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80270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80270</v>
      </c>
    </row>
    <row r="324" spans="1:1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713500</v>
      </c>
      <c r="F324" s="22">
        <v>0</v>
      </c>
      <c r="G324" s="22">
        <v>80000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793500</v>
      </c>
    </row>
    <row r="325" spans="1:1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152668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80038</v>
      </c>
      <c r="R325" s="22">
        <v>232706</v>
      </c>
    </row>
    <row r="326" spans="1:1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31027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31027</v>
      </c>
    </row>
    <row r="327" spans="1:1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27925</v>
      </c>
      <c r="F328" s="22">
        <v>0</v>
      </c>
      <c r="G328" s="22">
        <v>175000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202925</v>
      </c>
    </row>
    <row r="329" spans="1:1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689682</v>
      </c>
      <c r="F330" s="22">
        <v>0</v>
      </c>
      <c r="G330" s="22">
        <v>108263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797945</v>
      </c>
    </row>
    <row r="331" spans="1:1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222178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222178</v>
      </c>
    </row>
    <row r="332" spans="1:1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478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478</v>
      </c>
    </row>
    <row r="333" spans="1:1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68300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68300</v>
      </c>
    </row>
    <row r="334" spans="1:1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204873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204873</v>
      </c>
    </row>
    <row r="335" spans="1:1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262974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262974</v>
      </c>
    </row>
    <row r="336" spans="1:1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158504</v>
      </c>
      <c r="F336" s="22">
        <v>0</v>
      </c>
      <c r="G336" s="22">
        <v>2440</v>
      </c>
      <c r="H336" s="22">
        <v>-161</v>
      </c>
      <c r="I336" s="22">
        <v>-8046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152737</v>
      </c>
    </row>
    <row r="337" spans="1:1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5500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5500</v>
      </c>
    </row>
    <row r="338" spans="1:1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25000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32000</v>
      </c>
      <c r="R338" s="22">
        <v>57000</v>
      </c>
    </row>
    <row r="339" spans="1:1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90284</v>
      </c>
      <c r="F339" s="22">
        <v>0</v>
      </c>
      <c r="G339" s="22">
        <v>22775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113059</v>
      </c>
    </row>
    <row r="340" spans="1:1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232638</v>
      </c>
      <c r="F340" s="22">
        <v>0</v>
      </c>
      <c r="G340" s="22">
        <v>21191</v>
      </c>
      <c r="H340" s="22">
        <v>-6572</v>
      </c>
      <c r="I340" s="22">
        <v>-510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246747</v>
      </c>
    </row>
    <row r="341" spans="1:1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23391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23391</v>
      </c>
    </row>
    <row r="343" spans="1:1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3108910</v>
      </c>
      <c r="F343" s="22">
        <v>0</v>
      </c>
      <c r="G343" s="22">
        <v>0</v>
      </c>
      <c r="H343" s="22">
        <v>995429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4104339</v>
      </c>
    </row>
    <row r="344" spans="1:1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238043</v>
      </c>
      <c r="F344" s="22">
        <v>0</v>
      </c>
      <c r="G344" s="22">
        <v>0</v>
      </c>
      <c r="H344" s="22">
        <v>22558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260601</v>
      </c>
    </row>
    <row r="345" spans="1:1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200974</v>
      </c>
      <c r="F345" s="22">
        <v>0</v>
      </c>
      <c r="G345" s="22">
        <v>0</v>
      </c>
      <c r="H345" s="22">
        <v>13557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214531</v>
      </c>
    </row>
    <row r="346" spans="1:1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868166</v>
      </c>
      <c r="F348" s="22">
        <v>0</v>
      </c>
      <c r="G348" s="22">
        <v>943809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1811975</v>
      </c>
    </row>
    <row r="349" spans="1:18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1987145</v>
      </c>
      <c r="F349" s="22">
        <v>0</v>
      </c>
      <c r="G349" s="22">
        <v>0</v>
      </c>
      <c r="H349" s="22">
        <v>-60866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1926279</v>
      </c>
    </row>
    <row r="350" spans="1:18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46159765</v>
      </c>
      <c r="F350" s="22">
        <v>0</v>
      </c>
      <c r="G350" s="22">
        <v>1857911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48017676</v>
      </c>
    </row>
    <row r="351" spans="1:18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ED420-1D4F-4D6C-B577-792ADB1F1DCE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836</v>
      </c>
      <c r="D1" s="20" t="s">
        <v>866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838</v>
      </c>
      <c r="F2" s="21" t="s">
        <v>839</v>
      </c>
      <c r="G2" s="21" t="s">
        <v>840</v>
      </c>
      <c r="H2" s="21" t="s">
        <v>841</v>
      </c>
      <c r="I2" s="21" t="s">
        <v>842</v>
      </c>
      <c r="J2" s="21" t="s">
        <v>843</v>
      </c>
      <c r="K2" s="21" t="s">
        <v>844</v>
      </c>
      <c r="L2" s="21" t="s">
        <v>845</v>
      </c>
      <c r="M2" s="21" t="s">
        <v>17</v>
      </c>
      <c r="N2" s="21" t="s">
        <v>846</v>
      </c>
      <c r="O2" s="21" t="s">
        <v>847</v>
      </c>
      <c r="P2" s="21" t="s">
        <v>848</v>
      </c>
      <c r="Q2" s="21" t="s">
        <v>849</v>
      </c>
      <c r="R2" s="21" t="s">
        <v>850</v>
      </c>
    </row>
    <row r="3" spans="1:18" x14ac:dyDescent="0.25">
      <c r="A3" s="21"/>
      <c r="B3" s="21"/>
      <c r="C3" s="21"/>
      <c r="D3" s="21" t="s">
        <v>88</v>
      </c>
      <c r="E3" s="21" t="s">
        <v>851</v>
      </c>
      <c r="F3" s="21" t="s">
        <v>852</v>
      </c>
      <c r="G3" s="21" t="s">
        <v>853</v>
      </c>
      <c r="H3" s="21" t="s">
        <v>854</v>
      </c>
      <c r="I3" s="21" t="s">
        <v>855</v>
      </c>
      <c r="J3" s="21" t="s">
        <v>856</v>
      </c>
      <c r="K3" s="21" t="s">
        <v>857</v>
      </c>
      <c r="L3" s="21" t="s">
        <v>858</v>
      </c>
      <c r="M3" s="21" t="s">
        <v>859</v>
      </c>
      <c r="N3" s="21" t="s">
        <v>860</v>
      </c>
      <c r="O3" s="21" t="s">
        <v>861</v>
      </c>
      <c r="P3" s="21" t="s">
        <v>862</v>
      </c>
      <c r="Q3" s="21" t="s">
        <v>863</v>
      </c>
      <c r="R3" s="21" t="s">
        <v>864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480606517</v>
      </c>
      <c r="F4" s="22">
        <v>0</v>
      </c>
      <c r="G4" s="22">
        <v>0</v>
      </c>
      <c r="H4" s="22">
        <v>0</v>
      </c>
      <c r="I4" s="22">
        <v>12074085</v>
      </c>
      <c r="J4" s="22">
        <v>5774829</v>
      </c>
      <c r="K4" s="22">
        <v>12853041</v>
      </c>
      <c r="L4" s="22">
        <v>-16980</v>
      </c>
      <c r="M4" s="22">
        <v>-17776458</v>
      </c>
      <c r="N4" s="22">
        <v>-3937200</v>
      </c>
      <c r="O4" s="22">
        <v>4287052</v>
      </c>
      <c r="P4" s="22">
        <v>3937200</v>
      </c>
      <c r="Q4" s="22">
        <v>0</v>
      </c>
      <c r="R4" s="22">
        <v>497802086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109697501</v>
      </c>
      <c r="F5" s="22">
        <v>0</v>
      </c>
      <c r="G5" s="22">
        <v>0</v>
      </c>
      <c r="H5" s="22">
        <v>0</v>
      </c>
      <c r="I5" s="22">
        <v>3349719</v>
      </c>
      <c r="J5" s="22">
        <v>3717881</v>
      </c>
      <c r="K5" s="22">
        <v>0</v>
      </c>
      <c r="L5" s="22">
        <v>-338787</v>
      </c>
      <c r="M5" s="22">
        <v>-5458902</v>
      </c>
      <c r="N5" s="22">
        <v>0</v>
      </c>
      <c r="O5" s="22">
        <v>661568</v>
      </c>
      <c r="P5" s="22">
        <v>0</v>
      </c>
      <c r="Q5" s="22">
        <v>0</v>
      </c>
      <c r="R5" s="22">
        <v>111628980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9564046000</v>
      </c>
      <c r="F6" s="22">
        <v>0</v>
      </c>
      <c r="G6" s="22">
        <v>0</v>
      </c>
      <c r="H6" s="22">
        <v>0</v>
      </c>
      <c r="I6" s="22">
        <v>364467000</v>
      </c>
      <c r="J6" s="22">
        <v>164379000</v>
      </c>
      <c r="K6" s="22">
        <v>249978000</v>
      </c>
      <c r="L6" s="22">
        <v>-20617000</v>
      </c>
      <c r="M6" s="22">
        <v>-436155000</v>
      </c>
      <c r="N6" s="22">
        <v>-436811000</v>
      </c>
      <c r="O6" s="22">
        <v>195969000</v>
      </c>
      <c r="P6" s="22">
        <v>436811000</v>
      </c>
      <c r="Q6" s="22">
        <v>-109663000</v>
      </c>
      <c r="R6" s="22">
        <v>9972404000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175084311</v>
      </c>
      <c r="F7" s="22">
        <v>0</v>
      </c>
      <c r="G7" s="22">
        <v>0</v>
      </c>
      <c r="H7" s="22">
        <v>0</v>
      </c>
      <c r="I7" s="22">
        <v>1923709</v>
      </c>
      <c r="J7" s="22">
        <v>13398168</v>
      </c>
      <c r="K7" s="22">
        <v>711487</v>
      </c>
      <c r="L7" s="22">
        <v>-473713</v>
      </c>
      <c r="M7" s="22">
        <v>-7078671</v>
      </c>
      <c r="N7" s="22">
        <v>-4284597</v>
      </c>
      <c r="O7" s="22">
        <v>2074421</v>
      </c>
      <c r="P7" s="22">
        <v>4284597</v>
      </c>
      <c r="Q7" s="22">
        <v>2609807</v>
      </c>
      <c r="R7" s="22">
        <v>188249519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171621221</v>
      </c>
      <c r="F8" s="22">
        <v>0</v>
      </c>
      <c r="G8" s="22">
        <v>0</v>
      </c>
      <c r="H8" s="22">
        <v>0</v>
      </c>
      <c r="I8" s="22">
        <v>1418757</v>
      </c>
      <c r="J8" s="22">
        <v>20079833</v>
      </c>
      <c r="K8" s="22">
        <v>3351808</v>
      </c>
      <c r="L8" s="22">
        <v>-1636718</v>
      </c>
      <c r="M8" s="22">
        <v>-4685858</v>
      </c>
      <c r="N8" s="22">
        <v>0</v>
      </c>
      <c r="O8" s="22">
        <v>1304604</v>
      </c>
      <c r="P8" s="22">
        <v>0</v>
      </c>
      <c r="Q8" s="22">
        <v>0</v>
      </c>
      <c r="R8" s="22">
        <v>191453647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8024355000</v>
      </c>
      <c r="F9" s="22">
        <v>0</v>
      </c>
      <c r="G9" s="22">
        <v>0</v>
      </c>
      <c r="H9" s="22">
        <v>0</v>
      </c>
      <c r="I9" s="22">
        <v>247926000</v>
      </c>
      <c r="J9" s="22">
        <v>475209000</v>
      </c>
      <c r="K9" s="22">
        <v>219599000</v>
      </c>
      <c r="L9" s="22">
        <v>-28788000</v>
      </c>
      <c r="M9" s="22">
        <v>-405347000</v>
      </c>
      <c r="N9" s="22">
        <v>-290964000</v>
      </c>
      <c r="O9" s="22">
        <v>97698000</v>
      </c>
      <c r="P9" s="22">
        <v>290964000</v>
      </c>
      <c r="Q9" s="22">
        <v>0</v>
      </c>
      <c r="R9" s="22">
        <v>8630652000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303901916</v>
      </c>
      <c r="F10" s="22">
        <v>0</v>
      </c>
      <c r="G10" s="22">
        <v>0</v>
      </c>
      <c r="H10" s="22">
        <v>0</v>
      </c>
      <c r="I10" s="22">
        <v>0</v>
      </c>
      <c r="J10" s="22">
        <v>6256022</v>
      </c>
      <c r="K10" s="22">
        <v>18309536</v>
      </c>
      <c r="L10" s="22">
        <v>-803316</v>
      </c>
      <c r="M10" s="22">
        <v>-9208543</v>
      </c>
      <c r="N10" s="22">
        <v>-10200000</v>
      </c>
      <c r="O10" s="22">
        <v>1607600</v>
      </c>
      <c r="P10" s="22">
        <v>10200000</v>
      </c>
      <c r="Q10" s="22">
        <v>0</v>
      </c>
      <c r="R10" s="22">
        <v>320063215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378293659</v>
      </c>
      <c r="F11" s="22">
        <v>0</v>
      </c>
      <c r="G11" s="22">
        <v>0</v>
      </c>
      <c r="H11" s="22">
        <v>0</v>
      </c>
      <c r="I11" s="22">
        <v>0</v>
      </c>
      <c r="J11" s="22">
        <v>24331355</v>
      </c>
      <c r="K11" s="22">
        <v>8714390</v>
      </c>
      <c r="L11" s="22">
        <v>-117020</v>
      </c>
      <c r="M11" s="22">
        <v>-19259121</v>
      </c>
      <c r="N11" s="22">
        <v>0</v>
      </c>
      <c r="O11" s="22">
        <v>7391043</v>
      </c>
      <c r="P11" s="22">
        <v>0</v>
      </c>
      <c r="Q11" s="22">
        <v>0</v>
      </c>
      <c r="R11" s="22">
        <v>399354306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107884166</v>
      </c>
      <c r="F12" s="22">
        <v>0</v>
      </c>
      <c r="G12" s="22">
        <v>0</v>
      </c>
      <c r="H12" s="22">
        <v>0</v>
      </c>
      <c r="I12" s="22">
        <v>-1650000</v>
      </c>
      <c r="J12" s="22">
        <v>6341503</v>
      </c>
      <c r="K12" s="22">
        <v>0</v>
      </c>
      <c r="L12" s="22">
        <v>-426483</v>
      </c>
      <c r="M12" s="22">
        <v>-4239554</v>
      </c>
      <c r="N12" s="22">
        <v>0</v>
      </c>
      <c r="O12" s="22">
        <v>1554033</v>
      </c>
      <c r="P12" s="22">
        <v>0</v>
      </c>
      <c r="Q12" s="22">
        <v>0</v>
      </c>
      <c r="R12" s="22">
        <v>109463665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496343661</v>
      </c>
      <c r="F13" s="22">
        <v>0</v>
      </c>
      <c r="G13" s="22">
        <v>0</v>
      </c>
      <c r="H13" s="22">
        <v>0</v>
      </c>
      <c r="I13" s="22">
        <v>8255331</v>
      </c>
      <c r="J13" s="22">
        <v>7027257</v>
      </c>
      <c r="K13" s="22">
        <v>13338000</v>
      </c>
      <c r="L13" s="22">
        <v>-593423</v>
      </c>
      <c r="M13" s="22">
        <v>-16039766</v>
      </c>
      <c r="N13" s="22">
        <v>0</v>
      </c>
      <c r="O13" s="22">
        <v>2645090</v>
      </c>
      <c r="P13" s="22">
        <v>0</v>
      </c>
      <c r="Q13" s="22">
        <v>0</v>
      </c>
      <c r="R13" s="22">
        <v>510976150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996610000</v>
      </c>
      <c r="F14" s="22"/>
      <c r="G14" s="22"/>
      <c r="H14" s="22"/>
      <c r="I14" s="22">
        <v>0</v>
      </c>
      <c r="J14" s="22">
        <v>99349000</v>
      </c>
      <c r="K14" s="22">
        <v>30010000</v>
      </c>
      <c r="L14" s="22">
        <v>-2445000</v>
      </c>
      <c r="M14" s="22">
        <v>-36016000</v>
      </c>
      <c r="N14" s="22">
        <v>-10840000</v>
      </c>
      <c r="O14" s="22">
        <v>9203000</v>
      </c>
      <c r="P14" s="22">
        <v>10840000</v>
      </c>
      <c r="Q14" s="22">
        <v>0</v>
      </c>
      <c r="R14" s="22">
        <v>1096711000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360812838</v>
      </c>
      <c r="F15" s="22">
        <v>0</v>
      </c>
      <c r="G15" s="22">
        <v>0</v>
      </c>
      <c r="H15" s="22">
        <v>0</v>
      </c>
      <c r="I15" s="22">
        <v>100559</v>
      </c>
      <c r="J15" s="22">
        <v>38975524</v>
      </c>
      <c r="K15" s="22">
        <v>0</v>
      </c>
      <c r="L15" s="22">
        <v>-99569</v>
      </c>
      <c r="M15" s="22">
        <v>-14491258</v>
      </c>
      <c r="N15" s="22">
        <v>-20667065</v>
      </c>
      <c r="O15" s="22">
        <v>885422</v>
      </c>
      <c r="P15" s="22">
        <v>20667065</v>
      </c>
      <c r="Q15" s="22">
        <v>0</v>
      </c>
      <c r="R15" s="22">
        <v>386183516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882570000</v>
      </c>
      <c r="F16" s="22">
        <v>0</v>
      </c>
      <c r="G16" s="22">
        <v>0</v>
      </c>
      <c r="H16" s="22">
        <v>0</v>
      </c>
      <c r="I16" s="22">
        <v>0</v>
      </c>
      <c r="J16" s="22">
        <v>97320000</v>
      </c>
      <c r="K16" s="22">
        <v>1126000</v>
      </c>
      <c r="L16" s="22">
        <v>-1999000</v>
      </c>
      <c r="M16" s="22">
        <v>-72151000</v>
      </c>
      <c r="N16" s="22">
        <v>0</v>
      </c>
      <c r="O16" s="22">
        <v>20015000</v>
      </c>
      <c r="P16" s="22">
        <v>0</v>
      </c>
      <c r="Q16" s="22">
        <v>-52715000</v>
      </c>
      <c r="R16" s="22">
        <v>874166000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1411879902</v>
      </c>
      <c r="F17" s="22">
        <v>0</v>
      </c>
      <c r="G17" s="22">
        <v>0</v>
      </c>
      <c r="H17" s="22">
        <v>0</v>
      </c>
      <c r="I17" s="22">
        <v>18606132</v>
      </c>
      <c r="J17" s="22">
        <v>84947596</v>
      </c>
      <c r="K17" s="22">
        <v>21878459</v>
      </c>
      <c r="L17" s="22">
        <v>-2169636</v>
      </c>
      <c r="M17" s="22">
        <v>-54706569</v>
      </c>
      <c r="N17" s="22">
        <v>-16337000</v>
      </c>
      <c r="O17" s="22">
        <v>13800016</v>
      </c>
      <c r="P17" s="22">
        <v>16337000</v>
      </c>
      <c r="Q17" s="22">
        <v>-4</v>
      </c>
      <c r="R17" s="22">
        <v>1494235896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332692920</v>
      </c>
      <c r="F18" s="22">
        <v>0</v>
      </c>
      <c r="G18" s="22">
        <v>0</v>
      </c>
      <c r="H18" s="22">
        <v>0</v>
      </c>
      <c r="I18" s="22">
        <v>0</v>
      </c>
      <c r="J18" s="22">
        <v>12502780</v>
      </c>
      <c r="K18" s="22">
        <v>17048490</v>
      </c>
      <c r="L18" s="22">
        <v>-646580</v>
      </c>
      <c r="M18" s="22">
        <v>-9797150</v>
      </c>
      <c r="N18" s="22">
        <v>-5539000</v>
      </c>
      <c r="O18" s="22">
        <v>1017090</v>
      </c>
      <c r="P18" s="22">
        <v>5539000</v>
      </c>
      <c r="Q18" s="22">
        <v>0</v>
      </c>
      <c r="R18" s="22">
        <v>352817550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717670585</v>
      </c>
      <c r="F19" s="22">
        <v>0</v>
      </c>
      <c r="G19" s="22">
        <v>0</v>
      </c>
      <c r="H19" s="22">
        <v>0</v>
      </c>
      <c r="I19" s="22">
        <v>21802348</v>
      </c>
      <c r="J19" s="22">
        <v>14162451</v>
      </c>
      <c r="K19" s="22">
        <v>38580433</v>
      </c>
      <c r="L19" s="22">
        <v>-284243</v>
      </c>
      <c r="M19" s="22">
        <v>-19872991</v>
      </c>
      <c r="N19" s="22">
        <v>0</v>
      </c>
      <c r="O19" s="22">
        <v>3962794</v>
      </c>
      <c r="P19" s="22">
        <v>0</v>
      </c>
      <c r="Q19" s="22">
        <v>0</v>
      </c>
      <c r="R19" s="22">
        <v>776021377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89741371</v>
      </c>
      <c r="F20" s="22">
        <v>0</v>
      </c>
      <c r="G20" s="22">
        <v>0</v>
      </c>
      <c r="H20" s="22">
        <v>0</v>
      </c>
      <c r="I20" s="22">
        <v>773844</v>
      </c>
      <c r="J20" s="22">
        <v>13693360</v>
      </c>
      <c r="K20" s="22">
        <v>0</v>
      </c>
      <c r="L20" s="22">
        <v>-904800</v>
      </c>
      <c r="M20" s="22">
        <v>-4592152</v>
      </c>
      <c r="N20" s="22">
        <v>-4337606</v>
      </c>
      <c r="O20" s="22">
        <v>1359484</v>
      </c>
      <c r="P20" s="22">
        <v>4337606</v>
      </c>
      <c r="Q20" s="22">
        <v>0</v>
      </c>
      <c r="R20" s="22">
        <v>100071107</v>
      </c>
    </row>
    <row r="21" spans="1:18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96902233</v>
      </c>
      <c r="F21" s="22">
        <v>0</v>
      </c>
      <c r="G21" s="22">
        <v>0</v>
      </c>
      <c r="H21" s="22">
        <v>0</v>
      </c>
      <c r="I21" s="22">
        <v>0</v>
      </c>
      <c r="J21" s="22">
        <v>2305789</v>
      </c>
      <c r="K21" s="22">
        <v>0</v>
      </c>
      <c r="L21" s="22">
        <v>-99110</v>
      </c>
      <c r="M21" s="22">
        <v>-3708549</v>
      </c>
      <c r="N21" s="22">
        <v>0</v>
      </c>
      <c r="O21" s="22">
        <v>404741</v>
      </c>
      <c r="P21" s="22">
        <v>0</v>
      </c>
      <c r="Q21" s="22">
        <v>0</v>
      </c>
      <c r="R21" s="22">
        <v>95805104</v>
      </c>
    </row>
    <row r="22" spans="1:18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52372992</v>
      </c>
      <c r="F22" s="22">
        <v>0</v>
      </c>
      <c r="G22" s="22">
        <v>0</v>
      </c>
      <c r="H22" s="22">
        <v>0</v>
      </c>
      <c r="I22" s="22">
        <v>377924</v>
      </c>
      <c r="J22" s="22">
        <v>1157078</v>
      </c>
      <c r="K22" s="22">
        <v>0</v>
      </c>
      <c r="L22" s="22">
        <v>0</v>
      </c>
      <c r="M22" s="22">
        <v>-2026530</v>
      </c>
      <c r="N22" s="22">
        <v>0</v>
      </c>
      <c r="O22" s="22">
        <v>709961</v>
      </c>
      <c r="P22" s="22">
        <v>0</v>
      </c>
      <c r="Q22" s="22">
        <v>118447</v>
      </c>
      <c r="R22" s="22">
        <v>52709872</v>
      </c>
    </row>
    <row r="23" spans="1:18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152979065</v>
      </c>
      <c r="F23" s="22">
        <v>0</v>
      </c>
      <c r="G23" s="22">
        <v>0</v>
      </c>
      <c r="H23" s="22">
        <v>0</v>
      </c>
      <c r="I23" s="22">
        <v>3762300</v>
      </c>
      <c r="J23" s="22">
        <v>8597006</v>
      </c>
      <c r="K23" s="22">
        <v>150000</v>
      </c>
      <c r="L23" s="22">
        <v>-7000</v>
      </c>
      <c r="M23" s="22">
        <v>-7213240</v>
      </c>
      <c r="N23" s="22">
        <v>-10400000</v>
      </c>
      <c r="O23" s="22">
        <v>1826572</v>
      </c>
      <c r="P23" s="22">
        <v>10400000</v>
      </c>
      <c r="Q23" s="22">
        <v>0</v>
      </c>
      <c r="R23" s="22">
        <v>160094703</v>
      </c>
    </row>
    <row r="24" spans="1:18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1352180042</v>
      </c>
      <c r="F24" s="22">
        <v>0</v>
      </c>
      <c r="G24" s="22">
        <v>0</v>
      </c>
      <c r="H24" s="22">
        <v>0</v>
      </c>
      <c r="I24" s="22">
        <v>31894814</v>
      </c>
      <c r="J24" s="22">
        <v>55198625</v>
      </c>
      <c r="K24" s="22">
        <v>33527661</v>
      </c>
      <c r="L24" s="22">
        <v>-10406705</v>
      </c>
      <c r="M24" s="22">
        <v>-45801331</v>
      </c>
      <c r="N24" s="22">
        <v>-12008063</v>
      </c>
      <c r="O24" s="22">
        <v>12407648</v>
      </c>
      <c r="P24" s="22">
        <v>12008063</v>
      </c>
      <c r="Q24" s="22">
        <v>1397</v>
      </c>
      <c r="R24" s="22">
        <v>1429002151</v>
      </c>
    </row>
    <row r="25" spans="1:18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2402873509</v>
      </c>
      <c r="F25" s="22">
        <v>0</v>
      </c>
      <c r="G25" s="22">
        <v>0</v>
      </c>
      <c r="H25" s="22">
        <v>0</v>
      </c>
      <c r="I25" s="22">
        <v>46528625</v>
      </c>
      <c r="J25" s="22">
        <v>435374360</v>
      </c>
      <c r="K25" s="22">
        <v>73721884</v>
      </c>
      <c r="L25" s="22">
        <v>-13098855</v>
      </c>
      <c r="M25" s="22">
        <v>-66249827</v>
      </c>
      <c r="N25" s="22">
        <v>0</v>
      </c>
      <c r="O25" s="22">
        <v>18616466</v>
      </c>
      <c r="P25" s="22">
        <v>0</v>
      </c>
      <c r="Q25" s="22">
        <v>0</v>
      </c>
      <c r="R25" s="22">
        <v>2897766162</v>
      </c>
    </row>
    <row r="26" spans="1:18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8923365</v>
      </c>
      <c r="F26" s="22">
        <v>0</v>
      </c>
      <c r="G26" s="22">
        <v>0</v>
      </c>
      <c r="H26" s="22">
        <v>0</v>
      </c>
      <c r="I26" s="22">
        <v>0</v>
      </c>
      <c r="J26" s="22">
        <v>335905</v>
      </c>
      <c r="K26" s="22">
        <v>0</v>
      </c>
      <c r="L26" s="22">
        <v>-2000</v>
      </c>
      <c r="M26" s="22">
        <v>-256840</v>
      </c>
      <c r="N26" s="22">
        <v>0</v>
      </c>
      <c r="O26" s="22">
        <v>0</v>
      </c>
      <c r="P26" s="22">
        <v>0</v>
      </c>
      <c r="Q26" s="22">
        <v>0</v>
      </c>
      <c r="R26" s="22">
        <v>9000430</v>
      </c>
    </row>
    <row r="27" spans="1:18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85996393</v>
      </c>
      <c r="F27" s="22">
        <v>0</v>
      </c>
      <c r="G27" s="22">
        <v>0</v>
      </c>
      <c r="H27" s="22">
        <v>0</v>
      </c>
      <c r="I27" s="22">
        <v>0</v>
      </c>
      <c r="J27" s="22">
        <v>7751153</v>
      </c>
      <c r="K27" s="22">
        <v>0</v>
      </c>
      <c r="L27" s="22">
        <v>-560289</v>
      </c>
      <c r="M27" s="22">
        <v>-5962476</v>
      </c>
      <c r="N27" s="22">
        <v>0</v>
      </c>
      <c r="O27" s="22">
        <v>0</v>
      </c>
      <c r="P27" s="22">
        <v>0</v>
      </c>
      <c r="Q27" s="22">
        <v>0</v>
      </c>
      <c r="R27" s="22">
        <v>87224781</v>
      </c>
    </row>
    <row r="28" spans="1:18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43773623</v>
      </c>
      <c r="F28" s="22">
        <v>0</v>
      </c>
      <c r="G28" s="22">
        <v>0</v>
      </c>
      <c r="H28" s="22">
        <v>0</v>
      </c>
      <c r="I28" s="22">
        <v>756300</v>
      </c>
      <c r="J28" s="22">
        <v>3001522</v>
      </c>
      <c r="K28" s="22">
        <v>1872</v>
      </c>
      <c r="L28" s="22">
        <v>-257294</v>
      </c>
      <c r="M28" s="22">
        <v>-2344160</v>
      </c>
      <c r="N28" s="22">
        <v>0</v>
      </c>
      <c r="O28" s="22">
        <v>0</v>
      </c>
      <c r="P28" s="22">
        <v>0</v>
      </c>
      <c r="Q28" s="22">
        <v>0</v>
      </c>
      <c r="R28" s="22">
        <v>44931863</v>
      </c>
    </row>
    <row r="29" spans="1:18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38568093</v>
      </c>
      <c r="F29" s="22">
        <v>0</v>
      </c>
      <c r="G29" s="22">
        <v>0</v>
      </c>
      <c r="H29" s="22">
        <v>0</v>
      </c>
      <c r="I29" s="22">
        <v>0</v>
      </c>
      <c r="J29" s="22">
        <v>3608086</v>
      </c>
      <c r="K29" s="22">
        <v>0</v>
      </c>
      <c r="L29" s="22">
        <v>-335810</v>
      </c>
      <c r="M29" s="22">
        <v>-2599092</v>
      </c>
      <c r="N29" s="22">
        <v>0</v>
      </c>
      <c r="O29" s="22">
        <v>0</v>
      </c>
      <c r="P29" s="22">
        <v>0</v>
      </c>
      <c r="Q29" s="22">
        <v>0</v>
      </c>
      <c r="R29" s="22">
        <v>39241277</v>
      </c>
    </row>
    <row r="30" spans="1:18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271875357</v>
      </c>
      <c r="F30" s="22">
        <v>0</v>
      </c>
      <c r="G30" s="22">
        <v>0</v>
      </c>
      <c r="H30" s="22">
        <v>0</v>
      </c>
      <c r="I30" s="22">
        <v>857404</v>
      </c>
      <c r="J30" s="22">
        <v>4587263</v>
      </c>
      <c r="K30" s="22">
        <v>0</v>
      </c>
      <c r="L30" s="22">
        <v>-524361</v>
      </c>
      <c r="M30" s="22">
        <v>-7422856</v>
      </c>
      <c r="N30" s="22">
        <v>0</v>
      </c>
      <c r="O30" s="22">
        <v>627085</v>
      </c>
      <c r="P30" s="22">
        <v>0</v>
      </c>
      <c r="Q30" s="22">
        <v>0</v>
      </c>
      <c r="R30" s="22">
        <v>269999892</v>
      </c>
    </row>
    <row r="31" spans="1:18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62079480</v>
      </c>
      <c r="F31" s="22">
        <v>0</v>
      </c>
      <c r="G31" s="22">
        <v>0</v>
      </c>
      <c r="H31" s="22">
        <v>0</v>
      </c>
      <c r="I31" s="22">
        <v>1185872</v>
      </c>
      <c r="J31" s="22">
        <v>460372</v>
      </c>
      <c r="K31" s="22">
        <v>0</v>
      </c>
      <c r="L31" s="22">
        <v>0</v>
      </c>
      <c r="M31" s="22">
        <v>-1696893</v>
      </c>
      <c r="N31" s="22">
        <v>0</v>
      </c>
      <c r="O31" s="22">
        <v>574909</v>
      </c>
      <c r="P31" s="22">
        <v>0</v>
      </c>
      <c r="Q31" s="22">
        <v>0</v>
      </c>
      <c r="R31" s="22">
        <v>62603740</v>
      </c>
    </row>
    <row r="32" spans="1:18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43636002</v>
      </c>
      <c r="F32" s="22">
        <v>0</v>
      </c>
      <c r="G32" s="22">
        <v>0</v>
      </c>
      <c r="H32" s="22">
        <v>0</v>
      </c>
      <c r="I32" s="22">
        <v>469257</v>
      </c>
      <c r="J32" s="22">
        <v>259228</v>
      </c>
      <c r="K32" s="22">
        <v>0</v>
      </c>
      <c r="L32" s="22">
        <v>-148669</v>
      </c>
      <c r="M32" s="22">
        <v>-2820075</v>
      </c>
      <c r="N32" s="22">
        <v>0</v>
      </c>
      <c r="O32" s="22">
        <v>0</v>
      </c>
      <c r="P32" s="22">
        <v>0</v>
      </c>
      <c r="Q32" s="22">
        <v>0</v>
      </c>
      <c r="R32" s="22">
        <v>41395743</v>
      </c>
    </row>
    <row r="33" spans="1:18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143888329</v>
      </c>
      <c r="F33" s="22">
        <v>0</v>
      </c>
      <c r="G33" s="22">
        <v>0</v>
      </c>
      <c r="H33" s="22">
        <v>0</v>
      </c>
      <c r="I33" s="22">
        <v>0</v>
      </c>
      <c r="J33" s="22">
        <v>40826371</v>
      </c>
      <c r="K33" s="22">
        <v>5546383</v>
      </c>
      <c r="L33" s="22">
        <v>-1408105</v>
      </c>
      <c r="M33" s="22">
        <v>-9735791</v>
      </c>
      <c r="N33" s="22">
        <v>0</v>
      </c>
      <c r="O33" s="22">
        <v>200880</v>
      </c>
      <c r="P33" s="22">
        <v>0</v>
      </c>
      <c r="Q33" s="22">
        <v>785308</v>
      </c>
      <c r="R33" s="22">
        <v>180103375</v>
      </c>
    </row>
    <row r="34" spans="1:18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150014820</v>
      </c>
      <c r="F34" s="22">
        <v>0</v>
      </c>
      <c r="G34" s="22">
        <v>0</v>
      </c>
      <c r="H34" s="22">
        <v>0</v>
      </c>
      <c r="I34" s="22">
        <v>8894118</v>
      </c>
      <c r="J34" s="22">
        <v>7653116</v>
      </c>
      <c r="K34" s="22">
        <v>0</v>
      </c>
      <c r="L34" s="22">
        <v>-4925825</v>
      </c>
      <c r="M34" s="22">
        <v>-5642265</v>
      </c>
      <c r="N34" s="22">
        <v>-3721634</v>
      </c>
      <c r="O34" s="22">
        <v>2899716</v>
      </c>
      <c r="P34" s="22">
        <v>3721634</v>
      </c>
      <c r="Q34" s="22">
        <v>-435835</v>
      </c>
      <c r="R34" s="22">
        <v>158457845</v>
      </c>
    </row>
    <row r="35" spans="1:18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38226495</v>
      </c>
      <c r="F35" s="22">
        <v>0</v>
      </c>
      <c r="G35" s="22">
        <v>0</v>
      </c>
      <c r="H35" s="22">
        <v>0</v>
      </c>
      <c r="I35" s="22">
        <v>2190380</v>
      </c>
      <c r="J35" s="22">
        <v>3593597</v>
      </c>
      <c r="K35" s="22">
        <v>3544090</v>
      </c>
      <c r="L35" s="22">
        <v>-328934</v>
      </c>
      <c r="M35" s="22">
        <v>-3931349</v>
      </c>
      <c r="N35" s="22">
        <v>0</v>
      </c>
      <c r="O35" s="22">
        <v>521156</v>
      </c>
      <c r="P35" s="22">
        <v>0</v>
      </c>
      <c r="Q35" s="22">
        <v>0</v>
      </c>
      <c r="R35" s="22">
        <v>43815435</v>
      </c>
    </row>
    <row r="36" spans="1:18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36675038</v>
      </c>
      <c r="F36" s="22">
        <v>0</v>
      </c>
      <c r="G36" s="22">
        <v>0</v>
      </c>
      <c r="H36" s="22">
        <v>0</v>
      </c>
      <c r="I36" s="22">
        <v>0</v>
      </c>
      <c r="J36" s="22">
        <v>1694442</v>
      </c>
      <c r="K36" s="22">
        <v>0</v>
      </c>
      <c r="L36" s="22">
        <v>-142632</v>
      </c>
      <c r="M36" s="22">
        <v>-2204408</v>
      </c>
      <c r="N36" s="22">
        <v>0</v>
      </c>
      <c r="O36" s="22">
        <v>0</v>
      </c>
      <c r="P36" s="22">
        <v>0</v>
      </c>
      <c r="Q36" s="22">
        <v>-130961</v>
      </c>
      <c r="R36" s="22">
        <v>35891479</v>
      </c>
    </row>
    <row r="37" spans="1:18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50409461</v>
      </c>
      <c r="F37" s="22">
        <v>0</v>
      </c>
      <c r="G37" s="22">
        <v>0</v>
      </c>
      <c r="H37" s="22">
        <v>0</v>
      </c>
      <c r="I37" s="22">
        <v>17968914</v>
      </c>
      <c r="J37" s="22">
        <v>1584115</v>
      </c>
      <c r="K37" s="22">
        <v>0</v>
      </c>
      <c r="L37" s="22">
        <v>0</v>
      </c>
      <c r="M37" s="22">
        <v>-1868491</v>
      </c>
      <c r="N37" s="22">
        <v>0</v>
      </c>
      <c r="O37" s="22">
        <v>0</v>
      </c>
      <c r="P37" s="22">
        <v>0</v>
      </c>
      <c r="Q37" s="22">
        <v>0</v>
      </c>
      <c r="R37" s="22">
        <v>68093999</v>
      </c>
    </row>
    <row r="38" spans="1:18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357442897</v>
      </c>
      <c r="F38" s="22">
        <v>0</v>
      </c>
      <c r="G38" s="22">
        <v>0</v>
      </c>
      <c r="H38" s="22">
        <v>0</v>
      </c>
      <c r="I38" s="22">
        <v>7099409</v>
      </c>
      <c r="J38" s="22">
        <v>18916199</v>
      </c>
      <c r="K38" s="22">
        <v>0</v>
      </c>
      <c r="L38" s="22">
        <v>-3228930</v>
      </c>
      <c r="M38" s="22">
        <v>-17834917</v>
      </c>
      <c r="N38" s="22">
        <v>0</v>
      </c>
      <c r="O38" s="22">
        <v>0</v>
      </c>
      <c r="P38" s="22">
        <v>0</v>
      </c>
      <c r="Q38" s="22">
        <v>0</v>
      </c>
      <c r="R38" s="22">
        <v>362394658</v>
      </c>
    </row>
    <row r="39" spans="1:18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132397139</v>
      </c>
      <c r="F39" s="22">
        <v>0</v>
      </c>
      <c r="G39" s="22">
        <v>0</v>
      </c>
      <c r="H39" s="22">
        <v>0</v>
      </c>
      <c r="I39" s="22">
        <v>2372622</v>
      </c>
      <c r="J39" s="22">
        <v>5328399</v>
      </c>
      <c r="K39" s="22">
        <v>0</v>
      </c>
      <c r="L39" s="22">
        <v>-266269</v>
      </c>
      <c r="M39" s="22">
        <v>-5221610</v>
      </c>
      <c r="N39" s="22">
        <v>0</v>
      </c>
      <c r="O39" s="22">
        <v>2680</v>
      </c>
      <c r="P39" s="22">
        <v>0</v>
      </c>
      <c r="Q39" s="22">
        <v>0</v>
      </c>
      <c r="R39" s="22">
        <v>134612961</v>
      </c>
    </row>
    <row r="40" spans="1:18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16435320</v>
      </c>
      <c r="F40" s="22">
        <v>0</v>
      </c>
      <c r="G40" s="22">
        <v>0</v>
      </c>
      <c r="H40" s="22">
        <v>0</v>
      </c>
      <c r="I40" s="22">
        <v>735012</v>
      </c>
      <c r="J40" s="22">
        <v>1146039</v>
      </c>
      <c r="K40" s="22">
        <v>0</v>
      </c>
      <c r="L40" s="22">
        <v>-224597</v>
      </c>
      <c r="M40" s="22">
        <v>-914446</v>
      </c>
      <c r="N40" s="22">
        <v>0</v>
      </c>
      <c r="O40" s="22">
        <v>0</v>
      </c>
      <c r="P40" s="22">
        <v>0</v>
      </c>
      <c r="Q40" s="22">
        <v>0</v>
      </c>
      <c r="R40" s="22">
        <v>17177328</v>
      </c>
    </row>
    <row r="41" spans="1:18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72776776</v>
      </c>
      <c r="F41" s="22">
        <v>0</v>
      </c>
      <c r="G41" s="22">
        <v>0</v>
      </c>
      <c r="H41" s="22">
        <v>0</v>
      </c>
      <c r="I41" s="22">
        <v>740219</v>
      </c>
      <c r="J41" s="22">
        <v>5331837</v>
      </c>
      <c r="K41" s="22">
        <v>0</v>
      </c>
      <c r="L41" s="22">
        <v>-1125755</v>
      </c>
      <c r="M41" s="22">
        <v>-3728699</v>
      </c>
      <c r="N41" s="22">
        <v>-80554</v>
      </c>
      <c r="O41" s="22">
        <v>43262</v>
      </c>
      <c r="P41" s="22">
        <v>80554</v>
      </c>
      <c r="Q41" s="22">
        <v>0</v>
      </c>
      <c r="R41" s="22">
        <v>74037640</v>
      </c>
    </row>
    <row r="42" spans="1:18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169388788</v>
      </c>
      <c r="F42" s="22">
        <v>0</v>
      </c>
      <c r="G42" s="22">
        <v>0</v>
      </c>
      <c r="H42" s="22">
        <v>0</v>
      </c>
      <c r="I42" s="22">
        <v>0</v>
      </c>
      <c r="J42" s="22">
        <v>25746578</v>
      </c>
      <c r="K42" s="22">
        <v>2198568</v>
      </c>
      <c r="L42" s="22">
        <v>-2903436</v>
      </c>
      <c r="M42" s="22">
        <v>-12392873</v>
      </c>
      <c r="N42" s="22">
        <v>0</v>
      </c>
      <c r="O42" s="22">
        <v>3500087</v>
      </c>
      <c r="P42" s="22">
        <v>0</v>
      </c>
      <c r="Q42" s="22">
        <v>0</v>
      </c>
      <c r="R42" s="22">
        <v>185537712</v>
      </c>
    </row>
    <row r="43" spans="1:18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69577576</v>
      </c>
      <c r="F43" s="22">
        <v>0</v>
      </c>
      <c r="G43" s="22">
        <v>0</v>
      </c>
      <c r="H43" s="22">
        <v>0</v>
      </c>
      <c r="I43" s="22">
        <v>0</v>
      </c>
      <c r="J43" s="22">
        <v>1707474</v>
      </c>
      <c r="K43" s="22">
        <v>0</v>
      </c>
      <c r="L43" s="22">
        <v>-16302</v>
      </c>
      <c r="M43" s="22">
        <v>-2036690</v>
      </c>
      <c r="N43" s="22">
        <v>0</v>
      </c>
      <c r="O43" s="22">
        <v>9505</v>
      </c>
      <c r="P43" s="22">
        <v>0</v>
      </c>
      <c r="Q43" s="22">
        <v>0</v>
      </c>
      <c r="R43" s="22">
        <v>69241563</v>
      </c>
    </row>
    <row r="44" spans="1:18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254785812</v>
      </c>
      <c r="F44" s="22">
        <v>0</v>
      </c>
      <c r="G44" s="22">
        <v>0</v>
      </c>
      <c r="H44" s="22">
        <v>0</v>
      </c>
      <c r="I44" s="22">
        <v>33571699</v>
      </c>
      <c r="J44" s="22">
        <v>5566988</v>
      </c>
      <c r="K44" s="22">
        <v>15653230</v>
      </c>
      <c r="L44" s="22">
        <v>-430153</v>
      </c>
      <c r="M44" s="22">
        <v>-15789458</v>
      </c>
      <c r="N44" s="22">
        <v>-7000000</v>
      </c>
      <c r="O44" s="22">
        <v>4125498</v>
      </c>
      <c r="P44" s="22">
        <v>7000000</v>
      </c>
      <c r="Q44" s="22">
        <v>-174540</v>
      </c>
      <c r="R44" s="22">
        <v>297309076</v>
      </c>
    </row>
    <row r="45" spans="1:18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156133722</v>
      </c>
      <c r="F45" s="22">
        <v>0</v>
      </c>
      <c r="G45" s="22">
        <v>0</v>
      </c>
      <c r="H45" s="22">
        <v>0</v>
      </c>
      <c r="I45" s="22">
        <v>33123097</v>
      </c>
      <c r="J45" s="22">
        <v>10762712</v>
      </c>
      <c r="K45" s="22">
        <v>0</v>
      </c>
      <c r="L45" s="22">
        <v>-160799</v>
      </c>
      <c r="M45" s="22">
        <v>-13804118</v>
      </c>
      <c r="N45" s="22">
        <v>0</v>
      </c>
      <c r="O45" s="22">
        <v>0</v>
      </c>
      <c r="P45" s="22">
        <v>0</v>
      </c>
      <c r="Q45" s="22">
        <v>0</v>
      </c>
      <c r="R45" s="22">
        <v>186054614</v>
      </c>
    </row>
    <row r="46" spans="1:18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94858779</v>
      </c>
      <c r="F46" s="22">
        <v>0</v>
      </c>
      <c r="G46" s="22">
        <v>0</v>
      </c>
      <c r="H46" s="22">
        <v>0</v>
      </c>
      <c r="I46" s="22">
        <v>0</v>
      </c>
      <c r="J46" s="22">
        <v>6774086</v>
      </c>
      <c r="K46" s="22">
        <v>38836</v>
      </c>
      <c r="L46" s="22">
        <v>-1073662</v>
      </c>
      <c r="M46" s="22">
        <v>-4796522</v>
      </c>
      <c r="N46" s="22">
        <v>0</v>
      </c>
      <c r="O46" s="22">
        <v>2366893</v>
      </c>
      <c r="P46" s="22">
        <v>0</v>
      </c>
      <c r="Q46" s="22">
        <v>0</v>
      </c>
      <c r="R46" s="22">
        <v>98168410</v>
      </c>
    </row>
    <row r="47" spans="1:18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261278723</v>
      </c>
      <c r="F47" s="22">
        <v>0</v>
      </c>
      <c r="G47" s="22">
        <v>0</v>
      </c>
      <c r="H47" s="22">
        <v>0</v>
      </c>
      <c r="I47" s="22">
        <v>0</v>
      </c>
      <c r="J47" s="22">
        <v>28490335</v>
      </c>
      <c r="K47" s="22">
        <v>0</v>
      </c>
      <c r="L47" s="22">
        <v>-357664</v>
      </c>
      <c r="M47" s="22">
        <v>-10281287</v>
      </c>
      <c r="N47" s="22">
        <v>0</v>
      </c>
      <c r="O47" s="22">
        <v>5610963</v>
      </c>
      <c r="P47" s="22">
        <v>0</v>
      </c>
      <c r="Q47" s="22">
        <v>0</v>
      </c>
      <c r="R47" s="22">
        <v>284741070</v>
      </c>
    </row>
    <row r="48" spans="1:18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49758287</v>
      </c>
      <c r="F48" s="22">
        <v>0</v>
      </c>
      <c r="G48" s="22">
        <v>0</v>
      </c>
      <c r="H48" s="22">
        <v>0</v>
      </c>
      <c r="I48" s="22">
        <v>0</v>
      </c>
      <c r="J48" s="22">
        <v>4001658</v>
      </c>
      <c r="K48" s="22">
        <v>810156</v>
      </c>
      <c r="L48" s="22">
        <v>-405007</v>
      </c>
      <c r="M48" s="22">
        <v>-5834120</v>
      </c>
      <c r="N48" s="22">
        <v>0</v>
      </c>
      <c r="O48" s="22">
        <v>702119</v>
      </c>
      <c r="P48" s="22">
        <v>0</v>
      </c>
      <c r="Q48" s="22">
        <v>0</v>
      </c>
      <c r="R48" s="22">
        <v>49033093</v>
      </c>
    </row>
    <row r="49" spans="1:18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323072262</v>
      </c>
      <c r="F49" s="22">
        <v>0</v>
      </c>
      <c r="G49" s="22">
        <v>0</v>
      </c>
      <c r="H49" s="22">
        <v>0</v>
      </c>
      <c r="I49" s="22">
        <v>0</v>
      </c>
      <c r="J49" s="22">
        <v>15320430</v>
      </c>
      <c r="K49" s="22">
        <v>40346</v>
      </c>
      <c r="L49" s="22">
        <v>-2169549</v>
      </c>
      <c r="M49" s="22">
        <v>-20730337</v>
      </c>
      <c r="N49" s="22">
        <v>0</v>
      </c>
      <c r="O49" s="22">
        <v>0</v>
      </c>
      <c r="P49" s="22">
        <v>0</v>
      </c>
      <c r="Q49" s="22">
        <v>0</v>
      </c>
      <c r="R49" s="22">
        <v>315533152</v>
      </c>
    </row>
    <row r="50" spans="1:18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30220917</v>
      </c>
      <c r="F50" s="22">
        <v>0</v>
      </c>
      <c r="G50" s="22">
        <v>0</v>
      </c>
      <c r="H50" s="22">
        <v>0</v>
      </c>
      <c r="I50" s="22">
        <v>0</v>
      </c>
      <c r="J50" s="22">
        <v>5512753</v>
      </c>
      <c r="K50" s="22">
        <v>0</v>
      </c>
      <c r="L50" s="22">
        <v>-223740</v>
      </c>
      <c r="M50" s="22">
        <v>-1964342</v>
      </c>
      <c r="N50" s="22">
        <v>0</v>
      </c>
      <c r="O50" s="22">
        <v>0</v>
      </c>
      <c r="P50" s="22">
        <v>0</v>
      </c>
      <c r="Q50" s="22">
        <v>0</v>
      </c>
      <c r="R50" s="22">
        <v>33545588</v>
      </c>
    </row>
    <row r="51" spans="1:18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214691601</v>
      </c>
      <c r="F51" s="22">
        <v>0</v>
      </c>
      <c r="G51" s="22">
        <v>0</v>
      </c>
      <c r="H51" s="22">
        <v>0</v>
      </c>
      <c r="I51" s="22">
        <v>1926519</v>
      </c>
      <c r="J51" s="22">
        <v>18613991</v>
      </c>
      <c r="K51" s="22">
        <v>748976</v>
      </c>
      <c r="L51" s="22">
        <v>-355029</v>
      </c>
      <c r="M51" s="22">
        <v>-23088077</v>
      </c>
      <c r="N51" s="22">
        <v>0</v>
      </c>
      <c r="O51" s="22">
        <v>807797</v>
      </c>
      <c r="P51" s="22">
        <v>0</v>
      </c>
      <c r="Q51" s="22">
        <v>10966285</v>
      </c>
      <c r="R51" s="22">
        <v>224312063</v>
      </c>
    </row>
    <row r="52" spans="1:18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86037355</v>
      </c>
      <c r="F52" s="22">
        <v>0</v>
      </c>
      <c r="G52" s="22">
        <v>0</v>
      </c>
      <c r="H52" s="22">
        <v>0</v>
      </c>
      <c r="I52" s="22">
        <v>4690496</v>
      </c>
      <c r="J52" s="22">
        <v>2832155</v>
      </c>
      <c r="K52" s="22">
        <v>0</v>
      </c>
      <c r="L52" s="22">
        <v>-6789</v>
      </c>
      <c r="M52" s="22">
        <v>-6317434</v>
      </c>
      <c r="N52" s="22">
        <v>0</v>
      </c>
      <c r="O52" s="22">
        <v>67293</v>
      </c>
      <c r="P52" s="22">
        <v>0</v>
      </c>
      <c r="Q52" s="22">
        <v>0</v>
      </c>
      <c r="R52" s="22">
        <v>87303076</v>
      </c>
    </row>
    <row r="53" spans="1:18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120695402</v>
      </c>
      <c r="F53" s="22">
        <v>0</v>
      </c>
      <c r="G53" s="22">
        <v>0</v>
      </c>
      <c r="H53" s="22">
        <v>0</v>
      </c>
      <c r="I53" s="22">
        <v>1512354</v>
      </c>
      <c r="J53" s="22">
        <v>1656732</v>
      </c>
      <c r="K53" s="22">
        <v>0</v>
      </c>
      <c r="L53" s="22">
        <v>-525052</v>
      </c>
      <c r="M53" s="22">
        <v>-7563933</v>
      </c>
      <c r="N53" s="22">
        <v>0</v>
      </c>
      <c r="O53" s="22">
        <v>615092</v>
      </c>
      <c r="P53" s="22">
        <v>0</v>
      </c>
      <c r="Q53" s="22">
        <v>0</v>
      </c>
      <c r="R53" s="22">
        <v>116390595</v>
      </c>
    </row>
    <row r="54" spans="1:18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17341640</v>
      </c>
      <c r="F54" s="22">
        <v>0</v>
      </c>
      <c r="G54" s="22">
        <v>0</v>
      </c>
      <c r="H54" s="22">
        <v>0</v>
      </c>
      <c r="I54" s="22">
        <v>550280</v>
      </c>
      <c r="J54" s="22">
        <v>1226489</v>
      </c>
      <c r="K54" s="22">
        <v>0</v>
      </c>
      <c r="L54" s="22">
        <v>-367100</v>
      </c>
      <c r="M54" s="22">
        <v>-1286727</v>
      </c>
      <c r="N54" s="22">
        <v>0</v>
      </c>
      <c r="O54" s="22">
        <v>3791</v>
      </c>
      <c r="P54" s="22">
        <v>0</v>
      </c>
      <c r="Q54" s="22">
        <v>0</v>
      </c>
      <c r="R54" s="22">
        <v>17468373</v>
      </c>
    </row>
    <row r="55" spans="1:18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135900675</v>
      </c>
      <c r="F55" s="22">
        <v>0</v>
      </c>
      <c r="G55" s="22">
        <v>0</v>
      </c>
      <c r="H55" s="22">
        <v>0</v>
      </c>
      <c r="I55" s="22">
        <v>2234399</v>
      </c>
      <c r="J55" s="22">
        <v>14258857</v>
      </c>
      <c r="K55" s="22">
        <v>0</v>
      </c>
      <c r="L55" s="22">
        <v>-310359</v>
      </c>
      <c r="M55" s="22">
        <v>-11216526</v>
      </c>
      <c r="N55" s="22">
        <v>0</v>
      </c>
      <c r="O55" s="22">
        <v>0</v>
      </c>
      <c r="P55" s="22">
        <v>0</v>
      </c>
      <c r="Q55" s="22">
        <v>0</v>
      </c>
      <c r="R55" s="22">
        <v>140867046</v>
      </c>
    </row>
    <row r="56" spans="1:18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146265146</v>
      </c>
      <c r="F56" s="22">
        <v>0</v>
      </c>
      <c r="G56" s="22">
        <v>0</v>
      </c>
      <c r="H56" s="22">
        <v>0</v>
      </c>
      <c r="I56" s="22">
        <v>0</v>
      </c>
      <c r="J56" s="22">
        <v>21479932</v>
      </c>
      <c r="K56" s="22">
        <v>0</v>
      </c>
      <c r="L56" s="22">
        <v>-969421</v>
      </c>
      <c r="M56" s="22">
        <v>-4422416</v>
      </c>
      <c r="N56" s="22">
        <v>-5000000</v>
      </c>
      <c r="O56" s="22">
        <v>1665739</v>
      </c>
      <c r="P56" s="22">
        <v>5000000</v>
      </c>
      <c r="Q56" s="22">
        <v>0</v>
      </c>
      <c r="R56" s="22">
        <v>164018980</v>
      </c>
    </row>
    <row r="57" spans="1:18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43418917</v>
      </c>
      <c r="F57" s="22">
        <v>0</v>
      </c>
      <c r="G57" s="22">
        <v>0</v>
      </c>
      <c r="H57" s="22">
        <v>0</v>
      </c>
      <c r="I57" s="22">
        <v>3068435</v>
      </c>
      <c r="J57" s="22">
        <v>5848251</v>
      </c>
      <c r="K57" s="22">
        <v>0</v>
      </c>
      <c r="L57" s="22">
        <v>-44328</v>
      </c>
      <c r="M57" s="22">
        <v>-2707930</v>
      </c>
      <c r="N57" s="22">
        <v>0</v>
      </c>
      <c r="O57" s="22">
        <v>138236</v>
      </c>
      <c r="P57" s="22">
        <v>0</v>
      </c>
      <c r="Q57" s="22">
        <v>0</v>
      </c>
      <c r="R57" s="22">
        <v>49721581</v>
      </c>
    </row>
    <row r="58" spans="1:18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74924774</v>
      </c>
      <c r="F58" s="22">
        <v>0</v>
      </c>
      <c r="G58" s="22">
        <v>0</v>
      </c>
      <c r="H58" s="22">
        <v>0</v>
      </c>
      <c r="I58" s="22">
        <v>3381179</v>
      </c>
      <c r="J58" s="22">
        <v>10237782</v>
      </c>
      <c r="K58" s="22">
        <v>0</v>
      </c>
      <c r="L58" s="22">
        <v>-131502</v>
      </c>
      <c r="M58" s="22">
        <v>-4820315</v>
      </c>
      <c r="N58" s="22">
        <v>0</v>
      </c>
      <c r="O58" s="22">
        <v>848548</v>
      </c>
      <c r="P58" s="22">
        <v>0</v>
      </c>
      <c r="Q58" s="22">
        <v>0</v>
      </c>
      <c r="R58" s="22">
        <v>84440466</v>
      </c>
    </row>
    <row r="59" spans="1:18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270414608</v>
      </c>
      <c r="F59" s="22">
        <v>0</v>
      </c>
      <c r="G59" s="22">
        <v>0</v>
      </c>
      <c r="H59" s="22">
        <v>0</v>
      </c>
      <c r="I59" s="22">
        <v>19231464</v>
      </c>
      <c r="J59" s="22">
        <v>23115656</v>
      </c>
      <c r="K59" s="22">
        <v>0</v>
      </c>
      <c r="L59" s="22">
        <v>0</v>
      </c>
      <c r="M59" s="22">
        <v>-12889675</v>
      </c>
      <c r="N59" s="22">
        <v>0</v>
      </c>
      <c r="O59" s="22">
        <v>33795</v>
      </c>
      <c r="P59" s="22">
        <v>0</v>
      </c>
      <c r="Q59" s="22">
        <v>0</v>
      </c>
      <c r="R59" s="22">
        <v>299905848</v>
      </c>
    </row>
    <row r="60" spans="1:18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44105011</v>
      </c>
      <c r="F60" s="22">
        <v>0</v>
      </c>
      <c r="G60" s="22">
        <v>0</v>
      </c>
      <c r="H60" s="22">
        <v>0</v>
      </c>
      <c r="I60" s="22">
        <v>0</v>
      </c>
      <c r="J60" s="22">
        <v>3874505</v>
      </c>
      <c r="K60" s="22">
        <v>0</v>
      </c>
      <c r="L60" s="22">
        <v>-343621</v>
      </c>
      <c r="M60" s="22">
        <v>-2246043</v>
      </c>
      <c r="N60" s="22">
        <v>0</v>
      </c>
      <c r="O60" s="22">
        <v>0</v>
      </c>
      <c r="P60" s="22">
        <v>0</v>
      </c>
      <c r="Q60" s="22">
        <v>0</v>
      </c>
      <c r="R60" s="22">
        <v>45389852</v>
      </c>
    </row>
    <row r="61" spans="1:18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326096993</v>
      </c>
      <c r="F61" s="22">
        <v>0</v>
      </c>
      <c r="G61" s="22">
        <v>0</v>
      </c>
      <c r="H61" s="22">
        <v>0</v>
      </c>
      <c r="I61" s="22">
        <v>8160843</v>
      </c>
      <c r="J61" s="22">
        <v>10069571</v>
      </c>
      <c r="K61" s="22">
        <v>10290099</v>
      </c>
      <c r="L61" s="22">
        <v>-321249</v>
      </c>
      <c r="M61" s="22">
        <v>-12576276</v>
      </c>
      <c r="N61" s="22">
        <v>0</v>
      </c>
      <c r="O61" s="22">
        <v>1198948</v>
      </c>
      <c r="P61" s="22">
        <v>0</v>
      </c>
      <c r="Q61" s="22">
        <v>0</v>
      </c>
      <c r="R61" s="22">
        <v>342918929</v>
      </c>
    </row>
    <row r="62" spans="1:18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8686169</v>
      </c>
      <c r="F62" s="22">
        <v>0</v>
      </c>
      <c r="G62" s="22">
        <v>0</v>
      </c>
      <c r="H62" s="22">
        <v>0</v>
      </c>
      <c r="I62" s="22">
        <v>0</v>
      </c>
      <c r="J62" s="22">
        <v>658181</v>
      </c>
      <c r="K62" s="22">
        <v>31335</v>
      </c>
      <c r="L62" s="22">
        <v>-3083</v>
      </c>
      <c r="M62" s="22">
        <v>-473374</v>
      </c>
      <c r="N62" s="22">
        <v>0</v>
      </c>
      <c r="O62" s="22">
        <v>0</v>
      </c>
      <c r="P62" s="22">
        <v>0</v>
      </c>
      <c r="Q62" s="22">
        <v>0</v>
      </c>
      <c r="R62" s="22">
        <v>8899228</v>
      </c>
    </row>
    <row r="63" spans="1:18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36914115</v>
      </c>
      <c r="F63" s="22">
        <v>0</v>
      </c>
      <c r="G63" s="22">
        <v>0</v>
      </c>
      <c r="H63" s="22">
        <v>0</v>
      </c>
      <c r="I63" s="22">
        <v>3806310</v>
      </c>
      <c r="J63" s="22">
        <v>8492582</v>
      </c>
      <c r="K63" s="22">
        <v>0</v>
      </c>
      <c r="L63" s="22">
        <v>-15000</v>
      </c>
      <c r="M63" s="22">
        <v>-2574641</v>
      </c>
      <c r="N63" s="22">
        <v>0</v>
      </c>
      <c r="O63" s="22">
        <v>370181</v>
      </c>
      <c r="P63" s="22">
        <v>0</v>
      </c>
      <c r="Q63" s="22">
        <v>-101113</v>
      </c>
      <c r="R63" s="22">
        <v>46892434</v>
      </c>
    </row>
    <row r="64" spans="1:18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66305975</v>
      </c>
      <c r="F64" s="22">
        <v>0</v>
      </c>
      <c r="G64" s="22">
        <v>0</v>
      </c>
      <c r="H64" s="22">
        <v>0</v>
      </c>
      <c r="I64" s="22">
        <v>0</v>
      </c>
      <c r="J64" s="22">
        <v>7702802</v>
      </c>
      <c r="K64" s="22">
        <v>0</v>
      </c>
      <c r="L64" s="22">
        <v>-1187607</v>
      </c>
      <c r="M64" s="22">
        <v>-2828359</v>
      </c>
      <c r="N64" s="22">
        <v>0</v>
      </c>
      <c r="O64" s="22">
        <v>0</v>
      </c>
      <c r="P64" s="22">
        <v>0</v>
      </c>
      <c r="Q64" s="22">
        <v>0</v>
      </c>
      <c r="R64" s="22">
        <v>69992811</v>
      </c>
    </row>
    <row r="65" spans="1:18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97120488</v>
      </c>
      <c r="F65" s="22">
        <v>0</v>
      </c>
      <c r="G65" s="22">
        <v>0</v>
      </c>
      <c r="H65" s="22">
        <v>0</v>
      </c>
      <c r="I65" s="22">
        <v>960822</v>
      </c>
      <c r="J65" s="22">
        <v>11055007</v>
      </c>
      <c r="K65" s="22">
        <v>0</v>
      </c>
      <c r="L65" s="22">
        <v>-2020855</v>
      </c>
      <c r="M65" s="22">
        <v>-3863700</v>
      </c>
      <c r="N65" s="22">
        <v>0</v>
      </c>
      <c r="O65" s="22">
        <v>0</v>
      </c>
      <c r="P65" s="22">
        <v>0</v>
      </c>
      <c r="Q65" s="22">
        <v>0</v>
      </c>
      <c r="R65" s="22">
        <v>103251762</v>
      </c>
    </row>
    <row r="66" spans="1:18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8576204</v>
      </c>
      <c r="F66" s="22">
        <v>0</v>
      </c>
      <c r="G66" s="22">
        <v>0</v>
      </c>
      <c r="H66" s="22">
        <v>0</v>
      </c>
      <c r="I66" s="22">
        <v>0</v>
      </c>
      <c r="J66" s="22">
        <v>378927</v>
      </c>
      <c r="K66" s="22">
        <v>0</v>
      </c>
      <c r="L66" s="22">
        <v>-2160</v>
      </c>
      <c r="M66" s="22">
        <v>-268729</v>
      </c>
      <c r="N66" s="22">
        <v>0</v>
      </c>
      <c r="O66" s="22">
        <v>0</v>
      </c>
      <c r="P66" s="22">
        <v>0</v>
      </c>
      <c r="Q66" s="22">
        <v>0</v>
      </c>
      <c r="R66" s="22">
        <v>8684242</v>
      </c>
    </row>
    <row r="67" spans="1:18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625580286</v>
      </c>
      <c r="F67" s="22">
        <v>0</v>
      </c>
      <c r="G67" s="22">
        <v>0</v>
      </c>
      <c r="H67" s="22">
        <v>0</v>
      </c>
      <c r="I67" s="22">
        <v>0</v>
      </c>
      <c r="J67" s="22">
        <v>26384877</v>
      </c>
      <c r="K67" s="22">
        <v>996823</v>
      </c>
      <c r="L67" s="22">
        <v>-1210580</v>
      </c>
      <c r="M67" s="22">
        <v>-28044444</v>
      </c>
      <c r="N67" s="22">
        <v>0</v>
      </c>
      <c r="O67" s="22">
        <v>687401</v>
      </c>
      <c r="P67" s="22">
        <v>0</v>
      </c>
      <c r="Q67" s="22">
        <v>0</v>
      </c>
      <c r="R67" s="22">
        <v>624394363</v>
      </c>
    </row>
    <row r="68" spans="1:18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389731372</v>
      </c>
      <c r="F68" s="22">
        <v>0</v>
      </c>
      <c r="G68" s="22">
        <v>0</v>
      </c>
      <c r="H68" s="22">
        <v>0</v>
      </c>
      <c r="I68" s="22">
        <v>7212519</v>
      </c>
      <c r="J68" s="22">
        <v>27783863</v>
      </c>
      <c r="K68" s="22">
        <v>12644500</v>
      </c>
      <c r="L68" s="22">
        <v>-94035</v>
      </c>
      <c r="M68" s="22">
        <v>-18183540</v>
      </c>
      <c r="N68" s="22">
        <v>0</v>
      </c>
      <c r="O68" s="22">
        <v>4101446</v>
      </c>
      <c r="P68" s="22">
        <v>0</v>
      </c>
      <c r="Q68" s="22">
        <v>0</v>
      </c>
      <c r="R68" s="22">
        <v>423196125</v>
      </c>
    </row>
    <row r="69" spans="1:18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73463844</v>
      </c>
      <c r="F69" s="22">
        <v>0</v>
      </c>
      <c r="G69" s="22">
        <v>0</v>
      </c>
      <c r="H69" s="22">
        <v>0</v>
      </c>
      <c r="I69" s="22">
        <v>0</v>
      </c>
      <c r="J69" s="22">
        <v>24162190</v>
      </c>
      <c r="K69" s="22">
        <v>0</v>
      </c>
      <c r="L69" s="22">
        <v>-3113440</v>
      </c>
      <c r="M69" s="22">
        <v>-3530543</v>
      </c>
      <c r="N69" s="22">
        <v>0</v>
      </c>
      <c r="O69" s="22">
        <v>0</v>
      </c>
      <c r="P69" s="22">
        <v>0</v>
      </c>
      <c r="Q69" s="22">
        <v>0</v>
      </c>
      <c r="R69" s="22">
        <v>90982051</v>
      </c>
    </row>
    <row r="70" spans="1:18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35046731</v>
      </c>
      <c r="F70" s="22">
        <v>0</v>
      </c>
      <c r="G70" s="22">
        <v>0</v>
      </c>
      <c r="H70" s="22">
        <v>0</v>
      </c>
      <c r="I70" s="22">
        <v>1232024</v>
      </c>
      <c r="J70" s="22">
        <v>3556951</v>
      </c>
      <c r="K70" s="22">
        <v>0</v>
      </c>
      <c r="L70" s="22">
        <v>-611768</v>
      </c>
      <c r="M70" s="22">
        <v>-2107243</v>
      </c>
      <c r="N70" s="22">
        <v>0</v>
      </c>
      <c r="O70" s="22">
        <v>5587</v>
      </c>
      <c r="P70" s="22">
        <v>0</v>
      </c>
      <c r="Q70" s="22">
        <v>0</v>
      </c>
      <c r="R70" s="22">
        <v>37122282</v>
      </c>
    </row>
    <row r="71" spans="1:18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52687904</v>
      </c>
      <c r="F71" s="22">
        <v>0</v>
      </c>
      <c r="G71" s="22">
        <v>0</v>
      </c>
      <c r="H71" s="22">
        <v>0</v>
      </c>
      <c r="I71" s="22">
        <v>297910</v>
      </c>
      <c r="J71" s="22">
        <v>1873415</v>
      </c>
      <c r="K71" s="22">
        <v>0</v>
      </c>
      <c r="L71" s="22">
        <v>-394296</v>
      </c>
      <c r="M71" s="22">
        <v>-2355314</v>
      </c>
      <c r="N71" s="22">
        <v>0</v>
      </c>
      <c r="O71" s="22">
        <v>172072</v>
      </c>
      <c r="P71" s="22">
        <v>0</v>
      </c>
      <c r="Q71" s="22">
        <v>0</v>
      </c>
      <c r="R71" s="22">
        <v>52281691</v>
      </c>
    </row>
    <row r="72" spans="1:18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29415406</v>
      </c>
      <c r="F72" s="22">
        <v>0</v>
      </c>
      <c r="G72" s="22">
        <v>0</v>
      </c>
      <c r="H72" s="22">
        <v>0</v>
      </c>
      <c r="I72" s="22">
        <v>164900</v>
      </c>
      <c r="J72" s="22">
        <v>1221404</v>
      </c>
      <c r="K72" s="22">
        <v>0</v>
      </c>
      <c r="L72" s="22">
        <v>-683673</v>
      </c>
      <c r="M72" s="22">
        <v>-1457086</v>
      </c>
      <c r="N72" s="22">
        <v>0</v>
      </c>
      <c r="O72" s="22">
        <v>0</v>
      </c>
      <c r="P72" s="22">
        <v>0</v>
      </c>
      <c r="Q72" s="22">
        <v>0</v>
      </c>
      <c r="R72" s="22">
        <v>28660951</v>
      </c>
    </row>
    <row r="73" spans="1:18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74900784</v>
      </c>
      <c r="F73" s="22">
        <v>0</v>
      </c>
      <c r="G73" s="22">
        <v>0</v>
      </c>
      <c r="H73" s="22">
        <v>0</v>
      </c>
      <c r="I73" s="22">
        <v>0</v>
      </c>
      <c r="J73" s="22">
        <v>10252649</v>
      </c>
      <c r="K73" s="22">
        <v>0</v>
      </c>
      <c r="L73" s="22">
        <v>-2609608</v>
      </c>
      <c r="M73" s="22">
        <v>-3819137</v>
      </c>
      <c r="N73" s="22">
        <v>-9715000</v>
      </c>
      <c r="O73" s="22">
        <v>120901</v>
      </c>
      <c r="P73" s="22">
        <v>9715000</v>
      </c>
      <c r="Q73" s="22">
        <v>0</v>
      </c>
      <c r="R73" s="22">
        <v>78845589</v>
      </c>
    </row>
    <row r="74" spans="1:18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47416148</v>
      </c>
      <c r="F74" s="22">
        <v>0</v>
      </c>
      <c r="G74" s="22">
        <v>0</v>
      </c>
      <c r="H74" s="22">
        <v>0</v>
      </c>
      <c r="I74" s="22">
        <v>0</v>
      </c>
      <c r="J74" s="22">
        <v>3767783</v>
      </c>
      <c r="K74" s="22">
        <v>0</v>
      </c>
      <c r="L74" s="22">
        <v>-1040</v>
      </c>
      <c r="M74" s="22">
        <v>-2524467</v>
      </c>
      <c r="N74" s="22">
        <v>0</v>
      </c>
      <c r="O74" s="22">
        <v>0</v>
      </c>
      <c r="P74" s="22">
        <v>0</v>
      </c>
      <c r="Q74" s="22">
        <v>-184397</v>
      </c>
      <c r="R74" s="22">
        <v>48474027</v>
      </c>
    </row>
    <row r="75" spans="1:18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85267390</v>
      </c>
      <c r="F75" s="22">
        <v>0</v>
      </c>
      <c r="G75" s="22">
        <v>0</v>
      </c>
      <c r="H75" s="22">
        <v>0</v>
      </c>
      <c r="I75" s="22">
        <v>1846475</v>
      </c>
      <c r="J75" s="22">
        <v>3012463</v>
      </c>
      <c r="K75" s="22">
        <v>0</v>
      </c>
      <c r="L75" s="22">
        <v>-1088272</v>
      </c>
      <c r="M75" s="22">
        <v>-3430047</v>
      </c>
      <c r="N75" s="22">
        <v>0</v>
      </c>
      <c r="O75" s="22">
        <v>0</v>
      </c>
      <c r="P75" s="22">
        <v>0</v>
      </c>
      <c r="Q75" s="22">
        <v>0</v>
      </c>
      <c r="R75" s="22">
        <v>85608009</v>
      </c>
    </row>
    <row r="76" spans="1:18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193052115</v>
      </c>
      <c r="F76" s="22">
        <v>0</v>
      </c>
      <c r="G76" s="22">
        <v>0</v>
      </c>
      <c r="H76" s="22">
        <v>0</v>
      </c>
      <c r="I76" s="22">
        <v>0</v>
      </c>
      <c r="J76" s="22">
        <v>17077485</v>
      </c>
      <c r="K76" s="22">
        <v>825631</v>
      </c>
      <c r="L76" s="22">
        <v>-1712396</v>
      </c>
      <c r="M76" s="22">
        <v>-7514914</v>
      </c>
      <c r="N76" s="22">
        <v>-1714000</v>
      </c>
      <c r="O76" s="22">
        <v>2151383</v>
      </c>
      <c r="P76" s="22">
        <v>1714000</v>
      </c>
      <c r="Q76" s="22">
        <v>0</v>
      </c>
      <c r="R76" s="22">
        <v>203879304</v>
      </c>
    </row>
    <row r="77" spans="1:18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69555400</v>
      </c>
      <c r="F77" s="22">
        <v>0</v>
      </c>
      <c r="G77" s="22">
        <v>0</v>
      </c>
      <c r="H77" s="22">
        <v>0</v>
      </c>
      <c r="I77" s="22">
        <v>1294001</v>
      </c>
      <c r="J77" s="22">
        <v>5188368</v>
      </c>
      <c r="K77" s="22">
        <v>6778767</v>
      </c>
      <c r="L77" s="22">
        <v>-492230</v>
      </c>
      <c r="M77" s="22">
        <v>-3632484</v>
      </c>
      <c r="N77" s="22">
        <v>0</v>
      </c>
      <c r="O77" s="22">
        <v>275922</v>
      </c>
      <c r="P77" s="22">
        <v>0</v>
      </c>
      <c r="Q77" s="22">
        <v>0</v>
      </c>
      <c r="R77" s="22">
        <v>78967744</v>
      </c>
    </row>
    <row r="78" spans="1:18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43246561</v>
      </c>
      <c r="F78" s="22">
        <v>0</v>
      </c>
      <c r="G78" s="22">
        <v>0</v>
      </c>
      <c r="H78" s="22">
        <v>0</v>
      </c>
      <c r="I78" s="22">
        <v>736934</v>
      </c>
      <c r="J78" s="22">
        <v>5323804</v>
      </c>
      <c r="K78" s="22">
        <v>0</v>
      </c>
      <c r="L78" s="22">
        <v>-360813</v>
      </c>
      <c r="M78" s="22">
        <v>-1652153</v>
      </c>
      <c r="N78" s="22">
        <v>0</v>
      </c>
      <c r="O78" s="22">
        <v>74957</v>
      </c>
      <c r="P78" s="22">
        <v>0</v>
      </c>
      <c r="Q78" s="22">
        <v>-47535</v>
      </c>
      <c r="R78" s="22">
        <v>47321755</v>
      </c>
    </row>
    <row r="79" spans="1:18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49147839</v>
      </c>
      <c r="F79" s="22">
        <v>0</v>
      </c>
      <c r="G79" s="22">
        <v>0</v>
      </c>
      <c r="H79" s="22">
        <v>0</v>
      </c>
      <c r="I79" s="22">
        <v>0</v>
      </c>
      <c r="J79" s="22">
        <v>3862031</v>
      </c>
      <c r="K79" s="22">
        <v>0</v>
      </c>
      <c r="L79" s="22">
        <v>-81659</v>
      </c>
      <c r="M79" s="22">
        <v>-2706265</v>
      </c>
      <c r="N79" s="22">
        <v>0</v>
      </c>
      <c r="O79" s="22">
        <v>0</v>
      </c>
      <c r="P79" s="22">
        <v>0</v>
      </c>
      <c r="Q79" s="22">
        <v>0</v>
      </c>
      <c r="R79" s="22">
        <v>50221946</v>
      </c>
    </row>
    <row r="80" spans="1:18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218462452</v>
      </c>
      <c r="F80" s="22">
        <v>0</v>
      </c>
      <c r="G80" s="22">
        <v>0</v>
      </c>
      <c r="H80" s="22">
        <v>0</v>
      </c>
      <c r="I80" s="22">
        <v>2774211</v>
      </c>
      <c r="J80" s="22">
        <v>8874768</v>
      </c>
      <c r="K80" s="22">
        <v>0</v>
      </c>
      <c r="L80" s="22">
        <v>-623013</v>
      </c>
      <c r="M80" s="22">
        <v>-13678091</v>
      </c>
      <c r="N80" s="22">
        <v>0</v>
      </c>
      <c r="O80" s="22">
        <v>0</v>
      </c>
      <c r="P80" s="22">
        <v>0</v>
      </c>
      <c r="Q80" s="22">
        <v>0</v>
      </c>
      <c r="R80" s="22">
        <v>215810327</v>
      </c>
    </row>
    <row r="81" spans="1:18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103110604</v>
      </c>
      <c r="F81" s="22">
        <v>0</v>
      </c>
      <c r="G81" s="22">
        <v>0</v>
      </c>
      <c r="H81" s="22">
        <v>0</v>
      </c>
      <c r="I81" s="22">
        <v>759307</v>
      </c>
      <c r="J81" s="22">
        <v>3552437</v>
      </c>
      <c r="K81" s="22">
        <v>836725</v>
      </c>
      <c r="L81" s="22">
        <v>-1644486</v>
      </c>
      <c r="M81" s="22">
        <v>-3663080</v>
      </c>
      <c r="N81" s="22">
        <v>0</v>
      </c>
      <c r="O81" s="22">
        <v>0</v>
      </c>
      <c r="P81" s="22">
        <v>0</v>
      </c>
      <c r="Q81" s="22">
        <v>0</v>
      </c>
      <c r="R81" s="22">
        <v>102951507</v>
      </c>
    </row>
    <row r="82" spans="1:18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257070975</v>
      </c>
      <c r="F82" s="22">
        <v>0</v>
      </c>
      <c r="G82" s="22">
        <v>0</v>
      </c>
      <c r="H82" s="22">
        <v>0</v>
      </c>
      <c r="I82" s="22">
        <v>0</v>
      </c>
      <c r="J82" s="22">
        <v>20116720</v>
      </c>
      <c r="K82" s="22">
        <v>74900</v>
      </c>
      <c r="L82" s="22">
        <v>-2130478</v>
      </c>
      <c r="M82" s="22">
        <v>-12793922</v>
      </c>
      <c r="N82" s="22">
        <v>0</v>
      </c>
      <c r="O82" s="22">
        <v>0</v>
      </c>
      <c r="P82" s="22">
        <v>0</v>
      </c>
      <c r="Q82" s="22">
        <v>0</v>
      </c>
      <c r="R82" s="22">
        <v>262338195</v>
      </c>
    </row>
    <row r="83" spans="1:18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22507550</v>
      </c>
      <c r="F83" s="22">
        <v>0</v>
      </c>
      <c r="G83" s="22">
        <v>0</v>
      </c>
      <c r="H83" s="22">
        <v>0</v>
      </c>
      <c r="I83" s="22">
        <v>0</v>
      </c>
      <c r="J83" s="22">
        <v>1751764</v>
      </c>
      <c r="K83" s="22">
        <v>13091</v>
      </c>
      <c r="L83" s="22">
        <v>-147670</v>
      </c>
      <c r="M83" s="22">
        <v>-1417023</v>
      </c>
      <c r="N83" s="22">
        <v>0</v>
      </c>
      <c r="O83" s="22">
        <v>0</v>
      </c>
      <c r="P83" s="22">
        <v>0</v>
      </c>
      <c r="Q83" s="22">
        <v>0</v>
      </c>
      <c r="R83" s="22">
        <v>22707712</v>
      </c>
    </row>
    <row r="84" spans="1:18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19232777</v>
      </c>
      <c r="F84" s="22">
        <v>0</v>
      </c>
      <c r="G84" s="22">
        <v>0</v>
      </c>
      <c r="H84" s="22">
        <v>0</v>
      </c>
      <c r="I84" s="22">
        <v>198059</v>
      </c>
      <c r="J84" s="22">
        <v>347881</v>
      </c>
      <c r="K84" s="22">
        <v>203226</v>
      </c>
      <c r="L84" s="22">
        <v>-15426</v>
      </c>
      <c r="M84" s="22">
        <v>-1459392</v>
      </c>
      <c r="N84" s="22">
        <v>-2485000</v>
      </c>
      <c r="O84" s="22">
        <v>783971</v>
      </c>
      <c r="P84" s="22">
        <v>2485000</v>
      </c>
      <c r="Q84" s="22">
        <v>0</v>
      </c>
      <c r="R84" s="22">
        <v>19291096</v>
      </c>
    </row>
    <row r="85" spans="1:18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55642440</v>
      </c>
      <c r="F85" s="22">
        <v>0</v>
      </c>
      <c r="G85" s="22">
        <v>0</v>
      </c>
      <c r="H85" s="22">
        <v>0</v>
      </c>
      <c r="I85" s="22">
        <v>0</v>
      </c>
      <c r="J85" s="22">
        <v>7564593</v>
      </c>
      <c r="K85" s="22">
        <v>0</v>
      </c>
      <c r="L85" s="22">
        <v>-763436</v>
      </c>
      <c r="M85" s="22">
        <v>-2933751</v>
      </c>
      <c r="N85" s="22">
        <v>0</v>
      </c>
      <c r="O85" s="22">
        <v>35318</v>
      </c>
      <c r="P85" s="22">
        <v>0</v>
      </c>
      <c r="Q85" s="22">
        <v>0</v>
      </c>
      <c r="R85" s="22">
        <v>59545164</v>
      </c>
    </row>
    <row r="86" spans="1:18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208025911</v>
      </c>
      <c r="F86" s="22">
        <v>0</v>
      </c>
      <c r="G86" s="22">
        <v>0</v>
      </c>
      <c r="H86" s="22">
        <v>0</v>
      </c>
      <c r="I86" s="22">
        <v>0</v>
      </c>
      <c r="J86" s="22">
        <v>14814397</v>
      </c>
      <c r="K86" s="22">
        <v>909565</v>
      </c>
      <c r="L86" s="22">
        <v>-869900</v>
      </c>
      <c r="M86" s="22">
        <v>-12398832</v>
      </c>
      <c r="N86" s="22">
        <v>-208300</v>
      </c>
      <c r="O86" s="22">
        <v>59430</v>
      </c>
      <c r="P86" s="22">
        <v>208300</v>
      </c>
      <c r="Q86" s="22">
        <v>0</v>
      </c>
      <c r="R86" s="22">
        <v>210540571</v>
      </c>
    </row>
    <row r="87" spans="1:18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108152388</v>
      </c>
      <c r="F87" s="22">
        <v>0</v>
      </c>
      <c r="G87" s="22">
        <v>0</v>
      </c>
      <c r="H87" s="22">
        <v>0</v>
      </c>
      <c r="I87" s="22">
        <v>723887</v>
      </c>
      <c r="J87" s="22">
        <v>7410029</v>
      </c>
      <c r="K87" s="22">
        <v>22569</v>
      </c>
      <c r="L87" s="22">
        <v>-1087952</v>
      </c>
      <c r="M87" s="22">
        <v>-5835140</v>
      </c>
      <c r="N87" s="22">
        <v>0</v>
      </c>
      <c r="O87" s="22">
        <v>0</v>
      </c>
      <c r="P87" s="22">
        <v>0</v>
      </c>
      <c r="Q87" s="22">
        <v>0</v>
      </c>
      <c r="R87" s="22">
        <v>109385781</v>
      </c>
    </row>
    <row r="88" spans="1:18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87732978</v>
      </c>
      <c r="F88" s="22">
        <v>0</v>
      </c>
      <c r="G88" s="22">
        <v>0</v>
      </c>
      <c r="H88" s="22">
        <v>0</v>
      </c>
      <c r="I88" s="22">
        <v>10827767</v>
      </c>
      <c r="J88" s="22">
        <v>-1499916</v>
      </c>
      <c r="K88" s="22">
        <v>0</v>
      </c>
      <c r="L88" s="22">
        <v>-89842</v>
      </c>
      <c r="M88" s="22">
        <v>-6299187</v>
      </c>
      <c r="N88" s="22">
        <v>0</v>
      </c>
      <c r="O88" s="22">
        <v>2499279</v>
      </c>
      <c r="P88" s="22">
        <v>0</v>
      </c>
      <c r="Q88" s="22">
        <v>0</v>
      </c>
      <c r="R88" s="22">
        <v>93171079</v>
      </c>
    </row>
    <row r="89" spans="1:18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177191787</v>
      </c>
      <c r="F89" s="22">
        <v>0</v>
      </c>
      <c r="G89" s="22">
        <v>0</v>
      </c>
      <c r="H89" s="22">
        <v>0</v>
      </c>
      <c r="I89" s="22">
        <v>4019283</v>
      </c>
      <c r="J89" s="22">
        <v>15943802</v>
      </c>
      <c r="K89" s="22">
        <v>0</v>
      </c>
      <c r="L89" s="22">
        <v>-436242</v>
      </c>
      <c r="M89" s="22">
        <v>-10011308</v>
      </c>
      <c r="N89" s="22">
        <v>0</v>
      </c>
      <c r="O89" s="22">
        <v>142971</v>
      </c>
      <c r="P89" s="22">
        <v>0</v>
      </c>
      <c r="Q89" s="22">
        <v>2610222</v>
      </c>
      <c r="R89" s="22">
        <v>189460515</v>
      </c>
    </row>
    <row r="90" spans="1:18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21339650</v>
      </c>
      <c r="F90" s="22">
        <v>0</v>
      </c>
      <c r="G90" s="22">
        <v>0</v>
      </c>
      <c r="H90" s="22">
        <v>0</v>
      </c>
      <c r="I90" s="22">
        <v>849921</v>
      </c>
      <c r="J90" s="22">
        <v>-63530</v>
      </c>
      <c r="K90" s="22">
        <v>0</v>
      </c>
      <c r="L90" s="22">
        <v>-11985</v>
      </c>
      <c r="M90" s="22">
        <v>-820869</v>
      </c>
      <c r="N90" s="22">
        <v>0</v>
      </c>
      <c r="O90" s="22">
        <v>403219</v>
      </c>
      <c r="P90" s="22">
        <v>0</v>
      </c>
      <c r="Q90" s="22">
        <v>0</v>
      </c>
      <c r="R90" s="22">
        <v>21696406</v>
      </c>
    </row>
    <row r="91" spans="1:18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175138919</v>
      </c>
      <c r="F91" s="22">
        <v>0</v>
      </c>
      <c r="G91" s="22">
        <v>0</v>
      </c>
      <c r="H91" s="22">
        <v>0</v>
      </c>
      <c r="I91" s="22">
        <v>9423599</v>
      </c>
      <c r="J91" s="22">
        <v>0</v>
      </c>
      <c r="K91" s="22">
        <v>0</v>
      </c>
      <c r="L91" s="22">
        <v>-255197</v>
      </c>
      <c r="M91" s="22">
        <v>-4430584</v>
      </c>
      <c r="N91" s="22">
        <v>0</v>
      </c>
      <c r="O91" s="22">
        <v>1350111</v>
      </c>
      <c r="P91" s="22">
        <v>0</v>
      </c>
      <c r="Q91" s="22">
        <v>-79790</v>
      </c>
      <c r="R91" s="22">
        <v>181147058</v>
      </c>
    </row>
    <row r="92" spans="1:18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49647451</v>
      </c>
      <c r="F92" s="22">
        <v>0</v>
      </c>
      <c r="G92" s="22">
        <v>0</v>
      </c>
      <c r="H92" s="22">
        <v>0</v>
      </c>
      <c r="I92" s="22">
        <v>1022974</v>
      </c>
      <c r="J92" s="22">
        <v>1168270</v>
      </c>
      <c r="K92" s="22">
        <v>0</v>
      </c>
      <c r="L92" s="22">
        <v>-390646</v>
      </c>
      <c r="M92" s="22">
        <v>-2065687</v>
      </c>
      <c r="N92" s="22">
        <v>0</v>
      </c>
      <c r="O92" s="22">
        <v>819041</v>
      </c>
      <c r="P92" s="22">
        <v>0</v>
      </c>
      <c r="Q92" s="22">
        <v>0</v>
      </c>
      <c r="R92" s="22">
        <v>50201403</v>
      </c>
    </row>
    <row r="93" spans="1:18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10598491</v>
      </c>
      <c r="F93" s="22">
        <v>0</v>
      </c>
      <c r="G93" s="22">
        <v>0</v>
      </c>
      <c r="H93" s="22">
        <v>0</v>
      </c>
      <c r="I93" s="22">
        <v>26523</v>
      </c>
      <c r="J93" s="22">
        <v>446579</v>
      </c>
      <c r="K93" s="22">
        <v>0</v>
      </c>
      <c r="L93" s="22">
        <v>-5500</v>
      </c>
      <c r="M93" s="22">
        <v>-407878</v>
      </c>
      <c r="N93" s="22">
        <v>0</v>
      </c>
      <c r="O93" s="22">
        <v>0</v>
      </c>
      <c r="P93" s="22">
        <v>0</v>
      </c>
      <c r="Q93" s="22">
        <v>0</v>
      </c>
      <c r="R93" s="22">
        <v>10658215</v>
      </c>
    </row>
    <row r="94" spans="1:18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9702041</v>
      </c>
      <c r="F94" s="22">
        <v>0</v>
      </c>
      <c r="G94" s="22">
        <v>0</v>
      </c>
      <c r="H94" s="22">
        <v>0</v>
      </c>
      <c r="I94" s="22">
        <v>11438</v>
      </c>
      <c r="J94" s="22">
        <v>268715</v>
      </c>
      <c r="K94" s="22">
        <v>0</v>
      </c>
      <c r="L94" s="22">
        <v>-10000</v>
      </c>
      <c r="M94" s="22">
        <v>-403965</v>
      </c>
      <c r="N94" s="22">
        <v>0</v>
      </c>
      <c r="O94" s="22">
        <v>70705</v>
      </c>
      <c r="P94" s="22">
        <v>0</v>
      </c>
      <c r="Q94" s="22">
        <v>0</v>
      </c>
      <c r="R94" s="22">
        <v>9638934</v>
      </c>
    </row>
    <row r="95" spans="1:18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170596659</v>
      </c>
      <c r="F95" s="22">
        <v>0</v>
      </c>
      <c r="G95" s="22">
        <v>0</v>
      </c>
      <c r="H95" s="22">
        <v>0</v>
      </c>
      <c r="I95" s="22">
        <v>2726296</v>
      </c>
      <c r="J95" s="22">
        <v>9017989</v>
      </c>
      <c r="K95" s="22">
        <v>12001821</v>
      </c>
      <c r="L95" s="22">
        <v>-29494</v>
      </c>
      <c r="M95" s="22">
        <v>-5186436</v>
      </c>
      <c r="N95" s="22">
        <v>0</v>
      </c>
      <c r="O95" s="22">
        <v>1124600</v>
      </c>
      <c r="P95" s="22">
        <v>0</v>
      </c>
      <c r="Q95" s="22">
        <v>1265125</v>
      </c>
      <c r="R95" s="22">
        <v>191516560</v>
      </c>
    </row>
    <row r="96" spans="1:18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18155400</v>
      </c>
      <c r="F96" s="22">
        <v>0</v>
      </c>
      <c r="G96" s="22">
        <v>0</v>
      </c>
      <c r="H96" s="22">
        <v>0</v>
      </c>
      <c r="I96" s="22">
        <v>0</v>
      </c>
      <c r="J96" s="22">
        <v>664001</v>
      </c>
      <c r="K96" s="22">
        <v>0</v>
      </c>
      <c r="L96" s="22">
        <v>-20477</v>
      </c>
      <c r="M96" s="22">
        <v>-671973</v>
      </c>
      <c r="N96" s="22">
        <v>0</v>
      </c>
      <c r="O96" s="22">
        <v>848891</v>
      </c>
      <c r="P96" s="22">
        <v>0</v>
      </c>
      <c r="Q96" s="22">
        <v>71172</v>
      </c>
      <c r="R96" s="22">
        <v>19047014</v>
      </c>
    </row>
    <row r="97" spans="1:18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10048026</v>
      </c>
      <c r="F97" s="22">
        <v>0</v>
      </c>
      <c r="G97" s="22">
        <v>0</v>
      </c>
      <c r="H97" s="22">
        <v>0</v>
      </c>
      <c r="I97" s="22">
        <v>67537</v>
      </c>
      <c r="J97" s="22">
        <v>1017870</v>
      </c>
      <c r="K97" s="22">
        <v>0</v>
      </c>
      <c r="L97" s="22">
        <v>0</v>
      </c>
      <c r="M97" s="22">
        <v>-420552</v>
      </c>
      <c r="N97" s="22">
        <v>0</v>
      </c>
      <c r="O97" s="22">
        <v>167077</v>
      </c>
      <c r="P97" s="22">
        <v>0</v>
      </c>
      <c r="Q97" s="22">
        <v>0</v>
      </c>
      <c r="R97" s="22">
        <v>10879958</v>
      </c>
    </row>
    <row r="98" spans="1:18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95628491</v>
      </c>
      <c r="F98" s="22">
        <v>0</v>
      </c>
      <c r="G98" s="22">
        <v>0</v>
      </c>
      <c r="H98" s="22">
        <v>0</v>
      </c>
      <c r="I98" s="22">
        <v>13049027</v>
      </c>
      <c r="J98" s="22">
        <v>0</v>
      </c>
      <c r="K98" s="22">
        <v>0</v>
      </c>
      <c r="L98" s="22">
        <v>-90000</v>
      </c>
      <c r="M98" s="22">
        <v>-3151953</v>
      </c>
      <c r="N98" s="22">
        <v>0</v>
      </c>
      <c r="O98" s="22">
        <v>913600</v>
      </c>
      <c r="P98" s="22">
        <v>0</v>
      </c>
      <c r="Q98" s="22">
        <v>0</v>
      </c>
      <c r="R98" s="22">
        <v>106349165</v>
      </c>
    </row>
    <row r="99" spans="1:18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10490506</v>
      </c>
      <c r="F99" s="22">
        <v>0</v>
      </c>
      <c r="G99" s="22">
        <v>0</v>
      </c>
      <c r="H99" s="22">
        <v>0</v>
      </c>
      <c r="I99" s="22">
        <v>0</v>
      </c>
      <c r="J99" s="22">
        <v>712421</v>
      </c>
      <c r="K99" s="22">
        <v>0</v>
      </c>
      <c r="L99" s="22">
        <v>-20001</v>
      </c>
      <c r="M99" s="22">
        <v>-515129</v>
      </c>
      <c r="N99" s="22">
        <v>0</v>
      </c>
      <c r="O99" s="22">
        <v>192391</v>
      </c>
      <c r="P99" s="22">
        <v>0</v>
      </c>
      <c r="Q99" s="22">
        <v>0</v>
      </c>
      <c r="R99" s="22">
        <v>10860188</v>
      </c>
    </row>
    <row r="100" spans="1:18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70634774</v>
      </c>
      <c r="F100" s="22">
        <v>0</v>
      </c>
      <c r="G100" s="22">
        <v>0</v>
      </c>
      <c r="H100" s="22">
        <v>0</v>
      </c>
      <c r="I100" s="22">
        <v>0</v>
      </c>
      <c r="J100" s="22">
        <v>7979843</v>
      </c>
      <c r="K100" s="22">
        <v>6815834</v>
      </c>
      <c r="L100" s="22">
        <v>-35797</v>
      </c>
      <c r="M100" s="22">
        <v>-2873494</v>
      </c>
      <c r="N100" s="22">
        <v>-3460000</v>
      </c>
      <c r="O100" s="22">
        <v>742664</v>
      </c>
      <c r="P100" s="22">
        <v>3460000</v>
      </c>
      <c r="Q100" s="22">
        <v>0</v>
      </c>
      <c r="R100" s="22">
        <v>83263824</v>
      </c>
    </row>
    <row r="101" spans="1:18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10094073</v>
      </c>
      <c r="F101" s="22">
        <v>0</v>
      </c>
      <c r="G101" s="22">
        <v>0</v>
      </c>
      <c r="H101" s="22">
        <v>0</v>
      </c>
      <c r="I101" s="22">
        <v>197530</v>
      </c>
      <c r="J101" s="22">
        <v>1462224</v>
      </c>
      <c r="K101" s="22">
        <v>0</v>
      </c>
      <c r="L101" s="22">
        <v>-54607</v>
      </c>
      <c r="M101" s="22">
        <v>-658571</v>
      </c>
      <c r="N101" s="22">
        <v>0</v>
      </c>
      <c r="O101" s="22">
        <v>137183</v>
      </c>
      <c r="P101" s="22">
        <v>0</v>
      </c>
      <c r="Q101" s="22">
        <v>0</v>
      </c>
      <c r="R101" s="22">
        <v>11177832</v>
      </c>
    </row>
    <row r="102" spans="1:18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7780905</v>
      </c>
      <c r="F102" s="22">
        <v>0</v>
      </c>
      <c r="G102" s="22">
        <v>0</v>
      </c>
      <c r="H102" s="22">
        <v>0</v>
      </c>
      <c r="I102" s="22">
        <v>0</v>
      </c>
      <c r="J102" s="22">
        <v>126117</v>
      </c>
      <c r="K102" s="22">
        <v>0</v>
      </c>
      <c r="L102" s="22">
        <v>-7008</v>
      </c>
      <c r="M102" s="22">
        <v>-383279</v>
      </c>
      <c r="N102" s="22">
        <v>0</v>
      </c>
      <c r="O102" s="22">
        <v>119828</v>
      </c>
      <c r="P102" s="22">
        <v>0</v>
      </c>
      <c r="Q102" s="22">
        <v>0</v>
      </c>
      <c r="R102" s="22">
        <v>7636563</v>
      </c>
    </row>
    <row r="103" spans="1:18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7667102</v>
      </c>
      <c r="F103" s="22">
        <v>0</v>
      </c>
      <c r="G103" s="22">
        <v>0</v>
      </c>
      <c r="H103" s="22">
        <v>0</v>
      </c>
      <c r="I103" s="22">
        <v>134039</v>
      </c>
      <c r="J103" s="22">
        <v>181163</v>
      </c>
      <c r="K103" s="22">
        <v>0</v>
      </c>
      <c r="L103" s="22">
        <v>0</v>
      </c>
      <c r="M103" s="22">
        <v>-332845</v>
      </c>
      <c r="N103" s="22">
        <v>0</v>
      </c>
      <c r="O103" s="22">
        <v>12229</v>
      </c>
      <c r="P103" s="22">
        <v>0</v>
      </c>
      <c r="Q103" s="22">
        <v>0</v>
      </c>
      <c r="R103" s="22">
        <v>7661688</v>
      </c>
    </row>
    <row r="104" spans="1:18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18259115</v>
      </c>
      <c r="F104" s="22">
        <v>0</v>
      </c>
      <c r="G104" s="22">
        <v>0</v>
      </c>
      <c r="H104" s="22">
        <v>0</v>
      </c>
      <c r="I104" s="22">
        <v>0</v>
      </c>
      <c r="J104" s="22">
        <v>6477695</v>
      </c>
      <c r="K104" s="22">
        <v>0</v>
      </c>
      <c r="L104" s="22">
        <v>-855560</v>
      </c>
      <c r="M104" s="22">
        <v>-663069</v>
      </c>
      <c r="N104" s="22">
        <v>0</v>
      </c>
      <c r="O104" s="22">
        <v>144646</v>
      </c>
      <c r="P104" s="22">
        <v>0</v>
      </c>
      <c r="Q104" s="22">
        <v>-7009</v>
      </c>
      <c r="R104" s="22">
        <v>23355818</v>
      </c>
    </row>
    <row r="105" spans="1:18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10341343</v>
      </c>
      <c r="F105" s="22">
        <v>0</v>
      </c>
      <c r="G105" s="22">
        <v>0</v>
      </c>
      <c r="H105" s="22">
        <v>0</v>
      </c>
      <c r="I105" s="22">
        <v>248600</v>
      </c>
      <c r="J105" s="22">
        <v>508014</v>
      </c>
      <c r="K105" s="22">
        <v>2218821</v>
      </c>
      <c r="L105" s="22">
        <v>-348629</v>
      </c>
      <c r="M105" s="22">
        <v>-626318</v>
      </c>
      <c r="N105" s="22">
        <v>0</v>
      </c>
      <c r="O105" s="22">
        <v>296973</v>
      </c>
      <c r="P105" s="22">
        <v>0</v>
      </c>
      <c r="Q105" s="22">
        <v>0</v>
      </c>
      <c r="R105" s="22">
        <v>12638804</v>
      </c>
    </row>
    <row r="106" spans="1:18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224169817</v>
      </c>
      <c r="F106" s="22">
        <v>0</v>
      </c>
      <c r="G106" s="22">
        <v>0</v>
      </c>
      <c r="H106" s="22">
        <v>0</v>
      </c>
      <c r="I106" s="22">
        <v>8354119</v>
      </c>
      <c r="J106" s="22">
        <v>9179892</v>
      </c>
      <c r="K106" s="22">
        <v>536625</v>
      </c>
      <c r="L106" s="22">
        <v>-1294062</v>
      </c>
      <c r="M106" s="22">
        <v>-6143309</v>
      </c>
      <c r="N106" s="22">
        <v>-5801000</v>
      </c>
      <c r="O106" s="22">
        <v>4515072</v>
      </c>
      <c r="P106" s="22">
        <v>5801000</v>
      </c>
      <c r="Q106" s="22">
        <v>-5801000</v>
      </c>
      <c r="R106" s="22">
        <v>233517154</v>
      </c>
    </row>
    <row r="107" spans="1:18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42768221</v>
      </c>
      <c r="F107" s="22">
        <v>0</v>
      </c>
      <c r="G107" s="22">
        <v>0</v>
      </c>
      <c r="H107" s="22">
        <v>0</v>
      </c>
      <c r="I107" s="22">
        <v>574485</v>
      </c>
      <c r="J107" s="22">
        <v>2157065</v>
      </c>
      <c r="K107" s="22">
        <v>38894</v>
      </c>
      <c r="L107" s="22">
        <v>-82700</v>
      </c>
      <c r="M107" s="22">
        <v>-1907678</v>
      </c>
      <c r="N107" s="22">
        <v>0</v>
      </c>
      <c r="O107" s="22">
        <v>145570</v>
      </c>
      <c r="P107" s="22">
        <v>0</v>
      </c>
      <c r="Q107" s="22">
        <v>0</v>
      </c>
      <c r="R107" s="22">
        <v>43693857</v>
      </c>
    </row>
    <row r="108" spans="1:18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40243153</v>
      </c>
      <c r="F108" s="22">
        <v>0</v>
      </c>
      <c r="G108" s="22">
        <v>0</v>
      </c>
      <c r="H108" s="22">
        <v>0</v>
      </c>
      <c r="I108" s="22">
        <v>41140</v>
      </c>
      <c r="J108" s="22">
        <v>1931110</v>
      </c>
      <c r="K108" s="22">
        <v>2177591</v>
      </c>
      <c r="L108" s="22">
        <v>-104354</v>
      </c>
      <c r="M108" s="22">
        <v>-1482499</v>
      </c>
      <c r="N108" s="22">
        <v>0</v>
      </c>
      <c r="O108" s="22">
        <v>420002</v>
      </c>
      <c r="P108" s="22">
        <v>0</v>
      </c>
      <c r="Q108" s="22">
        <v>0</v>
      </c>
      <c r="R108" s="22">
        <v>43226143</v>
      </c>
    </row>
    <row r="109" spans="1:18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4750305</v>
      </c>
      <c r="F109" s="22">
        <v>0</v>
      </c>
      <c r="G109" s="22">
        <v>0</v>
      </c>
      <c r="H109" s="22">
        <v>0</v>
      </c>
      <c r="I109" s="22">
        <v>0</v>
      </c>
      <c r="J109" s="22">
        <v>280702</v>
      </c>
      <c r="K109" s="22">
        <v>0</v>
      </c>
      <c r="L109" s="22">
        <v>-9382</v>
      </c>
      <c r="M109" s="22">
        <v>-342601</v>
      </c>
      <c r="N109" s="22">
        <v>-250000</v>
      </c>
      <c r="O109" s="22">
        <v>118102</v>
      </c>
      <c r="P109" s="22">
        <v>250000</v>
      </c>
      <c r="Q109" s="22">
        <v>0</v>
      </c>
      <c r="R109" s="22">
        <v>4797126</v>
      </c>
    </row>
    <row r="110" spans="1:18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70712881</v>
      </c>
      <c r="F110" s="22">
        <v>0</v>
      </c>
      <c r="G110" s="22">
        <v>0</v>
      </c>
      <c r="H110" s="22">
        <v>0</v>
      </c>
      <c r="I110" s="22">
        <v>661621</v>
      </c>
      <c r="J110" s="22">
        <v>4390732</v>
      </c>
      <c r="K110" s="22">
        <v>23845501</v>
      </c>
      <c r="L110" s="22">
        <v>-83078</v>
      </c>
      <c r="M110" s="22">
        <v>-4566588</v>
      </c>
      <c r="N110" s="22">
        <v>-1876677</v>
      </c>
      <c r="O110" s="22">
        <v>333313</v>
      </c>
      <c r="P110" s="22">
        <v>1876677</v>
      </c>
      <c r="Q110" s="22">
        <v>-2863402</v>
      </c>
      <c r="R110" s="22">
        <v>92430980</v>
      </c>
    </row>
    <row r="111" spans="1:18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22427112</v>
      </c>
      <c r="F111" s="22">
        <v>0</v>
      </c>
      <c r="G111" s="22">
        <v>0</v>
      </c>
      <c r="H111" s="22">
        <v>0</v>
      </c>
      <c r="I111" s="22">
        <v>246177</v>
      </c>
      <c r="J111" s="22">
        <v>2260631</v>
      </c>
      <c r="K111" s="22">
        <v>0</v>
      </c>
      <c r="L111" s="22">
        <v>-32665</v>
      </c>
      <c r="M111" s="22">
        <v>-2871172</v>
      </c>
      <c r="N111" s="22">
        <v>0</v>
      </c>
      <c r="O111" s="22">
        <v>260076</v>
      </c>
      <c r="P111" s="22">
        <v>0</v>
      </c>
      <c r="Q111" s="22">
        <v>0</v>
      </c>
      <c r="R111" s="22">
        <v>22290159</v>
      </c>
    </row>
    <row r="112" spans="1:18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76207606</v>
      </c>
      <c r="F112" s="22">
        <v>0</v>
      </c>
      <c r="G112" s="22">
        <v>0</v>
      </c>
      <c r="H112" s="22">
        <v>0</v>
      </c>
      <c r="I112" s="22">
        <v>171976</v>
      </c>
      <c r="J112" s="22">
        <v>2206313</v>
      </c>
      <c r="K112" s="22">
        <v>2174887</v>
      </c>
      <c r="L112" s="22">
        <v>-141893</v>
      </c>
      <c r="M112" s="22">
        <v>-2323854</v>
      </c>
      <c r="N112" s="22">
        <v>311000</v>
      </c>
      <c r="O112" s="22">
        <v>439504</v>
      </c>
      <c r="P112" s="22">
        <v>-311000</v>
      </c>
      <c r="Q112" s="22">
        <v>0</v>
      </c>
      <c r="R112" s="22">
        <v>78734539</v>
      </c>
    </row>
    <row r="113" spans="1:18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16199683</v>
      </c>
      <c r="F113" s="22">
        <v>0</v>
      </c>
      <c r="G113" s="22">
        <v>0</v>
      </c>
      <c r="H113" s="22">
        <v>0</v>
      </c>
      <c r="I113" s="22">
        <v>0</v>
      </c>
      <c r="J113" s="22">
        <v>1951151</v>
      </c>
      <c r="K113" s="22">
        <v>13004</v>
      </c>
      <c r="L113" s="22">
        <v>0</v>
      </c>
      <c r="M113" s="22">
        <v>-639835</v>
      </c>
      <c r="N113" s="22">
        <v>-211038</v>
      </c>
      <c r="O113" s="22">
        <v>65278</v>
      </c>
      <c r="P113" s="22">
        <v>211038</v>
      </c>
      <c r="Q113" s="22">
        <v>0</v>
      </c>
      <c r="R113" s="22">
        <v>17589281</v>
      </c>
    </row>
    <row r="114" spans="1:18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233873445</v>
      </c>
      <c r="F114" s="22">
        <v>0</v>
      </c>
      <c r="G114" s="22">
        <v>0</v>
      </c>
      <c r="H114" s="22">
        <v>0</v>
      </c>
      <c r="I114" s="22">
        <v>4139342</v>
      </c>
      <c r="J114" s="22">
        <v>8088665</v>
      </c>
      <c r="K114" s="22">
        <v>8298579</v>
      </c>
      <c r="L114" s="22">
        <v>-108844</v>
      </c>
      <c r="M114" s="22">
        <v>-6121245</v>
      </c>
      <c r="N114" s="22">
        <v>0</v>
      </c>
      <c r="O114" s="22">
        <v>890259</v>
      </c>
      <c r="P114" s="22">
        <v>0</v>
      </c>
      <c r="Q114" s="22">
        <v>0</v>
      </c>
      <c r="R114" s="22">
        <v>249060201</v>
      </c>
    </row>
    <row r="115" spans="1:18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7300906</v>
      </c>
      <c r="F115" s="22">
        <v>0</v>
      </c>
      <c r="G115" s="22">
        <v>0</v>
      </c>
      <c r="H115" s="22">
        <v>0</v>
      </c>
      <c r="I115" s="22">
        <v>486616</v>
      </c>
      <c r="J115" s="22">
        <v>799424</v>
      </c>
      <c r="K115" s="22">
        <v>0</v>
      </c>
      <c r="L115" s="22">
        <v>-2372</v>
      </c>
      <c r="M115" s="22">
        <v>-459827</v>
      </c>
      <c r="N115" s="22">
        <v>0</v>
      </c>
      <c r="O115" s="22">
        <v>74240</v>
      </c>
      <c r="P115" s="22">
        <v>0</v>
      </c>
      <c r="Q115" s="22">
        <v>0</v>
      </c>
      <c r="R115" s="22">
        <v>8198987</v>
      </c>
    </row>
    <row r="116" spans="1:18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24627282</v>
      </c>
      <c r="F116" s="22">
        <v>0</v>
      </c>
      <c r="G116" s="22">
        <v>0</v>
      </c>
      <c r="H116" s="22">
        <v>0</v>
      </c>
      <c r="I116" s="22">
        <v>0</v>
      </c>
      <c r="J116" s="22">
        <v>1197921</v>
      </c>
      <c r="K116" s="22">
        <v>0</v>
      </c>
      <c r="L116" s="22">
        <v>-36130</v>
      </c>
      <c r="M116" s="22">
        <v>-1200230</v>
      </c>
      <c r="N116" s="22">
        <v>0</v>
      </c>
      <c r="O116" s="22">
        <v>435926</v>
      </c>
      <c r="P116" s="22">
        <v>0</v>
      </c>
      <c r="Q116" s="22">
        <v>0</v>
      </c>
      <c r="R116" s="22">
        <v>25024769</v>
      </c>
    </row>
    <row r="117" spans="1:18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9866047</v>
      </c>
      <c r="F117" s="22">
        <v>0</v>
      </c>
      <c r="G117" s="22">
        <v>0</v>
      </c>
      <c r="H117" s="22">
        <v>0</v>
      </c>
      <c r="I117" s="22">
        <v>0</v>
      </c>
      <c r="J117" s="22">
        <v>764235</v>
      </c>
      <c r="K117" s="22">
        <v>0</v>
      </c>
      <c r="L117" s="22">
        <v>0</v>
      </c>
      <c r="M117" s="22">
        <v>-368596</v>
      </c>
      <c r="N117" s="22">
        <v>0</v>
      </c>
      <c r="O117" s="22">
        <v>68457</v>
      </c>
      <c r="P117" s="22">
        <v>0</v>
      </c>
      <c r="Q117" s="22">
        <v>0</v>
      </c>
      <c r="R117" s="22">
        <v>10330143</v>
      </c>
    </row>
    <row r="118" spans="1:18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60860167</v>
      </c>
      <c r="F118" s="22">
        <v>0</v>
      </c>
      <c r="G118" s="22">
        <v>0</v>
      </c>
      <c r="H118" s="22">
        <v>0</v>
      </c>
      <c r="I118" s="22">
        <v>734654</v>
      </c>
      <c r="J118" s="22">
        <v>1277621</v>
      </c>
      <c r="K118" s="22">
        <v>0</v>
      </c>
      <c r="L118" s="22">
        <v>-30488</v>
      </c>
      <c r="M118" s="22">
        <v>-2188266</v>
      </c>
      <c r="N118" s="22">
        <v>0</v>
      </c>
      <c r="O118" s="22">
        <v>90621</v>
      </c>
      <c r="P118" s="22">
        <v>0</v>
      </c>
      <c r="Q118" s="22">
        <v>0</v>
      </c>
      <c r="R118" s="22">
        <v>60744309</v>
      </c>
    </row>
    <row r="119" spans="1:18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34168252</v>
      </c>
      <c r="F119" s="22">
        <v>0</v>
      </c>
      <c r="G119" s="22">
        <v>0</v>
      </c>
      <c r="H119" s="22">
        <v>0</v>
      </c>
      <c r="I119" s="22">
        <v>0</v>
      </c>
      <c r="J119" s="22">
        <v>2475275</v>
      </c>
      <c r="K119" s="22">
        <v>0</v>
      </c>
      <c r="L119" s="22">
        <v>-30961</v>
      </c>
      <c r="M119" s="22">
        <v>-1433707</v>
      </c>
      <c r="N119" s="22">
        <v>0</v>
      </c>
      <c r="O119" s="22">
        <v>630356</v>
      </c>
      <c r="P119" s="22">
        <v>0</v>
      </c>
      <c r="Q119" s="22">
        <v>0</v>
      </c>
      <c r="R119" s="22">
        <v>35809215</v>
      </c>
    </row>
    <row r="120" spans="1:18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70911575</v>
      </c>
      <c r="F120" s="22">
        <v>0</v>
      </c>
      <c r="G120" s="22">
        <v>0</v>
      </c>
      <c r="H120" s="22">
        <v>0</v>
      </c>
      <c r="I120" s="22">
        <v>0</v>
      </c>
      <c r="J120" s="22">
        <v>11507699</v>
      </c>
      <c r="K120" s="22">
        <v>0</v>
      </c>
      <c r="L120" s="22">
        <v>-318542</v>
      </c>
      <c r="M120" s="22">
        <v>-4104627</v>
      </c>
      <c r="N120" s="22">
        <v>0</v>
      </c>
      <c r="O120" s="22">
        <v>1020209</v>
      </c>
      <c r="P120" s="22">
        <v>0</v>
      </c>
      <c r="Q120" s="22">
        <v>0</v>
      </c>
      <c r="R120" s="22">
        <v>79016314</v>
      </c>
    </row>
    <row r="121" spans="1:18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128603134</v>
      </c>
      <c r="F121" s="22">
        <v>0</v>
      </c>
      <c r="G121" s="22">
        <v>0</v>
      </c>
      <c r="H121" s="22">
        <v>0</v>
      </c>
      <c r="I121" s="22">
        <v>0</v>
      </c>
      <c r="J121" s="22">
        <v>7583556</v>
      </c>
      <c r="K121" s="22">
        <v>0</v>
      </c>
      <c r="L121" s="22">
        <v>-61259</v>
      </c>
      <c r="M121" s="22">
        <v>-4109866</v>
      </c>
      <c r="N121" s="22">
        <v>0</v>
      </c>
      <c r="O121" s="22">
        <v>483174</v>
      </c>
      <c r="P121" s="22">
        <v>0</v>
      </c>
      <c r="Q121" s="22">
        <v>0</v>
      </c>
      <c r="R121" s="22">
        <v>132498739</v>
      </c>
    </row>
    <row r="122" spans="1:18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6944340</v>
      </c>
      <c r="F122" s="22">
        <v>0</v>
      </c>
      <c r="G122" s="22">
        <v>0</v>
      </c>
      <c r="H122" s="22">
        <v>0</v>
      </c>
      <c r="I122" s="22">
        <v>25702</v>
      </c>
      <c r="J122" s="22">
        <v>870705</v>
      </c>
      <c r="K122" s="22">
        <v>0</v>
      </c>
      <c r="L122" s="22">
        <v>0</v>
      </c>
      <c r="M122" s="22">
        <v>-316569</v>
      </c>
      <c r="N122" s="22">
        <v>0</v>
      </c>
      <c r="O122" s="22">
        <v>42967</v>
      </c>
      <c r="P122" s="22">
        <v>0</v>
      </c>
      <c r="Q122" s="22">
        <v>0</v>
      </c>
      <c r="R122" s="22">
        <v>7567145</v>
      </c>
    </row>
    <row r="123" spans="1:18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58930312</v>
      </c>
      <c r="F123" s="22">
        <v>0</v>
      </c>
      <c r="G123" s="22">
        <v>0</v>
      </c>
      <c r="H123" s="22">
        <v>0</v>
      </c>
      <c r="I123" s="22">
        <v>5046874</v>
      </c>
      <c r="J123" s="22">
        <v>1524703</v>
      </c>
      <c r="K123" s="22">
        <v>0</v>
      </c>
      <c r="L123" s="22">
        <v>-444416</v>
      </c>
      <c r="M123" s="22">
        <v>-2782505</v>
      </c>
      <c r="N123" s="22">
        <v>-635100</v>
      </c>
      <c r="O123" s="22">
        <v>2415730</v>
      </c>
      <c r="P123" s="22">
        <v>635100</v>
      </c>
      <c r="Q123" s="22">
        <v>0</v>
      </c>
      <c r="R123" s="22">
        <v>64690698</v>
      </c>
    </row>
    <row r="124" spans="1:18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15631732</v>
      </c>
      <c r="F124" s="22">
        <v>0</v>
      </c>
      <c r="G124" s="22">
        <v>0</v>
      </c>
      <c r="H124" s="22">
        <v>0</v>
      </c>
      <c r="I124" s="22">
        <v>830000</v>
      </c>
      <c r="J124" s="22">
        <v>2911495</v>
      </c>
      <c r="K124" s="22">
        <v>0</v>
      </c>
      <c r="L124" s="22">
        <v>-98974</v>
      </c>
      <c r="M124" s="22">
        <v>-591005</v>
      </c>
      <c r="N124" s="22">
        <v>2000000</v>
      </c>
      <c r="O124" s="22">
        <v>0</v>
      </c>
      <c r="P124" s="22">
        <v>-2000000</v>
      </c>
      <c r="Q124" s="22">
        <v>0</v>
      </c>
      <c r="R124" s="22">
        <v>18683248</v>
      </c>
    </row>
    <row r="125" spans="1:18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28316433</v>
      </c>
      <c r="F125" s="22">
        <v>0</v>
      </c>
      <c r="G125" s="22">
        <v>0</v>
      </c>
      <c r="H125" s="22">
        <v>0</v>
      </c>
      <c r="I125" s="22">
        <v>260879</v>
      </c>
      <c r="J125" s="22">
        <v>1594700</v>
      </c>
      <c r="K125" s="22">
        <v>0</v>
      </c>
      <c r="L125" s="22">
        <v>0</v>
      </c>
      <c r="M125" s="22">
        <v>-1537790</v>
      </c>
      <c r="N125" s="22">
        <v>0</v>
      </c>
      <c r="O125" s="22">
        <v>626543</v>
      </c>
      <c r="P125" s="22">
        <v>0</v>
      </c>
      <c r="Q125" s="22">
        <v>0</v>
      </c>
      <c r="R125" s="22">
        <v>29260765</v>
      </c>
    </row>
    <row r="126" spans="1:18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9499103</v>
      </c>
      <c r="F126" s="22">
        <v>0</v>
      </c>
      <c r="G126" s="22">
        <v>0</v>
      </c>
      <c r="H126" s="22">
        <v>0</v>
      </c>
      <c r="I126" s="22">
        <v>13000</v>
      </c>
      <c r="J126" s="22">
        <v>528214</v>
      </c>
      <c r="K126" s="22">
        <v>0</v>
      </c>
      <c r="L126" s="22">
        <v>-69308</v>
      </c>
      <c r="M126" s="22">
        <v>-414632</v>
      </c>
      <c r="N126" s="22">
        <v>0</v>
      </c>
      <c r="O126" s="22">
        <v>57178</v>
      </c>
      <c r="P126" s="22">
        <v>0</v>
      </c>
      <c r="Q126" s="22">
        <v>0</v>
      </c>
      <c r="R126" s="22">
        <v>9613555</v>
      </c>
    </row>
    <row r="127" spans="1:18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26440769</v>
      </c>
      <c r="F127" s="22">
        <v>0</v>
      </c>
      <c r="G127" s="22">
        <v>0</v>
      </c>
      <c r="H127" s="22">
        <v>0</v>
      </c>
      <c r="I127" s="22">
        <v>336495</v>
      </c>
      <c r="J127" s="22">
        <v>4992369</v>
      </c>
      <c r="K127" s="22">
        <v>0</v>
      </c>
      <c r="L127" s="22">
        <v>-785853</v>
      </c>
      <c r="M127" s="22">
        <v>-1024764</v>
      </c>
      <c r="N127" s="22">
        <v>0</v>
      </c>
      <c r="O127" s="22">
        <v>74114</v>
      </c>
      <c r="P127" s="22">
        <v>0</v>
      </c>
      <c r="Q127" s="22">
        <v>0</v>
      </c>
      <c r="R127" s="22">
        <v>30033130</v>
      </c>
    </row>
    <row r="128" spans="1:18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24161808</v>
      </c>
      <c r="F128" s="22">
        <v>0</v>
      </c>
      <c r="G128" s="22">
        <v>0</v>
      </c>
      <c r="H128" s="22">
        <v>0</v>
      </c>
      <c r="I128" s="22">
        <v>1650287</v>
      </c>
      <c r="J128" s="22">
        <v>145715</v>
      </c>
      <c r="K128" s="22">
        <v>0</v>
      </c>
      <c r="L128" s="22">
        <v>0</v>
      </c>
      <c r="M128" s="22">
        <v>-799552</v>
      </c>
      <c r="N128" s="22">
        <v>0</v>
      </c>
      <c r="O128" s="22">
        <v>166128</v>
      </c>
      <c r="P128" s="22">
        <v>0</v>
      </c>
      <c r="Q128" s="22">
        <v>0</v>
      </c>
      <c r="R128" s="22">
        <v>25324386</v>
      </c>
    </row>
    <row r="129" spans="1:18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25077624</v>
      </c>
      <c r="F129" s="22">
        <v>0</v>
      </c>
      <c r="G129" s="22">
        <v>0</v>
      </c>
      <c r="H129" s="22">
        <v>0</v>
      </c>
      <c r="I129" s="22">
        <v>943389</v>
      </c>
      <c r="J129" s="22">
        <v>2182723</v>
      </c>
      <c r="K129" s="22">
        <v>0</v>
      </c>
      <c r="L129" s="22">
        <v>-11292</v>
      </c>
      <c r="M129" s="22">
        <v>-961219</v>
      </c>
      <c r="N129" s="22">
        <v>0</v>
      </c>
      <c r="O129" s="22">
        <v>421986</v>
      </c>
      <c r="P129" s="22">
        <v>0</v>
      </c>
      <c r="Q129" s="22">
        <v>0</v>
      </c>
      <c r="R129" s="22">
        <v>27653211</v>
      </c>
    </row>
    <row r="130" spans="1:18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22138138</v>
      </c>
      <c r="F130" s="22">
        <v>0</v>
      </c>
      <c r="G130" s="22">
        <v>0</v>
      </c>
      <c r="H130" s="22">
        <v>0</v>
      </c>
      <c r="I130" s="22">
        <v>0</v>
      </c>
      <c r="J130" s="22">
        <v>1056524</v>
      </c>
      <c r="K130" s="22">
        <v>0</v>
      </c>
      <c r="L130" s="22">
        <v>-34096</v>
      </c>
      <c r="M130" s="22">
        <v>-1013948</v>
      </c>
      <c r="N130" s="22">
        <v>0</v>
      </c>
      <c r="O130" s="22">
        <v>5598</v>
      </c>
      <c r="P130" s="22">
        <v>0</v>
      </c>
      <c r="Q130" s="22">
        <v>0</v>
      </c>
      <c r="R130" s="22">
        <v>22152216</v>
      </c>
    </row>
    <row r="131" spans="1:18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38081265</v>
      </c>
      <c r="F131" s="22">
        <v>0</v>
      </c>
      <c r="G131" s="22">
        <v>0</v>
      </c>
      <c r="H131" s="22">
        <v>0</v>
      </c>
      <c r="I131" s="22">
        <v>809647</v>
      </c>
      <c r="J131" s="22">
        <v>0</v>
      </c>
      <c r="K131" s="22">
        <v>0</v>
      </c>
      <c r="L131" s="22">
        <v>-4500</v>
      </c>
      <c r="M131" s="22">
        <v>-1264192</v>
      </c>
      <c r="N131" s="22">
        <v>0</v>
      </c>
      <c r="O131" s="22">
        <v>877071</v>
      </c>
      <c r="P131" s="22">
        <v>0</v>
      </c>
      <c r="Q131" s="22">
        <v>0</v>
      </c>
      <c r="R131" s="22">
        <v>38499291</v>
      </c>
    </row>
    <row r="132" spans="1:18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5599950</v>
      </c>
      <c r="F132" s="22">
        <v>0</v>
      </c>
      <c r="G132" s="22">
        <v>0</v>
      </c>
      <c r="H132" s="22">
        <v>0</v>
      </c>
      <c r="I132" s="22">
        <v>0</v>
      </c>
      <c r="J132" s="22">
        <v>161895</v>
      </c>
      <c r="K132" s="22">
        <v>0</v>
      </c>
      <c r="L132" s="22">
        <v>-8854</v>
      </c>
      <c r="M132" s="22">
        <v>-249281</v>
      </c>
      <c r="N132" s="22">
        <v>0</v>
      </c>
      <c r="O132" s="22">
        <v>0</v>
      </c>
      <c r="P132" s="22">
        <v>0</v>
      </c>
      <c r="Q132" s="22">
        <v>0</v>
      </c>
      <c r="R132" s="22">
        <v>5503710</v>
      </c>
    </row>
    <row r="133" spans="1:18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24236574</v>
      </c>
      <c r="F133" s="22"/>
      <c r="G133" s="22"/>
      <c r="H133" s="22"/>
      <c r="I133" s="22">
        <v>0</v>
      </c>
      <c r="J133" s="22">
        <v>1075303</v>
      </c>
      <c r="K133" s="22">
        <v>0</v>
      </c>
      <c r="L133" s="22">
        <v>-703</v>
      </c>
      <c r="M133" s="22">
        <v>-724782</v>
      </c>
      <c r="N133" s="22">
        <v>0</v>
      </c>
      <c r="O133" s="22">
        <v>55658</v>
      </c>
      <c r="P133" s="22">
        <v>0</v>
      </c>
      <c r="Q133" s="22">
        <v>0</v>
      </c>
      <c r="R133" s="22">
        <v>24642050</v>
      </c>
    </row>
    <row r="134" spans="1:18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7245614</v>
      </c>
      <c r="F134" s="22">
        <v>0</v>
      </c>
      <c r="G134" s="22">
        <v>0</v>
      </c>
      <c r="H134" s="22">
        <v>0</v>
      </c>
      <c r="I134" s="22">
        <v>11500</v>
      </c>
      <c r="J134" s="22">
        <v>64423</v>
      </c>
      <c r="K134" s="22">
        <v>0</v>
      </c>
      <c r="L134" s="22">
        <v>0</v>
      </c>
      <c r="M134" s="22">
        <v>-255102</v>
      </c>
      <c r="N134" s="22">
        <v>0</v>
      </c>
      <c r="O134" s="22">
        <v>76002</v>
      </c>
      <c r="P134" s="22">
        <v>0</v>
      </c>
      <c r="Q134" s="22">
        <v>0</v>
      </c>
      <c r="R134" s="22">
        <v>7142437</v>
      </c>
    </row>
    <row r="135" spans="1:18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110258274</v>
      </c>
      <c r="F135" s="22">
        <v>0</v>
      </c>
      <c r="G135" s="22">
        <v>0</v>
      </c>
      <c r="H135" s="22">
        <v>0</v>
      </c>
      <c r="I135" s="22">
        <v>2486674</v>
      </c>
      <c r="J135" s="22">
        <v>1720788</v>
      </c>
      <c r="K135" s="22">
        <v>5000</v>
      </c>
      <c r="L135" s="22">
        <v>-3851</v>
      </c>
      <c r="M135" s="22">
        <v>-4498782</v>
      </c>
      <c r="N135" s="22">
        <v>0</v>
      </c>
      <c r="O135" s="22">
        <v>591741</v>
      </c>
      <c r="P135" s="22">
        <v>0</v>
      </c>
      <c r="Q135" s="22">
        <v>0</v>
      </c>
      <c r="R135" s="22">
        <v>110559844</v>
      </c>
    </row>
    <row r="136" spans="1:18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34651766</v>
      </c>
      <c r="F136" s="22">
        <v>0</v>
      </c>
      <c r="G136" s="22">
        <v>0</v>
      </c>
      <c r="H136" s="22">
        <v>0</v>
      </c>
      <c r="I136" s="22">
        <v>2960586</v>
      </c>
      <c r="J136" s="22">
        <v>0</v>
      </c>
      <c r="K136" s="22">
        <v>0</v>
      </c>
      <c r="L136" s="22">
        <v>-224631</v>
      </c>
      <c r="M136" s="22">
        <v>-1782525</v>
      </c>
      <c r="N136" s="22">
        <v>0</v>
      </c>
      <c r="O136" s="22">
        <v>295003</v>
      </c>
      <c r="P136" s="22">
        <v>0</v>
      </c>
      <c r="Q136" s="22">
        <v>0</v>
      </c>
      <c r="R136" s="22">
        <v>35900199</v>
      </c>
    </row>
    <row r="137" spans="1:18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133870724</v>
      </c>
      <c r="F137" s="22">
        <v>0</v>
      </c>
      <c r="G137" s="22">
        <v>0</v>
      </c>
      <c r="H137" s="22">
        <v>0</v>
      </c>
      <c r="I137" s="22">
        <v>578356</v>
      </c>
      <c r="J137" s="22">
        <v>4335789</v>
      </c>
      <c r="K137" s="22">
        <v>0</v>
      </c>
      <c r="L137" s="22">
        <v>-4030642</v>
      </c>
      <c r="M137" s="22">
        <v>-4887953</v>
      </c>
      <c r="N137" s="22">
        <v>-7500000</v>
      </c>
      <c r="O137" s="22">
        <v>629229</v>
      </c>
      <c r="P137" s="22">
        <v>7500000</v>
      </c>
      <c r="Q137" s="22">
        <v>0</v>
      </c>
      <c r="R137" s="22">
        <v>130495503</v>
      </c>
    </row>
    <row r="138" spans="1:18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124142946</v>
      </c>
      <c r="F138" s="22">
        <v>0</v>
      </c>
      <c r="G138" s="22">
        <v>0</v>
      </c>
      <c r="H138" s="22">
        <v>0</v>
      </c>
      <c r="I138" s="22">
        <v>4986039</v>
      </c>
      <c r="J138" s="22">
        <v>0</v>
      </c>
      <c r="K138" s="22">
        <v>1254114</v>
      </c>
      <c r="L138" s="22">
        <v>-384671</v>
      </c>
      <c r="M138" s="22">
        <v>-4528819</v>
      </c>
      <c r="N138" s="22">
        <v>0</v>
      </c>
      <c r="O138" s="22">
        <v>2081766</v>
      </c>
      <c r="P138" s="22">
        <v>0</v>
      </c>
      <c r="Q138" s="22">
        <v>0</v>
      </c>
      <c r="R138" s="22">
        <v>127551375</v>
      </c>
    </row>
    <row r="139" spans="1:18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84454860</v>
      </c>
      <c r="F139" s="22">
        <v>0</v>
      </c>
      <c r="G139" s="22">
        <v>0</v>
      </c>
      <c r="H139" s="22">
        <v>0</v>
      </c>
      <c r="I139" s="22">
        <v>0</v>
      </c>
      <c r="J139" s="22">
        <v>6276389</v>
      </c>
      <c r="K139" s="22">
        <v>0</v>
      </c>
      <c r="L139" s="22">
        <v>0</v>
      </c>
      <c r="M139" s="22">
        <v>-3011311</v>
      </c>
      <c r="N139" s="22">
        <v>0</v>
      </c>
      <c r="O139" s="22">
        <v>0</v>
      </c>
      <c r="P139" s="22">
        <v>0</v>
      </c>
      <c r="Q139" s="22">
        <v>0</v>
      </c>
      <c r="R139" s="22">
        <v>87719938</v>
      </c>
    </row>
    <row r="140" spans="1:18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8918806</v>
      </c>
      <c r="F140" s="22">
        <v>0</v>
      </c>
      <c r="G140" s="22">
        <v>0</v>
      </c>
      <c r="H140" s="22">
        <v>0</v>
      </c>
      <c r="I140" s="22">
        <v>20542</v>
      </c>
      <c r="J140" s="22">
        <v>1432290</v>
      </c>
      <c r="K140" s="22">
        <v>0</v>
      </c>
      <c r="L140" s="22">
        <v>0</v>
      </c>
      <c r="M140" s="22">
        <v>-381972</v>
      </c>
      <c r="N140" s="22">
        <v>0</v>
      </c>
      <c r="O140" s="22">
        <v>44096</v>
      </c>
      <c r="P140" s="22">
        <v>0</v>
      </c>
      <c r="Q140" s="22">
        <v>0</v>
      </c>
      <c r="R140" s="22">
        <v>10033762</v>
      </c>
    </row>
    <row r="141" spans="1:18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6269140</v>
      </c>
      <c r="F141" s="22">
        <v>0</v>
      </c>
      <c r="G141" s="22">
        <v>0</v>
      </c>
      <c r="H141" s="22">
        <v>0</v>
      </c>
      <c r="I141" s="22">
        <v>0</v>
      </c>
      <c r="J141" s="22">
        <v>225176</v>
      </c>
      <c r="K141" s="22">
        <v>0</v>
      </c>
      <c r="L141" s="22">
        <v>-19000</v>
      </c>
      <c r="M141" s="22">
        <v>-502163</v>
      </c>
      <c r="N141" s="22">
        <v>27408</v>
      </c>
      <c r="O141" s="22">
        <v>100223</v>
      </c>
      <c r="P141" s="22">
        <v>-27408</v>
      </c>
      <c r="Q141" s="22">
        <v>-27408</v>
      </c>
      <c r="R141" s="22">
        <v>6045968</v>
      </c>
    </row>
    <row r="142" spans="1:18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14898254</v>
      </c>
      <c r="F142" s="22">
        <v>0</v>
      </c>
      <c r="G142" s="22">
        <v>0</v>
      </c>
      <c r="H142" s="22">
        <v>0</v>
      </c>
      <c r="I142" s="22">
        <v>0</v>
      </c>
      <c r="J142" s="22">
        <v>329904</v>
      </c>
      <c r="K142" s="22">
        <v>0</v>
      </c>
      <c r="L142" s="22">
        <v>-9840</v>
      </c>
      <c r="M142" s="22">
        <v>-812394</v>
      </c>
      <c r="N142" s="22">
        <v>-1143000</v>
      </c>
      <c r="O142" s="22">
        <v>15741</v>
      </c>
      <c r="P142" s="22">
        <v>1143000</v>
      </c>
      <c r="Q142" s="22">
        <v>0</v>
      </c>
      <c r="R142" s="22">
        <v>14421665</v>
      </c>
    </row>
    <row r="143" spans="1:18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7600900</v>
      </c>
      <c r="F143" s="22">
        <v>0</v>
      </c>
      <c r="G143" s="22">
        <v>0</v>
      </c>
      <c r="H143" s="22">
        <v>0</v>
      </c>
      <c r="I143" s="22">
        <v>0</v>
      </c>
      <c r="J143" s="22">
        <v>882139</v>
      </c>
      <c r="K143" s="22">
        <v>0</v>
      </c>
      <c r="L143" s="22">
        <v>-37153</v>
      </c>
      <c r="M143" s="22">
        <v>-456093</v>
      </c>
      <c r="N143" s="22">
        <v>0</v>
      </c>
      <c r="O143" s="22">
        <v>25448</v>
      </c>
      <c r="P143" s="22">
        <v>0</v>
      </c>
      <c r="Q143" s="22">
        <v>0</v>
      </c>
      <c r="R143" s="22">
        <v>8015241</v>
      </c>
    </row>
    <row r="144" spans="1:18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21718933</v>
      </c>
      <c r="F144" s="22">
        <v>0</v>
      </c>
      <c r="G144" s="22">
        <v>0</v>
      </c>
      <c r="H144" s="22">
        <v>0</v>
      </c>
      <c r="I144" s="22">
        <v>0</v>
      </c>
      <c r="J144" s="22">
        <v>1963848</v>
      </c>
      <c r="K144" s="22">
        <v>0</v>
      </c>
      <c r="L144" s="22">
        <v>-6871516</v>
      </c>
      <c r="M144" s="22">
        <v>-502561</v>
      </c>
      <c r="N144" s="22">
        <v>0</v>
      </c>
      <c r="O144" s="22">
        <v>90614</v>
      </c>
      <c r="P144" s="22">
        <v>0</v>
      </c>
      <c r="Q144" s="22">
        <v>0</v>
      </c>
      <c r="R144" s="22">
        <v>16399318</v>
      </c>
    </row>
    <row r="145" spans="1:18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22891056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-1068720</v>
      </c>
      <c r="N145" s="22">
        <v>0</v>
      </c>
      <c r="O145" s="22">
        <v>1444152</v>
      </c>
      <c r="P145" s="22">
        <v>0</v>
      </c>
      <c r="Q145" s="22">
        <v>495</v>
      </c>
      <c r="R145" s="22">
        <v>23266983</v>
      </c>
    </row>
    <row r="146" spans="1:18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19567951</v>
      </c>
      <c r="F146" s="22">
        <v>0</v>
      </c>
      <c r="G146" s="22">
        <v>0</v>
      </c>
      <c r="H146" s="22">
        <v>0</v>
      </c>
      <c r="I146" s="22">
        <v>0</v>
      </c>
      <c r="J146" s="22">
        <v>792379</v>
      </c>
      <c r="K146" s="22">
        <v>0</v>
      </c>
      <c r="L146" s="22">
        <v>0</v>
      </c>
      <c r="M146" s="22">
        <v>-719911</v>
      </c>
      <c r="N146" s="22">
        <v>-154411</v>
      </c>
      <c r="O146" s="22">
        <v>140467</v>
      </c>
      <c r="P146" s="22">
        <v>0</v>
      </c>
      <c r="Q146" s="22">
        <v>0</v>
      </c>
      <c r="R146" s="22">
        <v>19626475</v>
      </c>
    </row>
    <row r="147" spans="1:18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4719583</v>
      </c>
      <c r="F147" s="22">
        <v>0</v>
      </c>
      <c r="G147" s="22">
        <v>0</v>
      </c>
      <c r="H147" s="22">
        <v>0</v>
      </c>
      <c r="I147" s="22">
        <v>0</v>
      </c>
      <c r="J147" s="22">
        <v>459056</v>
      </c>
      <c r="K147" s="22">
        <v>0</v>
      </c>
      <c r="L147" s="22">
        <v>-54219</v>
      </c>
      <c r="M147" s="22">
        <v>-297063</v>
      </c>
      <c r="N147" s="22">
        <v>0</v>
      </c>
      <c r="O147" s="22">
        <v>55720</v>
      </c>
      <c r="P147" s="22">
        <v>0</v>
      </c>
      <c r="Q147" s="22">
        <v>0</v>
      </c>
      <c r="R147" s="22">
        <v>4883077</v>
      </c>
    </row>
    <row r="148" spans="1:18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9586802</v>
      </c>
      <c r="F148" s="22">
        <v>0</v>
      </c>
      <c r="G148" s="22">
        <v>0</v>
      </c>
      <c r="H148" s="22">
        <v>0</v>
      </c>
      <c r="I148" s="22">
        <v>767674</v>
      </c>
      <c r="J148" s="22">
        <v>1482480</v>
      </c>
      <c r="K148" s="22">
        <v>0</v>
      </c>
      <c r="L148" s="22">
        <v>0</v>
      </c>
      <c r="M148" s="22">
        <v>-317070</v>
      </c>
      <c r="N148" s="22">
        <v>0</v>
      </c>
      <c r="O148" s="22">
        <v>47500</v>
      </c>
      <c r="P148" s="22">
        <v>0</v>
      </c>
      <c r="Q148" s="22">
        <v>0</v>
      </c>
      <c r="R148" s="22">
        <v>11567386</v>
      </c>
    </row>
    <row r="149" spans="1:18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13496791</v>
      </c>
      <c r="F149" s="22">
        <v>0</v>
      </c>
      <c r="G149" s="22">
        <v>0</v>
      </c>
      <c r="H149" s="22">
        <v>0</v>
      </c>
      <c r="I149" s="22">
        <v>0</v>
      </c>
      <c r="J149" s="22">
        <v>591389</v>
      </c>
      <c r="K149" s="22">
        <v>0</v>
      </c>
      <c r="L149" s="22">
        <v>0</v>
      </c>
      <c r="M149" s="22">
        <v>-612866</v>
      </c>
      <c r="N149" s="22">
        <v>0</v>
      </c>
      <c r="O149" s="22">
        <v>34425</v>
      </c>
      <c r="P149" s="22">
        <v>0</v>
      </c>
      <c r="Q149" s="22">
        <v>0</v>
      </c>
      <c r="R149" s="22">
        <v>13509739</v>
      </c>
    </row>
    <row r="150" spans="1:18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115395929</v>
      </c>
      <c r="F150" s="22">
        <v>0</v>
      </c>
      <c r="G150" s="22">
        <v>0</v>
      </c>
      <c r="H150" s="22">
        <v>0</v>
      </c>
      <c r="I150" s="22">
        <v>0</v>
      </c>
      <c r="J150" s="22">
        <v>3965890</v>
      </c>
      <c r="K150" s="22">
        <v>7440556</v>
      </c>
      <c r="L150" s="22">
        <v>-129806</v>
      </c>
      <c r="M150" s="22">
        <v>-5266466</v>
      </c>
      <c r="N150" s="22">
        <v>0</v>
      </c>
      <c r="O150" s="22">
        <v>824239</v>
      </c>
      <c r="P150" s="22">
        <v>0</v>
      </c>
      <c r="Q150" s="22">
        <v>0</v>
      </c>
      <c r="R150" s="22">
        <v>122230342</v>
      </c>
    </row>
    <row r="151" spans="1:18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11392863</v>
      </c>
      <c r="F151" s="22">
        <v>0</v>
      </c>
      <c r="G151" s="22">
        <v>0</v>
      </c>
      <c r="H151" s="22">
        <v>0</v>
      </c>
      <c r="I151" s="22">
        <v>0</v>
      </c>
      <c r="J151" s="22">
        <v>744685</v>
      </c>
      <c r="K151" s="22">
        <v>0</v>
      </c>
      <c r="L151" s="22">
        <v>0</v>
      </c>
      <c r="M151" s="22">
        <v>-478548</v>
      </c>
      <c r="N151" s="22">
        <v>0</v>
      </c>
      <c r="O151" s="22">
        <v>51246</v>
      </c>
      <c r="P151" s="22">
        <v>0</v>
      </c>
      <c r="Q151" s="22">
        <v>0</v>
      </c>
      <c r="R151" s="22">
        <v>11710246</v>
      </c>
    </row>
    <row r="152" spans="1:18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22369230</v>
      </c>
      <c r="F152" s="22">
        <v>0</v>
      </c>
      <c r="G152" s="22">
        <v>0</v>
      </c>
      <c r="H152" s="22">
        <v>0</v>
      </c>
      <c r="I152" s="22">
        <v>272472</v>
      </c>
      <c r="J152" s="22">
        <v>409156</v>
      </c>
      <c r="K152" s="22">
        <v>10671</v>
      </c>
      <c r="L152" s="22">
        <v>-54929</v>
      </c>
      <c r="M152" s="22">
        <v>-767191</v>
      </c>
      <c r="N152" s="22">
        <v>0</v>
      </c>
      <c r="O152" s="22">
        <v>266968</v>
      </c>
      <c r="P152" s="22">
        <v>0</v>
      </c>
      <c r="Q152" s="22">
        <v>0</v>
      </c>
      <c r="R152" s="22">
        <v>22506377</v>
      </c>
    </row>
    <row r="153" spans="1:18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285268143</v>
      </c>
      <c r="F153" s="22">
        <v>0</v>
      </c>
      <c r="G153" s="22">
        <v>0</v>
      </c>
      <c r="H153" s="22">
        <v>0</v>
      </c>
      <c r="I153" s="22">
        <v>5595607</v>
      </c>
      <c r="J153" s="22">
        <v>6413832</v>
      </c>
      <c r="K153" s="22">
        <v>17996240</v>
      </c>
      <c r="L153" s="22">
        <v>-19791</v>
      </c>
      <c r="M153" s="22">
        <v>-7568692</v>
      </c>
      <c r="N153" s="22">
        <v>-275000</v>
      </c>
      <c r="O153" s="22">
        <v>2493183</v>
      </c>
      <c r="P153" s="22">
        <v>275000</v>
      </c>
      <c r="Q153" s="22">
        <v>0</v>
      </c>
      <c r="R153" s="22">
        <v>310178522</v>
      </c>
    </row>
    <row r="154" spans="1:18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47627250</v>
      </c>
      <c r="F154" s="22">
        <v>0</v>
      </c>
      <c r="G154" s="22">
        <v>0</v>
      </c>
      <c r="H154" s="22">
        <v>0</v>
      </c>
      <c r="I154" s="22">
        <v>617560</v>
      </c>
      <c r="J154" s="22">
        <v>3317923</v>
      </c>
      <c r="K154" s="22">
        <v>5932148</v>
      </c>
      <c r="L154" s="22">
        <v>-377560</v>
      </c>
      <c r="M154" s="22">
        <v>-2506875</v>
      </c>
      <c r="N154" s="22">
        <v>0</v>
      </c>
      <c r="O154" s="22">
        <v>912338</v>
      </c>
      <c r="P154" s="22">
        <v>0</v>
      </c>
      <c r="Q154" s="22">
        <v>0</v>
      </c>
      <c r="R154" s="22">
        <v>55522784</v>
      </c>
    </row>
    <row r="155" spans="1:18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7354146</v>
      </c>
      <c r="F155" s="22">
        <v>0</v>
      </c>
      <c r="G155" s="22">
        <v>0</v>
      </c>
      <c r="H155" s="22">
        <v>0</v>
      </c>
      <c r="I155" s="22">
        <v>22629</v>
      </c>
      <c r="J155" s="22">
        <v>374436</v>
      </c>
      <c r="K155" s="22">
        <v>0</v>
      </c>
      <c r="L155" s="22">
        <v>0</v>
      </c>
      <c r="M155" s="22">
        <v>-305415</v>
      </c>
      <c r="N155" s="22">
        <v>0</v>
      </c>
      <c r="O155" s="22">
        <v>58856</v>
      </c>
      <c r="P155" s="22">
        <v>0</v>
      </c>
      <c r="Q155" s="22">
        <v>0</v>
      </c>
      <c r="R155" s="22">
        <v>7504652</v>
      </c>
    </row>
    <row r="156" spans="1:18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22230797</v>
      </c>
      <c r="F156" s="22">
        <v>0</v>
      </c>
      <c r="G156" s="22">
        <v>0</v>
      </c>
      <c r="H156" s="22">
        <v>0</v>
      </c>
      <c r="I156" s="22">
        <v>116425</v>
      </c>
      <c r="J156" s="22">
        <v>924881</v>
      </c>
      <c r="K156" s="22">
        <v>0</v>
      </c>
      <c r="L156" s="22">
        <v>0</v>
      </c>
      <c r="M156" s="22">
        <v>-783529</v>
      </c>
      <c r="N156" s="22">
        <v>0</v>
      </c>
      <c r="O156" s="22">
        <v>92809</v>
      </c>
      <c r="P156" s="22">
        <v>0</v>
      </c>
      <c r="Q156" s="22">
        <v>0</v>
      </c>
      <c r="R156" s="22">
        <v>22581383</v>
      </c>
    </row>
    <row r="157" spans="1:18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69198571</v>
      </c>
      <c r="F157" s="22">
        <v>0</v>
      </c>
      <c r="G157" s="22">
        <v>0</v>
      </c>
      <c r="H157" s="22">
        <v>0</v>
      </c>
      <c r="I157" s="22">
        <v>1044060</v>
      </c>
      <c r="J157" s="22">
        <v>14005758</v>
      </c>
      <c r="K157" s="22">
        <v>0</v>
      </c>
      <c r="L157" s="22">
        <v>0</v>
      </c>
      <c r="M157" s="22">
        <v>-4672003</v>
      </c>
      <c r="N157" s="22">
        <v>1186182</v>
      </c>
      <c r="O157" s="22">
        <v>659294</v>
      </c>
      <c r="P157" s="22">
        <v>-1186182</v>
      </c>
      <c r="Q157" s="22">
        <v>-1186182</v>
      </c>
      <c r="R157" s="22">
        <v>79049498</v>
      </c>
    </row>
    <row r="158" spans="1:18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31289589</v>
      </c>
      <c r="F158" s="22">
        <v>0</v>
      </c>
      <c r="G158" s="22">
        <v>0</v>
      </c>
      <c r="H158" s="22">
        <v>0</v>
      </c>
      <c r="I158" s="22">
        <v>0</v>
      </c>
      <c r="J158" s="22">
        <v>763270</v>
      </c>
      <c r="K158" s="22">
        <v>1585640</v>
      </c>
      <c r="L158" s="22">
        <v>-25304</v>
      </c>
      <c r="M158" s="22">
        <v>-1053051</v>
      </c>
      <c r="N158" s="22">
        <v>0</v>
      </c>
      <c r="O158" s="22">
        <v>89533</v>
      </c>
      <c r="P158" s="22">
        <v>0</v>
      </c>
      <c r="Q158" s="22">
        <v>0</v>
      </c>
      <c r="R158" s="22">
        <v>32649677</v>
      </c>
    </row>
    <row r="159" spans="1:18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21977211</v>
      </c>
      <c r="F159" s="22">
        <v>0</v>
      </c>
      <c r="G159" s="22">
        <v>0</v>
      </c>
      <c r="H159" s="22">
        <v>0</v>
      </c>
      <c r="I159" s="22">
        <v>0</v>
      </c>
      <c r="J159" s="22">
        <v>864938</v>
      </c>
      <c r="K159" s="22">
        <v>0</v>
      </c>
      <c r="L159" s="22">
        <v>-14200</v>
      </c>
      <c r="M159" s="22">
        <v>-921851</v>
      </c>
      <c r="N159" s="22">
        <v>0</v>
      </c>
      <c r="O159" s="22">
        <v>152269</v>
      </c>
      <c r="P159" s="22">
        <v>0</v>
      </c>
      <c r="Q159" s="22">
        <v>0</v>
      </c>
      <c r="R159" s="22">
        <v>22058367</v>
      </c>
    </row>
    <row r="160" spans="1:18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25912149</v>
      </c>
      <c r="F160" s="22">
        <v>0</v>
      </c>
      <c r="G160" s="22">
        <v>0</v>
      </c>
      <c r="H160" s="22">
        <v>0</v>
      </c>
      <c r="I160" s="22">
        <v>819051</v>
      </c>
      <c r="J160" s="22">
        <v>647447</v>
      </c>
      <c r="K160" s="22">
        <v>0</v>
      </c>
      <c r="L160" s="22">
        <v>-5086</v>
      </c>
      <c r="M160" s="22">
        <v>-1125441</v>
      </c>
      <c r="N160" s="22">
        <v>0</v>
      </c>
      <c r="O160" s="22">
        <v>188662</v>
      </c>
      <c r="P160" s="22">
        <v>0</v>
      </c>
      <c r="Q160" s="22">
        <v>0</v>
      </c>
      <c r="R160" s="22">
        <v>26436782</v>
      </c>
    </row>
    <row r="161" spans="1:18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42472823</v>
      </c>
      <c r="F161" s="22">
        <v>0</v>
      </c>
      <c r="G161" s="22">
        <v>0</v>
      </c>
      <c r="H161" s="22">
        <v>0</v>
      </c>
      <c r="I161" s="22">
        <v>839266</v>
      </c>
      <c r="J161" s="22">
        <v>2095973</v>
      </c>
      <c r="K161" s="22">
        <v>4668697</v>
      </c>
      <c r="L161" s="22">
        <v>-191434</v>
      </c>
      <c r="M161" s="22">
        <v>-1429404</v>
      </c>
      <c r="N161" s="22">
        <v>0</v>
      </c>
      <c r="O161" s="22">
        <v>480305</v>
      </c>
      <c r="P161" s="22">
        <v>0</v>
      </c>
      <c r="Q161" s="22">
        <v>0</v>
      </c>
      <c r="R161" s="22">
        <v>48936226</v>
      </c>
    </row>
    <row r="162" spans="1:18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28853797</v>
      </c>
      <c r="F162" s="22">
        <v>0</v>
      </c>
      <c r="G162" s="22">
        <v>0</v>
      </c>
      <c r="H162" s="22">
        <v>0</v>
      </c>
      <c r="I162" s="22">
        <v>196917</v>
      </c>
      <c r="J162" s="22">
        <v>300663</v>
      </c>
      <c r="K162" s="22">
        <v>28979</v>
      </c>
      <c r="L162" s="22">
        <v>-55670</v>
      </c>
      <c r="M162" s="22">
        <v>-1088728</v>
      </c>
      <c r="N162" s="22">
        <v>0</v>
      </c>
      <c r="O162" s="22">
        <v>125310</v>
      </c>
      <c r="P162" s="22">
        <v>0</v>
      </c>
      <c r="Q162" s="22">
        <v>0</v>
      </c>
      <c r="R162" s="22">
        <v>28361268</v>
      </c>
    </row>
    <row r="163" spans="1:18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26002478</v>
      </c>
      <c r="F163" s="22">
        <v>0</v>
      </c>
      <c r="G163" s="22">
        <v>0</v>
      </c>
      <c r="H163" s="22">
        <v>0</v>
      </c>
      <c r="I163" s="22">
        <v>0</v>
      </c>
      <c r="J163" s="22">
        <v>162018</v>
      </c>
      <c r="K163" s="22">
        <v>0</v>
      </c>
      <c r="L163" s="22">
        <v>0</v>
      </c>
      <c r="M163" s="22">
        <v>-912868</v>
      </c>
      <c r="N163" s="22">
        <v>0</v>
      </c>
      <c r="O163" s="22">
        <v>177244</v>
      </c>
      <c r="P163" s="22">
        <v>0</v>
      </c>
      <c r="Q163" s="22">
        <v>0</v>
      </c>
      <c r="R163" s="22">
        <v>25428872</v>
      </c>
    </row>
    <row r="164" spans="1:18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19978563</v>
      </c>
      <c r="F164" s="22">
        <v>0</v>
      </c>
      <c r="G164" s="22">
        <v>0</v>
      </c>
      <c r="H164" s="22">
        <v>0</v>
      </c>
      <c r="I164" s="22">
        <v>0</v>
      </c>
      <c r="J164" s="22">
        <v>2121125</v>
      </c>
      <c r="K164" s="22">
        <v>0</v>
      </c>
      <c r="L164" s="22">
        <v>0</v>
      </c>
      <c r="M164" s="22">
        <v>-960125</v>
      </c>
      <c r="N164" s="22">
        <v>0</v>
      </c>
      <c r="O164" s="22">
        <v>222705</v>
      </c>
      <c r="P164" s="22">
        <v>0</v>
      </c>
      <c r="Q164" s="22">
        <v>0</v>
      </c>
      <c r="R164" s="22">
        <v>21362268</v>
      </c>
    </row>
    <row r="165" spans="1:18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65152117</v>
      </c>
      <c r="F165" s="22">
        <v>0</v>
      </c>
      <c r="G165" s="22">
        <v>0</v>
      </c>
      <c r="H165" s="22">
        <v>0</v>
      </c>
      <c r="I165" s="22">
        <v>6489829</v>
      </c>
      <c r="J165" s="22">
        <v>0</v>
      </c>
      <c r="K165" s="22">
        <v>0</v>
      </c>
      <c r="L165" s="22">
        <v>-182184</v>
      </c>
      <c r="M165" s="22">
        <v>-2771385</v>
      </c>
      <c r="N165" s="22">
        <v>0</v>
      </c>
      <c r="O165" s="22">
        <v>952315</v>
      </c>
      <c r="P165" s="22">
        <v>0</v>
      </c>
      <c r="Q165" s="22">
        <v>-24103</v>
      </c>
      <c r="R165" s="22">
        <v>69616590</v>
      </c>
    </row>
    <row r="166" spans="1:18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15471441</v>
      </c>
      <c r="F166" s="22">
        <v>0</v>
      </c>
      <c r="G166" s="22">
        <v>0</v>
      </c>
      <c r="H166" s="22">
        <v>0</v>
      </c>
      <c r="I166" s="22">
        <v>329989</v>
      </c>
      <c r="J166" s="22">
        <v>962613</v>
      </c>
      <c r="K166" s="22">
        <v>0</v>
      </c>
      <c r="L166" s="22">
        <v>-34855</v>
      </c>
      <c r="M166" s="22">
        <v>-664511</v>
      </c>
      <c r="N166" s="22">
        <v>630000</v>
      </c>
      <c r="O166" s="22">
        <v>268579</v>
      </c>
      <c r="P166" s="22">
        <v>-630000</v>
      </c>
      <c r="Q166" s="22">
        <v>0</v>
      </c>
      <c r="R166" s="22">
        <v>16333256</v>
      </c>
    </row>
    <row r="167" spans="1:18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25484925</v>
      </c>
      <c r="F167" s="22">
        <v>0</v>
      </c>
      <c r="G167" s="22">
        <v>0</v>
      </c>
      <c r="H167" s="22">
        <v>0</v>
      </c>
      <c r="I167" s="22">
        <v>0</v>
      </c>
      <c r="J167" s="22">
        <v>1864038</v>
      </c>
      <c r="K167" s="22">
        <v>0</v>
      </c>
      <c r="L167" s="22">
        <v>-49916</v>
      </c>
      <c r="M167" s="22">
        <v>-1227270</v>
      </c>
      <c r="N167" s="22">
        <v>0</v>
      </c>
      <c r="O167" s="22">
        <v>365491</v>
      </c>
      <c r="P167" s="22">
        <v>0</v>
      </c>
      <c r="Q167" s="22">
        <v>0</v>
      </c>
      <c r="R167" s="22">
        <v>26437268</v>
      </c>
    </row>
    <row r="168" spans="1:18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60402647</v>
      </c>
      <c r="F168" s="22">
        <v>0</v>
      </c>
      <c r="G168" s="22">
        <v>0</v>
      </c>
      <c r="H168" s="22">
        <v>0</v>
      </c>
      <c r="I168" s="22">
        <v>0</v>
      </c>
      <c r="J168" s="22">
        <v>4899776</v>
      </c>
      <c r="K168" s="22">
        <v>0</v>
      </c>
      <c r="L168" s="22">
        <v>-6150</v>
      </c>
      <c r="M168" s="22">
        <v>-2628894</v>
      </c>
      <c r="N168" s="22">
        <v>0</v>
      </c>
      <c r="O168" s="22">
        <v>538911</v>
      </c>
      <c r="P168" s="22">
        <v>0</v>
      </c>
      <c r="Q168" s="22">
        <v>0</v>
      </c>
      <c r="R168" s="22">
        <v>63206290</v>
      </c>
    </row>
    <row r="169" spans="1:18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7299290</v>
      </c>
      <c r="F169" s="22">
        <v>0</v>
      </c>
      <c r="G169" s="22">
        <v>0</v>
      </c>
      <c r="H169" s="22">
        <v>0</v>
      </c>
      <c r="I169" s="22">
        <v>0</v>
      </c>
      <c r="J169" s="22">
        <v>19784</v>
      </c>
      <c r="K169" s="22">
        <v>0</v>
      </c>
      <c r="L169" s="22">
        <v>0</v>
      </c>
      <c r="M169" s="22">
        <v>-286987</v>
      </c>
      <c r="N169" s="22">
        <v>0</v>
      </c>
      <c r="O169" s="22">
        <v>82083</v>
      </c>
      <c r="P169" s="22">
        <v>0</v>
      </c>
      <c r="Q169" s="22">
        <v>0</v>
      </c>
      <c r="R169" s="22">
        <v>7114170</v>
      </c>
    </row>
    <row r="170" spans="1:18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20846501</v>
      </c>
      <c r="F170" s="22">
        <v>0</v>
      </c>
      <c r="G170" s="22">
        <v>0</v>
      </c>
      <c r="H170" s="22">
        <v>0</v>
      </c>
      <c r="I170" s="22">
        <v>0</v>
      </c>
      <c r="J170" s="22">
        <v>1221635</v>
      </c>
      <c r="K170" s="22">
        <v>0</v>
      </c>
      <c r="L170" s="22">
        <v>-63106</v>
      </c>
      <c r="M170" s="22">
        <v>-1156149</v>
      </c>
      <c r="N170" s="22">
        <v>-200000</v>
      </c>
      <c r="O170" s="22">
        <v>344991</v>
      </c>
      <c r="P170" s="22">
        <v>200000</v>
      </c>
      <c r="Q170" s="22">
        <v>-33123</v>
      </c>
      <c r="R170" s="22">
        <v>21160749</v>
      </c>
    </row>
    <row r="171" spans="1:18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72194810</v>
      </c>
      <c r="F171" s="22">
        <v>0</v>
      </c>
      <c r="G171" s="22">
        <v>0</v>
      </c>
      <c r="H171" s="22">
        <v>0</v>
      </c>
      <c r="I171" s="22">
        <v>0</v>
      </c>
      <c r="J171" s="22">
        <v>10615498</v>
      </c>
      <c r="K171" s="22">
        <v>0</v>
      </c>
      <c r="L171" s="22">
        <v>0</v>
      </c>
      <c r="M171" s="22">
        <v>-3547059</v>
      </c>
      <c r="N171" s="22">
        <v>0</v>
      </c>
      <c r="O171" s="22">
        <v>1429654</v>
      </c>
      <c r="P171" s="22">
        <v>0</v>
      </c>
      <c r="Q171" s="22">
        <v>0</v>
      </c>
      <c r="R171" s="22">
        <v>80692903</v>
      </c>
    </row>
    <row r="172" spans="1:18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6662787</v>
      </c>
      <c r="F172" s="22">
        <v>0</v>
      </c>
      <c r="G172" s="22">
        <v>0</v>
      </c>
      <c r="H172" s="22">
        <v>0</v>
      </c>
      <c r="I172" s="22">
        <v>0</v>
      </c>
      <c r="J172" s="22">
        <v>292178</v>
      </c>
      <c r="K172" s="22">
        <v>0</v>
      </c>
      <c r="L172" s="22">
        <v>0</v>
      </c>
      <c r="M172" s="22">
        <v>-330878</v>
      </c>
      <c r="N172" s="22">
        <v>0</v>
      </c>
      <c r="O172" s="22">
        <v>82890</v>
      </c>
      <c r="P172" s="22">
        <v>0</v>
      </c>
      <c r="Q172" s="22">
        <v>-401800</v>
      </c>
      <c r="R172" s="22">
        <v>6305177</v>
      </c>
    </row>
    <row r="173" spans="1:18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8299225</v>
      </c>
      <c r="F173" s="22">
        <v>0</v>
      </c>
      <c r="G173" s="22">
        <v>0</v>
      </c>
      <c r="H173" s="22">
        <v>0</v>
      </c>
      <c r="I173" s="22">
        <v>89523</v>
      </c>
      <c r="J173" s="22">
        <v>274539</v>
      </c>
      <c r="K173" s="22">
        <v>1226707</v>
      </c>
      <c r="L173" s="22">
        <v>-123021</v>
      </c>
      <c r="M173" s="22">
        <v>-404714</v>
      </c>
      <c r="N173" s="22">
        <v>0</v>
      </c>
      <c r="O173" s="22">
        <v>68954</v>
      </c>
      <c r="P173" s="22">
        <v>0</v>
      </c>
      <c r="Q173" s="22">
        <v>0</v>
      </c>
      <c r="R173" s="22">
        <v>9431213</v>
      </c>
    </row>
    <row r="174" spans="1:18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52344866</v>
      </c>
      <c r="F174" s="22">
        <v>0</v>
      </c>
      <c r="G174" s="22">
        <v>0</v>
      </c>
      <c r="H174" s="22">
        <v>0</v>
      </c>
      <c r="I174" s="22">
        <v>0</v>
      </c>
      <c r="J174" s="22">
        <v>2025612</v>
      </c>
      <c r="K174" s="22">
        <v>0</v>
      </c>
      <c r="L174" s="22">
        <v>-30524</v>
      </c>
      <c r="M174" s="22">
        <v>-2174439</v>
      </c>
      <c r="N174" s="22">
        <v>0</v>
      </c>
      <c r="O174" s="22">
        <v>166556</v>
      </c>
      <c r="P174" s="22">
        <v>0</v>
      </c>
      <c r="Q174" s="22">
        <v>0</v>
      </c>
      <c r="R174" s="22">
        <v>52332071</v>
      </c>
    </row>
    <row r="175" spans="1:18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5844513</v>
      </c>
      <c r="F175" s="22">
        <v>0</v>
      </c>
      <c r="G175" s="22">
        <v>0</v>
      </c>
      <c r="H175" s="22">
        <v>0</v>
      </c>
      <c r="I175" s="22">
        <v>0</v>
      </c>
      <c r="J175" s="22">
        <v>81215</v>
      </c>
      <c r="K175" s="22">
        <v>0</v>
      </c>
      <c r="L175" s="22">
        <v>0</v>
      </c>
      <c r="M175" s="22">
        <v>-240226</v>
      </c>
      <c r="N175" s="22">
        <v>0</v>
      </c>
      <c r="O175" s="22">
        <v>120053</v>
      </c>
      <c r="P175" s="22">
        <v>0</v>
      </c>
      <c r="Q175" s="22">
        <v>0</v>
      </c>
      <c r="R175" s="22">
        <v>5805555</v>
      </c>
    </row>
    <row r="176" spans="1:18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104875572</v>
      </c>
      <c r="F176" s="22">
        <v>0</v>
      </c>
      <c r="G176" s="22">
        <v>0</v>
      </c>
      <c r="H176" s="22">
        <v>0</v>
      </c>
      <c r="I176" s="22">
        <v>2198354</v>
      </c>
      <c r="J176" s="22">
        <v>2840273</v>
      </c>
      <c r="K176" s="22">
        <v>0</v>
      </c>
      <c r="L176" s="22">
        <v>-175727</v>
      </c>
      <c r="M176" s="22">
        <v>-5775981</v>
      </c>
      <c r="N176" s="22">
        <v>-510201</v>
      </c>
      <c r="O176" s="22">
        <v>357149</v>
      </c>
      <c r="P176" s="22">
        <v>510201</v>
      </c>
      <c r="Q176" s="22">
        <v>0</v>
      </c>
      <c r="R176" s="22">
        <v>104319640</v>
      </c>
    </row>
    <row r="177" spans="1:18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140874496</v>
      </c>
      <c r="F177" s="22">
        <v>0</v>
      </c>
      <c r="G177" s="22">
        <v>0</v>
      </c>
      <c r="H177" s="22">
        <v>0</v>
      </c>
      <c r="I177" s="22">
        <v>2215227</v>
      </c>
      <c r="J177" s="22">
        <v>3416894</v>
      </c>
      <c r="K177" s="22">
        <v>1621496</v>
      </c>
      <c r="L177" s="22">
        <v>102876</v>
      </c>
      <c r="M177" s="22">
        <v>-4269725</v>
      </c>
      <c r="N177" s="22">
        <v>-2475000</v>
      </c>
      <c r="O177" s="22">
        <v>896887</v>
      </c>
      <c r="P177" s="22">
        <v>2475000</v>
      </c>
      <c r="Q177" s="22">
        <v>0</v>
      </c>
      <c r="R177" s="22">
        <v>144858151</v>
      </c>
    </row>
    <row r="178" spans="1:18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156619367</v>
      </c>
      <c r="F178" s="22">
        <v>0</v>
      </c>
      <c r="G178" s="22">
        <v>0</v>
      </c>
      <c r="H178" s="22">
        <v>0</v>
      </c>
      <c r="I178" s="22">
        <v>905383</v>
      </c>
      <c r="J178" s="22">
        <v>5696300</v>
      </c>
      <c r="K178" s="22">
        <v>2365551</v>
      </c>
      <c r="L178" s="22">
        <v>-34379</v>
      </c>
      <c r="M178" s="22">
        <v>-3909248</v>
      </c>
      <c r="N178" s="22">
        <v>0</v>
      </c>
      <c r="O178" s="22">
        <v>1469913</v>
      </c>
      <c r="P178" s="22">
        <v>0</v>
      </c>
      <c r="Q178" s="22">
        <v>0</v>
      </c>
      <c r="R178" s="22">
        <v>163112887</v>
      </c>
    </row>
    <row r="179" spans="1:18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32930925</v>
      </c>
      <c r="F179" s="22">
        <v>0</v>
      </c>
      <c r="G179" s="22">
        <v>0</v>
      </c>
      <c r="H179" s="22">
        <v>0</v>
      </c>
      <c r="I179" s="22">
        <v>383610</v>
      </c>
      <c r="J179" s="22">
        <v>2147917</v>
      </c>
      <c r="K179" s="22">
        <v>0</v>
      </c>
      <c r="L179" s="22">
        <v>-8167</v>
      </c>
      <c r="M179" s="22">
        <v>-1317148</v>
      </c>
      <c r="N179" s="22">
        <v>0</v>
      </c>
      <c r="O179" s="22">
        <v>336873</v>
      </c>
      <c r="P179" s="22">
        <v>0</v>
      </c>
      <c r="Q179" s="22">
        <v>0</v>
      </c>
      <c r="R179" s="22">
        <v>34474010</v>
      </c>
    </row>
    <row r="180" spans="1:18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17240081</v>
      </c>
      <c r="F180" s="22">
        <v>0</v>
      </c>
      <c r="G180" s="22">
        <v>0</v>
      </c>
      <c r="H180" s="22">
        <v>0</v>
      </c>
      <c r="I180" s="22">
        <v>0</v>
      </c>
      <c r="J180" s="22">
        <v>1008899</v>
      </c>
      <c r="K180" s="22">
        <v>0</v>
      </c>
      <c r="L180" s="22">
        <v>-260349</v>
      </c>
      <c r="M180" s="22">
        <v>-870148</v>
      </c>
      <c r="N180" s="22">
        <v>0</v>
      </c>
      <c r="O180" s="22">
        <v>0</v>
      </c>
      <c r="P180" s="22">
        <v>0</v>
      </c>
      <c r="Q180" s="22">
        <v>0</v>
      </c>
      <c r="R180" s="22">
        <v>17118483</v>
      </c>
    </row>
    <row r="181" spans="1:18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118662867</v>
      </c>
      <c r="F181" s="22">
        <v>0</v>
      </c>
      <c r="G181" s="22">
        <v>0</v>
      </c>
      <c r="H181" s="22">
        <v>0</v>
      </c>
      <c r="I181" s="22">
        <v>7983937</v>
      </c>
      <c r="J181" s="22">
        <v>5384018</v>
      </c>
      <c r="K181" s="22">
        <v>4605379</v>
      </c>
      <c r="L181" s="22">
        <v>-129486</v>
      </c>
      <c r="M181" s="22">
        <v>-4777057</v>
      </c>
      <c r="N181" s="22">
        <v>0</v>
      </c>
      <c r="O181" s="22">
        <v>355864</v>
      </c>
      <c r="P181" s="22">
        <v>0</v>
      </c>
      <c r="Q181" s="22">
        <v>-563200</v>
      </c>
      <c r="R181" s="22">
        <v>131522322</v>
      </c>
    </row>
    <row r="182" spans="1:18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106710207</v>
      </c>
      <c r="F182" s="22">
        <v>0</v>
      </c>
      <c r="G182" s="22">
        <v>0</v>
      </c>
      <c r="H182" s="22">
        <v>0</v>
      </c>
      <c r="I182" s="22">
        <v>971820</v>
      </c>
      <c r="J182" s="22">
        <v>4770181</v>
      </c>
      <c r="K182" s="22">
        <v>25594</v>
      </c>
      <c r="L182" s="22">
        <v>-354328</v>
      </c>
      <c r="M182" s="22">
        <v>-3980601</v>
      </c>
      <c r="N182" s="22">
        <v>0</v>
      </c>
      <c r="O182" s="22">
        <v>521929</v>
      </c>
      <c r="P182" s="22">
        <v>0</v>
      </c>
      <c r="Q182" s="22">
        <v>0</v>
      </c>
      <c r="R182" s="22">
        <v>108664802</v>
      </c>
    </row>
    <row r="183" spans="1:18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39254937</v>
      </c>
      <c r="F183" s="22">
        <v>0</v>
      </c>
      <c r="G183" s="22">
        <v>0</v>
      </c>
      <c r="H183" s="22">
        <v>0</v>
      </c>
      <c r="I183" s="22">
        <v>23545</v>
      </c>
      <c r="J183" s="22">
        <v>802832</v>
      </c>
      <c r="K183" s="22">
        <v>0</v>
      </c>
      <c r="L183" s="22">
        <v>-14070</v>
      </c>
      <c r="M183" s="22">
        <v>-1630303</v>
      </c>
      <c r="N183" s="22">
        <v>0</v>
      </c>
      <c r="O183" s="22">
        <v>402919</v>
      </c>
      <c r="P183" s="22">
        <v>0</v>
      </c>
      <c r="Q183" s="22">
        <v>0</v>
      </c>
      <c r="R183" s="22">
        <v>38839860</v>
      </c>
    </row>
    <row r="184" spans="1:18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12088748</v>
      </c>
      <c r="F184" s="22">
        <v>0</v>
      </c>
      <c r="G184" s="22">
        <v>0</v>
      </c>
      <c r="H184" s="22">
        <v>0</v>
      </c>
      <c r="I184" s="22">
        <v>0</v>
      </c>
      <c r="J184" s="22">
        <v>3091127</v>
      </c>
      <c r="K184" s="22">
        <v>0</v>
      </c>
      <c r="L184" s="22">
        <v>-4798</v>
      </c>
      <c r="M184" s="22">
        <v>-814904</v>
      </c>
      <c r="N184" s="22">
        <v>0</v>
      </c>
      <c r="O184" s="22">
        <v>82145</v>
      </c>
      <c r="P184" s="22">
        <v>0</v>
      </c>
      <c r="Q184" s="22">
        <v>-1760000</v>
      </c>
      <c r="R184" s="22">
        <v>12682318</v>
      </c>
    </row>
    <row r="185" spans="1:18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6795852</v>
      </c>
      <c r="F185" s="22">
        <v>0</v>
      </c>
      <c r="G185" s="22">
        <v>0</v>
      </c>
      <c r="H185" s="22">
        <v>0</v>
      </c>
      <c r="I185" s="22">
        <v>4895</v>
      </c>
      <c r="J185" s="22">
        <v>304028</v>
      </c>
      <c r="K185" s="22">
        <v>0</v>
      </c>
      <c r="L185" s="22">
        <v>-35150</v>
      </c>
      <c r="M185" s="22">
        <v>-350679</v>
      </c>
      <c r="N185" s="22">
        <v>0</v>
      </c>
      <c r="O185" s="22">
        <v>80048</v>
      </c>
      <c r="P185" s="22">
        <v>0</v>
      </c>
      <c r="Q185" s="22">
        <v>0</v>
      </c>
      <c r="R185" s="22">
        <v>6798994</v>
      </c>
    </row>
    <row r="186" spans="1:18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6489117</v>
      </c>
      <c r="F186" s="22">
        <v>0</v>
      </c>
      <c r="G186" s="22">
        <v>0</v>
      </c>
      <c r="H186" s="22">
        <v>0</v>
      </c>
      <c r="I186" s="22">
        <v>6114</v>
      </c>
      <c r="J186" s="22">
        <v>531610</v>
      </c>
      <c r="K186" s="22">
        <v>0</v>
      </c>
      <c r="L186" s="22">
        <v>-14121</v>
      </c>
      <c r="M186" s="22">
        <v>-354736</v>
      </c>
      <c r="N186" s="22">
        <v>0</v>
      </c>
      <c r="O186" s="22">
        <v>70675</v>
      </c>
      <c r="P186" s="22">
        <v>0</v>
      </c>
      <c r="Q186" s="22">
        <v>0</v>
      </c>
      <c r="R186" s="22">
        <v>6728659</v>
      </c>
    </row>
    <row r="187" spans="1:18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27959570</v>
      </c>
      <c r="F187" s="22">
        <v>0</v>
      </c>
      <c r="G187" s="22">
        <v>0</v>
      </c>
      <c r="H187" s="22">
        <v>0</v>
      </c>
      <c r="I187" s="22">
        <v>561445</v>
      </c>
      <c r="J187" s="22">
        <v>3528212</v>
      </c>
      <c r="K187" s="22">
        <v>0</v>
      </c>
      <c r="L187" s="22">
        <v>-218985</v>
      </c>
      <c r="M187" s="22">
        <v>-1009033</v>
      </c>
      <c r="N187" s="22">
        <v>0</v>
      </c>
      <c r="O187" s="22">
        <v>119816</v>
      </c>
      <c r="P187" s="22">
        <v>0</v>
      </c>
      <c r="Q187" s="22">
        <v>0</v>
      </c>
      <c r="R187" s="22">
        <v>30941025</v>
      </c>
    </row>
    <row r="188" spans="1:18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33294332</v>
      </c>
      <c r="F188" s="22">
        <v>0</v>
      </c>
      <c r="G188" s="22">
        <v>0</v>
      </c>
      <c r="H188" s="22">
        <v>0</v>
      </c>
      <c r="I188" s="22">
        <v>1156336</v>
      </c>
      <c r="J188" s="22">
        <v>2361479</v>
      </c>
      <c r="K188" s="22">
        <v>0</v>
      </c>
      <c r="L188" s="22">
        <v>-41450</v>
      </c>
      <c r="M188" s="22">
        <v>-2012390</v>
      </c>
      <c r="N188" s="22">
        <v>0</v>
      </c>
      <c r="O188" s="22">
        <v>1142962</v>
      </c>
      <c r="P188" s="22">
        <v>0</v>
      </c>
      <c r="Q188" s="22">
        <v>0</v>
      </c>
      <c r="R188" s="22">
        <v>35901269</v>
      </c>
    </row>
    <row r="189" spans="1:18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4945966</v>
      </c>
      <c r="F189" s="22">
        <v>0</v>
      </c>
      <c r="G189" s="22">
        <v>0</v>
      </c>
      <c r="H189" s="22">
        <v>0</v>
      </c>
      <c r="I189" s="22">
        <v>564763</v>
      </c>
      <c r="J189" s="22">
        <v>586529</v>
      </c>
      <c r="K189" s="22">
        <v>0</v>
      </c>
      <c r="L189" s="22">
        <v>-169482</v>
      </c>
      <c r="M189" s="22">
        <v>-383471</v>
      </c>
      <c r="N189" s="22">
        <v>0</v>
      </c>
      <c r="O189" s="22">
        <v>37418</v>
      </c>
      <c r="P189" s="22">
        <v>0</v>
      </c>
      <c r="Q189" s="22">
        <v>0</v>
      </c>
      <c r="R189" s="22">
        <v>5581723</v>
      </c>
    </row>
    <row r="190" spans="1:18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49694151</v>
      </c>
      <c r="F190" s="22">
        <v>0</v>
      </c>
      <c r="G190" s="22">
        <v>0</v>
      </c>
      <c r="H190" s="22">
        <v>0</v>
      </c>
      <c r="I190" s="22">
        <v>42599</v>
      </c>
      <c r="J190" s="22">
        <v>3470676</v>
      </c>
      <c r="K190" s="22">
        <v>240773</v>
      </c>
      <c r="L190" s="22">
        <v>-1533129</v>
      </c>
      <c r="M190" s="22">
        <v>-2171275</v>
      </c>
      <c r="N190" s="22">
        <v>0</v>
      </c>
      <c r="O190" s="22">
        <v>382514</v>
      </c>
      <c r="P190" s="22">
        <v>0</v>
      </c>
      <c r="Q190" s="22">
        <v>1508588</v>
      </c>
      <c r="R190" s="22">
        <v>51634897</v>
      </c>
    </row>
    <row r="191" spans="1:18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45412447</v>
      </c>
      <c r="F191" s="22">
        <v>0</v>
      </c>
      <c r="G191" s="22">
        <v>0</v>
      </c>
      <c r="H191" s="22">
        <v>0</v>
      </c>
      <c r="I191" s="22">
        <v>1886407</v>
      </c>
      <c r="J191" s="22">
        <v>3268343</v>
      </c>
      <c r="K191" s="22">
        <v>45090</v>
      </c>
      <c r="L191" s="22">
        <v>-52110</v>
      </c>
      <c r="M191" s="22">
        <v>-2033804</v>
      </c>
      <c r="N191" s="22">
        <v>0</v>
      </c>
      <c r="O191" s="22">
        <v>397528</v>
      </c>
      <c r="P191" s="22">
        <v>0</v>
      </c>
      <c r="Q191" s="22">
        <v>0</v>
      </c>
      <c r="R191" s="22">
        <v>48923901</v>
      </c>
    </row>
    <row r="192" spans="1:18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18027160</v>
      </c>
      <c r="F192" s="22">
        <v>0</v>
      </c>
      <c r="G192" s="22">
        <v>0</v>
      </c>
      <c r="H192" s="22">
        <v>0</v>
      </c>
      <c r="I192" s="22">
        <v>0</v>
      </c>
      <c r="J192" s="22">
        <v>311856</v>
      </c>
      <c r="K192" s="22">
        <v>0</v>
      </c>
      <c r="L192" s="22">
        <v>-59438</v>
      </c>
      <c r="M192" s="22">
        <v>-639811</v>
      </c>
      <c r="N192" s="22">
        <v>0</v>
      </c>
      <c r="O192" s="22">
        <v>46100</v>
      </c>
      <c r="P192" s="22">
        <v>0</v>
      </c>
      <c r="Q192" s="22">
        <v>0</v>
      </c>
      <c r="R192" s="22">
        <v>17685867</v>
      </c>
    </row>
    <row r="193" spans="1:18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19590827</v>
      </c>
      <c r="F193" s="22">
        <v>0</v>
      </c>
      <c r="G193" s="22">
        <v>0</v>
      </c>
      <c r="H193" s="22">
        <v>0</v>
      </c>
      <c r="I193" s="22">
        <v>0</v>
      </c>
      <c r="J193" s="22">
        <v>79798</v>
      </c>
      <c r="K193" s="22">
        <v>0</v>
      </c>
      <c r="L193" s="22">
        <v>0</v>
      </c>
      <c r="M193" s="22">
        <v>-1064675</v>
      </c>
      <c r="N193" s="22">
        <v>0</v>
      </c>
      <c r="O193" s="22">
        <v>167874</v>
      </c>
      <c r="P193" s="22">
        <v>0</v>
      </c>
      <c r="Q193" s="22">
        <v>0</v>
      </c>
      <c r="R193" s="22">
        <v>18773824</v>
      </c>
    </row>
    <row r="194" spans="1:18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56899374</v>
      </c>
      <c r="F194" s="22">
        <v>0</v>
      </c>
      <c r="G194" s="22">
        <v>0</v>
      </c>
      <c r="H194" s="22">
        <v>0</v>
      </c>
      <c r="I194" s="22">
        <v>374872</v>
      </c>
      <c r="J194" s="22">
        <v>2676298</v>
      </c>
      <c r="K194" s="22">
        <v>0</v>
      </c>
      <c r="L194" s="22">
        <v>-191377</v>
      </c>
      <c r="M194" s="22">
        <v>-1843237</v>
      </c>
      <c r="N194" s="22">
        <v>0</v>
      </c>
      <c r="O194" s="22">
        <v>0</v>
      </c>
      <c r="P194" s="22">
        <v>0</v>
      </c>
      <c r="Q194" s="22">
        <v>0</v>
      </c>
      <c r="R194" s="22">
        <v>57915930</v>
      </c>
    </row>
    <row r="195" spans="1:18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9652088</v>
      </c>
      <c r="F195" s="22">
        <v>0</v>
      </c>
      <c r="G195" s="22">
        <v>0</v>
      </c>
      <c r="H195" s="22">
        <v>0</v>
      </c>
      <c r="I195" s="22">
        <v>118112</v>
      </c>
      <c r="J195" s="22">
        <v>74370</v>
      </c>
      <c r="K195" s="22">
        <v>991628</v>
      </c>
      <c r="L195" s="22">
        <v>-11024</v>
      </c>
      <c r="M195" s="22">
        <v>-330878</v>
      </c>
      <c r="N195" s="22">
        <v>0</v>
      </c>
      <c r="O195" s="22">
        <v>35942</v>
      </c>
      <c r="P195" s="22">
        <v>0</v>
      </c>
      <c r="Q195" s="22">
        <v>0</v>
      </c>
      <c r="R195" s="22">
        <v>10530238</v>
      </c>
    </row>
    <row r="196" spans="1:18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41383006</v>
      </c>
      <c r="F196" s="22">
        <v>0</v>
      </c>
      <c r="G196" s="22">
        <v>0</v>
      </c>
      <c r="H196" s="22">
        <v>0</v>
      </c>
      <c r="I196" s="22">
        <v>215785</v>
      </c>
      <c r="J196" s="22">
        <v>63924</v>
      </c>
      <c r="K196" s="22">
        <v>-203266</v>
      </c>
      <c r="L196" s="22">
        <v>-37180</v>
      </c>
      <c r="M196" s="22">
        <v>-2186715</v>
      </c>
      <c r="N196" s="22">
        <v>-108000</v>
      </c>
      <c r="O196" s="22">
        <v>983163</v>
      </c>
      <c r="P196" s="22">
        <v>108000</v>
      </c>
      <c r="Q196" s="22">
        <v>-526842</v>
      </c>
      <c r="R196" s="22">
        <v>39691875</v>
      </c>
    </row>
    <row r="197" spans="1:18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136692391</v>
      </c>
      <c r="F197" s="22">
        <v>0</v>
      </c>
      <c r="G197" s="22">
        <v>0</v>
      </c>
      <c r="H197" s="22">
        <v>0</v>
      </c>
      <c r="I197" s="22">
        <v>1933983</v>
      </c>
      <c r="J197" s="22">
        <v>2047449</v>
      </c>
      <c r="K197" s="22">
        <v>3200</v>
      </c>
      <c r="L197" s="22">
        <v>-33892</v>
      </c>
      <c r="M197" s="22">
        <v>-5585579</v>
      </c>
      <c r="N197" s="22">
        <v>0</v>
      </c>
      <c r="O197" s="22">
        <v>742525</v>
      </c>
      <c r="P197" s="22">
        <v>0</v>
      </c>
      <c r="Q197" s="22">
        <v>0</v>
      </c>
      <c r="R197" s="22">
        <v>135800077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5560924</v>
      </c>
      <c r="F198" s="22">
        <v>0</v>
      </c>
      <c r="G198" s="22">
        <v>0</v>
      </c>
      <c r="H198" s="22">
        <v>0</v>
      </c>
      <c r="I198" s="22">
        <v>0</v>
      </c>
      <c r="J198" s="22">
        <v>96042</v>
      </c>
      <c r="K198" s="22">
        <v>0</v>
      </c>
      <c r="L198" s="22">
        <v>-46601</v>
      </c>
      <c r="M198" s="22">
        <v>-314151</v>
      </c>
      <c r="N198" s="22">
        <v>0</v>
      </c>
      <c r="O198" s="22">
        <v>35000</v>
      </c>
      <c r="P198" s="22">
        <v>0</v>
      </c>
      <c r="Q198" s="22">
        <v>0</v>
      </c>
      <c r="R198" s="22">
        <v>5331214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4900387</v>
      </c>
      <c r="F199" s="22">
        <v>0</v>
      </c>
      <c r="G199" s="22">
        <v>0</v>
      </c>
      <c r="H199" s="22">
        <v>0</v>
      </c>
      <c r="I199" s="22">
        <v>0</v>
      </c>
      <c r="J199" s="22">
        <v>440839</v>
      </c>
      <c r="K199" s="22">
        <v>0</v>
      </c>
      <c r="L199" s="22">
        <v>-36543</v>
      </c>
      <c r="M199" s="22">
        <v>-274963</v>
      </c>
      <c r="N199" s="22">
        <v>0</v>
      </c>
      <c r="O199" s="22">
        <v>0</v>
      </c>
      <c r="P199" s="22">
        <v>0</v>
      </c>
      <c r="Q199" s="22">
        <v>4078</v>
      </c>
      <c r="R199" s="22">
        <v>5033798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7453566</v>
      </c>
      <c r="F200" s="22">
        <v>0</v>
      </c>
      <c r="G200" s="22">
        <v>0</v>
      </c>
      <c r="H200" s="22">
        <v>0</v>
      </c>
      <c r="I200" s="22">
        <v>0</v>
      </c>
      <c r="J200" s="22">
        <v>756618</v>
      </c>
      <c r="K200" s="22">
        <v>0</v>
      </c>
      <c r="L200" s="22">
        <v>-8600</v>
      </c>
      <c r="M200" s="22">
        <v>-353113</v>
      </c>
      <c r="N200" s="22">
        <v>0</v>
      </c>
      <c r="O200" s="22">
        <v>41494</v>
      </c>
      <c r="P200" s="22">
        <v>0</v>
      </c>
      <c r="Q200" s="22">
        <v>0</v>
      </c>
      <c r="R200" s="22">
        <v>7889965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4132433</v>
      </c>
      <c r="F201" s="22">
        <v>0</v>
      </c>
      <c r="G201" s="22">
        <v>0</v>
      </c>
      <c r="H201" s="22">
        <v>0</v>
      </c>
      <c r="I201" s="22">
        <v>0</v>
      </c>
      <c r="J201" s="22">
        <v>295108</v>
      </c>
      <c r="K201" s="22">
        <v>0</v>
      </c>
      <c r="L201" s="22">
        <v>0</v>
      </c>
      <c r="M201" s="22">
        <v>-132504</v>
      </c>
      <c r="N201" s="22">
        <v>0</v>
      </c>
      <c r="O201" s="22">
        <v>5155</v>
      </c>
      <c r="P201" s="22">
        <v>0</v>
      </c>
      <c r="Q201" s="22">
        <v>0</v>
      </c>
      <c r="R201" s="22">
        <v>4300192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1231095</v>
      </c>
      <c r="F202" s="22">
        <v>0</v>
      </c>
      <c r="G202" s="22">
        <v>0</v>
      </c>
      <c r="H202" s="22">
        <v>0</v>
      </c>
      <c r="I202" s="22">
        <v>0</v>
      </c>
      <c r="J202" s="22">
        <v>811586</v>
      </c>
      <c r="K202" s="22">
        <v>0</v>
      </c>
      <c r="L202" s="22">
        <v>0</v>
      </c>
      <c r="M202" s="22">
        <v>-76101</v>
      </c>
      <c r="N202" s="22">
        <v>0</v>
      </c>
      <c r="O202" s="22">
        <v>0</v>
      </c>
      <c r="P202" s="22">
        <v>0</v>
      </c>
      <c r="Q202" s="22">
        <v>0</v>
      </c>
      <c r="R202" s="22">
        <v>1966580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4401308</v>
      </c>
      <c r="F203" s="22">
        <v>0</v>
      </c>
      <c r="G203" s="22">
        <v>0</v>
      </c>
      <c r="H203" s="22">
        <v>0</v>
      </c>
      <c r="I203" s="22">
        <v>0</v>
      </c>
      <c r="J203" s="22">
        <v>397422</v>
      </c>
      <c r="K203" s="22">
        <v>0</v>
      </c>
      <c r="L203" s="22">
        <v>0</v>
      </c>
      <c r="M203" s="22">
        <v>-139113</v>
      </c>
      <c r="N203" s="22">
        <v>0</v>
      </c>
      <c r="O203" s="22">
        <v>25307</v>
      </c>
      <c r="P203" s="22">
        <v>0</v>
      </c>
      <c r="Q203" s="22">
        <v>0</v>
      </c>
      <c r="R203" s="22">
        <v>4684924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2396427</v>
      </c>
      <c r="F204" s="22">
        <v>0</v>
      </c>
      <c r="G204" s="22">
        <v>0</v>
      </c>
      <c r="H204" s="22">
        <v>0</v>
      </c>
      <c r="I204" s="22">
        <v>0</v>
      </c>
      <c r="J204" s="22">
        <v>70842</v>
      </c>
      <c r="K204" s="22">
        <v>0</v>
      </c>
      <c r="L204" s="22">
        <v>0</v>
      </c>
      <c r="M204" s="22">
        <v>-91025</v>
      </c>
      <c r="N204" s="22">
        <v>0</v>
      </c>
      <c r="O204" s="22">
        <v>0</v>
      </c>
      <c r="P204" s="22">
        <v>0</v>
      </c>
      <c r="Q204" s="22">
        <v>0</v>
      </c>
      <c r="R204" s="22">
        <v>2376244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5697114</v>
      </c>
      <c r="F205" s="22">
        <v>0</v>
      </c>
      <c r="G205" s="22">
        <v>0</v>
      </c>
      <c r="H205" s="22">
        <v>0</v>
      </c>
      <c r="I205" s="22">
        <v>0</v>
      </c>
      <c r="J205" s="22">
        <v>212992</v>
      </c>
      <c r="K205" s="22">
        <v>0</v>
      </c>
      <c r="L205" s="22">
        <v>0</v>
      </c>
      <c r="M205" s="22">
        <v>-206372</v>
      </c>
      <c r="N205" s="22">
        <v>0</v>
      </c>
      <c r="O205" s="22">
        <v>17134</v>
      </c>
      <c r="P205" s="22">
        <v>0</v>
      </c>
      <c r="Q205" s="22">
        <v>0</v>
      </c>
      <c r="R205" s="22">
        <v>5720868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2613382</v>
      </c>
      <c r="F206" s="22">
        <v>0</v>
      </c>
      <c r="G206" s="22">
        <v>0</v>
      </c>
      <c r="H206" s="22">
        <v>0</v>
      </c>
      <c r="I206" s="22">
        <v>0</v>
      </c>
      <c r="J206" s="22">
        <v>85185</v>
      </c>
      <c r="K206" s="22">
        <v>0</v>
      </c>
      <c r="L206" s="22">
        <v>-5475</v>
      </c>
      <c r="M206" s="22">
        <v>-119697</v>
      </c>
      <c r="N206" s="22">
        <v>0</v>
      </c>
      <c r="O206" s="22">
        <v>7818</v>
      </c>
      <c r="P206" s="22">
        <v>0</v>
      </c>
      <c r="Q206" s="22">
        <v>0</v>
      </c>
      <c r="R206" s="22">
        <v>2581213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4094362</v>
      </c>
      <c r="F207" s="22">
        <v>0</v>
      </c>
      <c r="G207" s="22">
        <v>0</v>
      </c>
      <c r="H207" s="22">
        <v>0</v>
      </c>
      <c r="I207" s="22">
        <v>0</v>
      </c>
      <c r="J207" s="22">
        <v>65591</v>
      </c>
      <c r="K207" s="22">
        <v>0</v>
      </c>
      <c r="L207" s="22">
        <v>0</v>
      </c>
      <c r="M207" s="22">
        <v>-137758</v>
      </c>
      <c r="N207" s="22">
        <v>0</v>
      </c>
      <c r="O207" s="22">
        <v>0</v>
      </c>
      <c r="P207" s="22">
        <v>0</v>
      </c>
      <c r="Q207" s="22">
        <v>0</v>
      </c>
      <c r="R207" s="22">
        <v>4022195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9550916</v>
      </c>
      <c r="F208" s="22">
        <v>0</v>
      </c>
      <c r="G208" s="22">
        <v>0</v>
      </c>
      <c r="H208" s="22">
        <v>0</v>
      </c>
      <c r="I208" s="22">
        <v>0</v>
      </c>
      <c r="J208" s="22">
        <v>79514</v>
      </c>
      <c r="K208" s="22">
        <v>0</v>
      </c>
      <c r="L208" s="22">
        <v>-20935</v>
      </c>
      <c r="M208" s="22">
        <v>-439677</v>
      </c>
      <c r="N208" s="22">
        <v>-94168</v>
      </c>
      <c r="O208" s="22">
        <v>314849</v>
      </c>
      <c r="P208" s="22">
        <v>94168</v>
      </c>
      <c r="Q208" s="22">
        <v>0</v>
      </c>
      <c r="R208" s="22">
        <v>9484667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2818833</v>
      </c>
      <c r="F209" s="22">
        <v>0</v>
      </c>
      <c r="G209" s="22">
        <v>0</v>
      </c>
      <c r="H209" s="22">
        <v>0</v>
      </c>
      <c r="I209" s="22">
        <v>0</v>
      </c>
      <c r="J209" s="22">
        <v>434106</v>
      </c>
      <c r="K209" s="22">
        <v>0</v>
      </c>
      <c r="L209" s="22">
        <v>-62372</v>
      </c>
      <c r="M209" s="22">
        <v>-226604</v>
      </c>
      <c r="N209" s="22">
        <v>0</v>
      </c>
      <c r="O209" s="22">
        <v>20846</v>
      </c>
      <c r="P209" s="22">
        <v>0</v>
      </c>
      <c r="Q209" s="22">
        <v>131</v>
      </c>
      <c r="R209" s="22">
        <v>2984940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2307440</v>
      </c>
      <c r="F210" s="22">
        <v>0</v>
      </c>
      <c r="G210" s="22">
        <v>0</v>
      </c>
      <c r="H210" s="22">
        <v>0</v>
      </c>
      <c r="I210" s="22">
        <v>0</v>
      </c>
      <c r="J210" s="22">
        <v>178363</v>
      </c>
      <c r="K210" s="22">
        <v>0</v>
      </c>
      <c r="L210" s="22">
        <v>-14652</v>
      </c>
      <c r="M210" s="22">
        <v>-114045</v>
      </c>
      <c r="N210" s="22">
        <v>0</v>
      </c>
      <c r="O210" s="22">
        <v>0</v>
      </c>
      <c r="P210" s="22">
        <v>0</v>
      </c>
      <c r="Q210" s="22">
        <v>0</v>
      </c>
      <c r="R210" s="22">
        <v>2357106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5385796</v>
      </c>
      <c r="F211" s="22">
        <v>0</v>
      </c>
      <c r="G211" s="22">
        <v>0</v>
      </c>
      <c r="H211" s="22">
        <v>0</v>
      </c>
      <c r="I211" s="22">
        <v>0</v>
      </c>
      <c r="J211" s="22">
        <v>118079</v>
      </c>
      <c r="K211" s="22">
        <v>0</v>
      </c>
      <c r="L211" s="22">
        <v>0</v>
      </c>
      <c r="M211" s="22">
        <v>-198496</v>
      </c>
      <c r="N211" s="22">
        <v>0</v>
      </c>
      <c r="O211" s="22">
        <v>9259</v>
      </c>
      <c r="P211" s="22">
        <v>0</v>
      </c>
      <c r="Q211" s="22">
        <v>0</v>
      </c>
      <c r="R211" s="22">
        <v>5314638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8368618</v>
      </c>
      <c r="F212" s="22">
        <v>0</v>
      </c>
      <c r="G212" s="22">
        <v>0</v>
      </c>
      <c r="H212" s="22">
        <v>0</v>
      </c>
      <c r="I212" s="22">
        <v>493072</v>
      </c>
      <c r="J212" s="22">
        <v>120122</v>
      </c>
      <c r="K212" s="22">
        <v>0</v>
      </c>
      <c r="L212" s="22">
        <v>0</v>
      </c>
      <c r="M212" s="22">
        <v>-886081</v>
      </c>
      <c r="N212" s="22">
        <v>0</v>
      </c>
      <c r="O212" s="22">
        <v>0</v>
      </c>
      <c r="P212" s="22">
        <v>0</v>
      </c>
      <c r="Q212" s="22">
        <v>0</v>
      </c>
      <c r="R212" s="22">
        <v>8095731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4918583</v>
      </c>
      <c r="F213" s="22">
        <v>0</v>
      </c>
      <c r="G213" s="22">
        <v>0</v>
      </c>
      <c r="H213" s="22">
        <v>0</v>
      </c>
      <c r="I213" s="22">
        <v>0</v>
      </c>
      <c r="J213" s="22">
        <v>338907</v>
      </c>
      <c r="K213" s="22">
        <v>0</v>
      </c>
      <c r="L213" s="22">
        <v>0</v>
      </c>
      <c r="M213" s="22">
        <v>-271973</v>
      </c>
      <c r="N213" s="22">
        <v>0</v>
      </c>
      <c r="O213" s="22">
        <v>0</v>
      </c>
      <c r="P213" s="22">
        <v>0</v>
      </c>
      <c r="Q213" s="22">
        <v>0</v>
      </c>
      <c r="R213" s="22">
        <v>4985517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1677314</v>
      </c>
      <c r="F214" s="22">
        <v>0</v>
      </c>
      <c r="G214" s="22">
        <v>0</v>
      </c>
      <c r="H214" s="22">
        <v>0</v>
      </c>
      <c r="I214" s="22">
        <v>0</v>
      </c>
      <c r="J214" s="22">
        <v>63924</v>
      </c>
      <c r="K214" s="22">
        <v>0</v>
      </c>
      <c r="L214" s="22">
        <v>0</v>
      </c>
      <c r="M214" s="22">
        <v>-187167</v>
      </c>
      <c r="N214" s="22">
        <v>0</v>
      </c>
      <c r="O214" s="22">
        <v>4801</v>
      </c>
      <c r="P214" s="22">
        <v>0</v>
      </c>
      <c r="Q214" s="22">
        <v>0</v>
      </c>
      <c r="R214" s="22">
        <v>1558872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3643846</v>
      </c>
      <c r="F215" s="22">
        <v>0</v>
      </c>
      <c r="G215" s="22">
        <v>0</v>
      </c>
      <c r="H215" s="22">
        <v>0</v>
      </c>
      <c r="I215" s="22">
        <v>40862</v>
      </c>
      <c r="J215" s="22">
        <v>227241</v>
      </c>
      <c r="K215" s="22">
        <v>0</v>
      </c>
      <c r="L215" s="22">
        <v>0</v>
      </c>
      <c r="M215" s="22">
        <v>-198017</v>
      </c>
      <c r="N215" s="22">
        <v>0</v>
      </c>
      <c r="O215" s="22">
        <v>79038</v>
      </c>
      <c r="P215" s="22">
        <v>0</v>
      </c>
      <c r="Q215" s="22">
        <v>0</v>
      </c>
      <c r="R215" s="22">
        <v>3792970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2388181</v>
      </c>
      <c r="F216" s="22">
        <v>0</v>
      </c>
      <c r="G216" s="22">
        <v>0</v>
      </c>
      <c r="H216" s="22">
        <v>0</v>
      </c>
      <c r="I216" s="22">
        <v>0</v>
      </c>
      <c r="J216" s="22">
        <v>19844</v>
      </c>
      <c r="K216" s="22">
        <v>34960</v>
      </c>
      <c r="L216" s="22">
        <v>0</v>
      </c>
      <c r="M216" s="22">
        <v>-126285</v>
      </c>
      <c r="N216" s="22">
        <v>0</v>
      </c>
      <c r="O216" s="22">
        <v>16633</v>
      </c>
      <c r="P216" s="22">
        <v>0</v>
      </c>
      <c r="Q216" s="22">
        <v>0</v>
      </c>
      <c r="R216" s="22">
        <v>2333333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7330823</v>
      </c>
      <c r="F217" s="22">
        <v>0</v>
      </c>
      <c r="G217" s="22">
        <v>0</v>
      </c>
      <c r="H217" s="22">
        <v>0</v>
      </c>
      <c r="I217" s="22">
        <v>0</v>
      </c>
      <c r="J217" s="22">
        <v>175185</v>
      </c>
      <c r="K217" s="22">
        <v>0</v>
      </c>
      <c r="L217" s="22">
        <v>0</v>
      </c>
      <c r="M217" s="22">
        <v>-479689</v>
      </c>
      <c r="N217" s="22">
        <v>0</v>
      </c>
      <c r="O217" s="22">
        <v>0</v>
      </c>
      <c r="P217" s="22">
        <v>0</v>
      </c>
      <c r="Q217" s="22">
        <v>0</v>
      </c>
      <c r="R217" s="22">
        <v>7026319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5145484</v>
      </c>
      <c r="F218" s="22">
        <v>0</v>
      </c>
      <c r="G218" s="22">
        <v>0</v>
      </c>
      <c r="H218" s="22">
        <v>0</v>
      </c>
      <c r="I218" s="22">
        <v>0</v>
      </c>
      <c r="J218" s="22">
        <v>24794</v>
      </c>
      <c r="K218" s="22">
        <v>0</v>
      </c>
      <c r="L218" s="22">
        <v>-3920</v>
      </c>
      <c r="M218" s="22">
        <v>-145318</v>
      </c>
      <c r="N218" s="22">
        <v>0</v>
      </c>
      <c r="O218" s="22">
        <v>0</v>
      </c>
      <c r="P218" s="22">
        <v>0</v>
      </c>
      <c r="Q218" s="22">
        <v>0</v>
      </c>
      <c r="R218" s="22">
        <v>5021040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3231700</v>
      </c>
      <c r="F219" s="22">
        <v>0</v>
      </c>
      <c r="G219" s="22">
        <v>0</v>
      </c>
      <c r="H219" s="22">
        <v>0</v>
      </c>
      <c r="I219" s="22">
        <v>0</v>
      </c>
      <c r="J219" s="22">
        <v>336896</v>
      </c>
      <c r="K219" s="22">
        <v>0</v>
      </c>
      <c r="L219" s="22">
        <v>0</v>
      </c>
      <c r="M219" s="22">
        <v>-143462</v>
      </c>
      <c r="N219" s="22">
        <v>0</v>
      </c>
      <c r="O219" s="22">
        <v>18310</v>
      </c>
      <c r="P219" s="22">
        <v>0</v>
      </c>
      <c r="Q219" s="22">
        <v>0</v>
      </c>
      <c r="R219" s="22">
        <v>3443444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2748096</v>
      </c>
      <c r="F220" s="22">
        <v>0</v>
      </c>
      <c r="G220" s="22">
        <v>0</v>
      </c>
      <c r="H220" s="22">
        <v>0</v>
      </c>
      <c r="I220" s="22">
        <v>0</v>
      </c>
      <c r="J220" s="22">
        <v>170679</v>
      </c>
      <c r="K220" s="22">
        <v>0</v>
      </c>
      <c r="L220" s="22">
        <v>-151</v>
      </c>
      <c r="M220" s="22">
        <v>-167327</v>
      </c>
      <c r="N220" s="22">
        <v>0</v>
      </c>
      <c r="O220" s="22">
        <v>28451</v>
      </c>
      <c r="P220" s="22">
        <v>0</v>
      </c>
      <c r="Q220" s="22">
        <v>0</v>
      </c>
      <c r="R220" s="22">
        <v>2779748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4253551</v>
      </c>
      <c r="F221" s="22">
        <v>0</v>
      </c>
      <c r="G221" s="22">
        <v>0</v>
      </c>
      <c r="H221" s="22">
        <v>0</v>
      </c>
      <c r="I221" s="22">
        <v>80100</v>
      </c>
      <c r="J221" s="22">
        <v>352581</v>
      </c>
      <c r="K221" s="22">
        <v>0</v>
      </c>
      <c r="L221" s="22">
        <v>-1000</v>
      </c>
      <c r="M221" s="22">
        <v>-280719</v>
      </c>
      <c r="N221" s="22">
        <v>0</v>
      </c>
      <c r="O221" s="22">
        <v>11407</v>
      </c>
      <c r="P221" s="22">
        <v>0</v>
      </c>
      <c r="Q221" s="22">
        <v>0</v>
      </c>
      <c r="R221" s="22">
        <v>4415920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2470492</v>
      </c>
      <c r="F222" s="22">
        <v>0</v>
      </c>
      <c r="G222" s="22">
        <v>0</v>
      </c>
      <c r="H222" s="22">
        <v>0</v>
      </c>
      <c r="I222" s="22">
        <v>67158</v>
      </c>
      <c r="J222" s="22">
        <v>141164</v>
      </c>
      <c r="K222" s="22">
        <v>0</v>
      </c>
      <c r="L222" s="22">
        <v>-2500</v>
      </c>
      <c r="M222" s="22">
        <v>-119524</v>
      </c>
      <c r="N222" s="22">
        <v>0</v>
      </c>
      <c r="O222" s="22">
        <v>0</v>
      </c>
      <c r="P222" s="22">
        <v>0</v>
      </c>
      <c r="Q222" s="22">
        <v>0</v>
      </c>
      <c r="R222" s="22">
        <v>2556790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9072063</v>
      </c>
      <c r="F223" s="22">
        <v>0</v>
      </c>
      <c r="G223" s="22">
        <v>0</v>
      </c>
      <c r="H223" s="22">
        <v>0</v>
      </c>
      <c r="I223" s="22">
        <v>0</v>
      </c>
      <c r="J223" s="22">
        <v>188773</v>
      </c>
      <c r="K223" s="22">
        <v>0</v>
      </c>
      <c r="L223" s="22">
        <v>0</v>
      </c>
      <c r="M223" s="22">
        <v>-396342</v>
      </c>
      <c r="N223" s="22">
        <v>0</v>
      </c>
      <c r="O223" s="22">
        <v>329512</v>
      </c>
      <c r="P223" s="22">
        <v>0</v>
      </c>
      <c r="Q223" s="22">
        <v>0</v>
      </c>
      <c r="R223" s="22">
        <v>9194006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1966226</v>
      </c>
      <c r="F224" s="22">
        <v>0</v>
      </c>
      <c r="G224" s="22">
        <v>0</v>
      </c>
      <c r="H224" s="22">
        <v>0</v>
      </c>
      <c r="I224" s="22">
        <v>0</v>
      </c>
      <c r="J224" s="22">
        <v>241120</v>
      </c>
      <c r="K224" s="22">
        <v>0</v>
      </c>
      <c r="L224" s="22">
        <v>-3707</v>
      </c>
      <c r="M224" s="22">
        <v>-160908</v>
      </c>
      <c r="N224" s="22">
        <v>0</v>
      </c>
      <c r="O224" s="22">
        <v>0</v>
      </c>
      <c r="P224" s="22">
        <v>0</v>
      </c>
      <c r="Q224" s="22">
        <v>0</v>
      </c>
      <c r="R224" s="22">
        <v>2042731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2271522</v>
      </c>
      <c r="F225" s="22">
        <v>0</v>
      </c>
      <c r="G225" s="22">
        <v>0</v>
      </c>
      <c r="H225" s="22">
        <v>0</v>
      </c>
      <c r="I225" s="22">
        <v>0</v>
      </c>
      <c r="J225" s="22">
        <v>253512</v>
      </c>
      <c r="K225" s="22">
        <v>0</v>
      </c>
      <c r="L225" s="22">
        <v>0</v>
      </c>
      <c r="M225" s="22">
        <v>-110341</v>
      </c>
      <c r="N225" s="22">
        <v>0</v>
      </c>
      <c r="O225" s="22">
        <v>0</v>
      </c>
      <c r="P225" s="22">
        <v>0</v>
      </c>
      <c r="Q225" s="22">
        <v>0</v>
      </c>
      <c r="R225" s="22">
        <v>2414693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3805723</v>
      </c>
      <c r="F226" s="22">
        <v>0</v>
      </c>
      <c r="G226" s="22">
        <v>0</v>
      </c>
      <c r="H226" s="22">
        <v>0</v>
      </c>
      <c r="I226" s="22">
        <v>0</v>
      </c>
      <c r="J226" s="22">
        <v>86107</v>
      </c>
      <c r="K226" s="22">
        <v>0</v>
      </c>
      <c r="L226" s="22">
        <v>0</v>
      </c>
      <c r="M226" s="22">
        <v>-99404</v>
      </c>
      <c r="N226" s="22">
        <v>0</v>
      </c>
      <c r="O226" s="22">
        <v>0</v>
      </c>
      <c r="P226" s="22">
        <v>0</v>
      </c>
      <c r="Q226" s="22">
        <v>0</v>
      </c>
      <c r="R226" s="22">
        <v>3792426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2722756</v>
      </c>
      <c r="F227" s="22">
        <v>0</v>
      </c>
      <c r="G227" s="22">
        <v>0</v>
      </c>
      <c r="H227" s="22">
        <v>0</v>
      </c>
      <c r="I227" s="22">
        <v>0</v>
      </c>
      <c r="J227" s="22">
        <v>58130</v>
      </c>
      <c r="K227" s="22">
        <v>0</v>
      </c>
      <c r="L227" s="22">
        <v>0</v>
      </c>
      <c r="M227" s="22">
        <v>-95773</v>
      </c>
      <c r="N227" s="22">
        <v>0</v>
      </c>
      <c r="O227" s="22">
        <v>0</v>
      </c>
      <c r="P227" s="22">
        <v>0</v>
      </c>
      <c r="Q227" s="22">
        <v>0</v>
      </c>
      <c r="R227" s="22">
        <v>2685113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3682776</v>
      </c>
      <c r="F228" s="22">
        <v>0</v>
      </c>
      <c r="G228" s="22">
        <v>0</v>
      </c>
      <c r="H228" s="22">
        <v>0</v>
      </c>
      <c r="I228" s="22">
        <v>44762</v>
      </c>
      <c r="J228" s="22">
        <v>5000</v>
      </c>
      <c r="K228" s="22">
        <v>0</v>
      </c>
      <c r="L228" s="22">
        <v>0</v>
      </c>
      <c r="M228" s="22">
        <v>-104458</v>
      </c>
      <c r="N228" s="22">
        <v>0</v>
      </c>
      <c r="O228" s="22">
        <v>0</v>
      </c>
      <c r="P228" s="22">
        <v>0</v>
      </c>
      <c r="Q228" s="22">
        <v>0</v>
      </c>
      <c r="R228" s="22">
        <v>3628080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6535228</v>
      </c>
      <c r="F229" s="22">
        <v>0</v>
      </c>
      <c r="G229" s="22">
        <v>0</v>
      </c>
      <c r="H229" s="22">
        <v>0</v>
      </c>
      <c r="I229" s="22">
        <v>92562</v>
      </c>
      <c r="J229" s="22">
        <v>495369</v>
      </c>
      <c r="K229" s="22">
        <v>0</v>
      </c>
      <c r="L229" s="22">
        <v>-29925</v>
      </c>
      <c r="M229" s="22">
        <v>-294833</v>
      </c>
      <c r="N229" s="22">
        <v>0</v>
      </c>
      <c r="O229" s="22">
        <v>113874</v>
      </c>
      <c r="P229" s="22">
        <v>0</v>
      </c>
      <c r="Q229" s="22">
        <v>0</v>
      </c>
      <c r="R229" s="22">
        <v>6912275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2368539</v>
      </c>
      <c r="F230" s="22">
        <v>0</v>
      </c>
      <c r="G230" s="22">
        <v>0</v>
      </c>
      <c r="H230" s="22">
        <v>0</v>
      </c>
      <c r="I230" s="22">
        <v>0</v>
      </c>
      <c r="J230" s="22">
        <v>582486</v>
      </c>
      <c r="K230" s="22">
        <v>0</v>
      </c>
      <c r="L230" s="22">
        <v>-91383</v>
      </c>
      <c r="M230" s="22">
        <v>-106154</v>
      </c>
      <c r="N230" s="22">
        <v>-300000</v>
      </c>
      <c r="O230" s="22">
        <v>10579</v>
      </c>
      <c r="P230" s="22">
        <v>300000</v>
      </c>
      <c r="Q230" s="22">
        <v>0</v>
      </c>
      <c r="R230" s="22">
        <v>2764067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1490655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-81043</v>
      </c>
      <c r="N231" s="22">
        <v>0</v>
      </c>
      <c r="O231" s="22">
        <v>1145</v>
      </c>
      <c r="P231" s="22">
        <v>0</v>
      </c>
      <c r="Q231" s="22">
        <v>0</v>
      </c>
      <c r="R231" s="22">
        <v>1410757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4135450</v>
      </c>
      <c r="F232" s="22">
        <v>0</v>
      </c>
      <c r="G232" s="22">
        <v>0</v>
      </c>
      <c r="H232" s="22">
        <v>0</v>
      </c>
      <c r="I232" s="22">
        <v>0</v>
      </c>
      <c r="J232" s="22">
        <v>38424</v>
      </c>
      <c r="K232" s="22">
        <v>0</v>
      </c>
      <c r="L232" s="22">
        <v>-16666</v>
      </c>
      <c r="M232" s="22">
        <v>-225609</v>
      </c>
      <c r="N232" s="22">
        <v>0</v>
      </c>
      <c r="O232" s="22">
        <v>38930</v>
      </c>
      <c r="P232" s="22">
        <v>0</v>
      </c>
      <c r="Q232" s="22">
        <v>0</v>
      </c>
      <c r="R232" s="22">
        <v>3970529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11770890</v>
      </c>
      <c r="F233" s="22">
        <v>0</v>
      </c>
      <c r="G233" s="22">
        <v>0</v>
      </c>
      <c r="H233" s="22">
        <v>0</v>
      </c>
      <c r="I233" s="22">
        <v>0</v>
      </c>
      <c r="J233" s="22">
        <v>1542400</v>
      </c>
      <c r="K233" s="22">
        <v>4395</v>
      </c>
      <c r="L233" s="22">
        <v>0</v>
      </c>
      <c r="M233" s="22">
        <v>-455019</v>
      </c>
      <c r="N233" s="22">
        <v>0</v>
      </c>
      <c r="O233" s="22">
        <v>10623</v>
      </c>
      <c r="P233" s="22">
        <v>0</v>
      </c>
      <c r="Q233" s="22">
        <v>0</v>
      </c>
      <c r="R233" s="22">
        <v>12873289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3378169</v>
      </c>
      <c r="F234" s="22">
        <v>0</v>
      </c>
      <c r="G234" s="22">
        <v>0</v>
      </c>
      <c r="H234" s="22">
        <v>0</v>
      </c>
      <c r="I234" s="22">
        <v>0</v>
      </c>
      <c r="J234" s="22">
        <v>104270</v>
      </c>
      <c r="K234" s="22">
        <v>0</v>
      </c>
      <c r="L234" s="22">
        <v>0</v>
      </c>
      <c r="M234" s="22">
        <v>-145242</v>
      </c>
      <c r="N234" s="22">
        <v>0</v>
      </c>
      <c r="O234" s="22">
        <v>0</v>
      </c>
      <c r="P234" s="22">
        <v>0</v>
      </c>
      <c r="Q234" s="22">
        <v>0</v>
      </c>
      <c r="R234" s="22">
        <v>3337197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2035274</v>
      </c>
      <c r="F235" s="22">
        <v>0</v>
      </c>
      <c r="G235" s="22">
        <v>0</v>
      </c>
      <c r="H235" s="22">
        <v>0</v>
      </c>
      <c r="I235" s="22">
        <v>0</v>
      </c>
      <c r="J235" s="22">
        <v>97593</v>
      </c>
      <c r="K235" s="22">
        <v>0</v>
      </c>
      <c r="L235" s="22">
        <v>0</v>
      </c>
      <c r="M235" s="22">
        <v>-77697</v>
      </c>
      <c r="N235" s="22">
        <v>0</v>
      </c>
      <c r="O235" s="22">
        <v>0</v>
      </c>
      <c r="P235" s="22">
        <v>0</v>
      </c>
      <c r="Q235" s="22">
        <v>0</v>
      </c>
      <c r="R235" s="22">
        <v>2055170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3112807</v>
      </c>
      <c r="F236" s="22">
        <v>0</v>
      </c>
      <c r="G236" s="22">
        <v>0</v>
      </c>
      <c r="H236" s="22">
        <v>0</v>
      </c>
      <c r="I236" s="22">
        <v>0</v>
      </c>
      <c r="J236" s="22">
        <v>43669</v>
      </c>
      <c r="K236" s="22">
        <v>0</v>
      </c>
      <c r="L236" s="22">
        <v>0</v>
      </c>
      <c r="M236" s="22">
        <v>-137745</v>
      </c>
      <c r="N236" s="22">
        <v>0</v>
      </c>
      <c r="O236" s="22">
        <v>24859</v>
      </c>
      <c r="P236" s="22">
        <v>0</v>
      </c>
      <c r="Q236" s="22">
        <v>0</v>
      </c>
      <c r="R236" s="22">
        <v>3043590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2427842</v>
      </c>
      <c r="F237" s="22">
        <v>0</v>
      </c>
      <c r="G237" s="22">
        <v>0</v>
      </c>
      <c r="H237" s="22">
        <v>0</v>
      </c>
      <c r="I237" s="22">
        <v>0</v>
      </c>
      <c r="J237" s="22">
        <v>304742</v>
      </c>
      <c r="K237" s="22">
        <v>0</v>
      </c>
      <c r="L237" s="22">
        <v>-38879</v>
      </c>
      <c r="M237" s="22">
        <v>-119515</v>
      </c>
      <c r="N237" s="22">
        <v>0</v>
      </c>
      <c r="O237" s="22">
        <v>0</v>
      </c>
      <c r="P237" s="22">
        <v>0</v>
      </c>
      <c r="Q237" s="22">
        <v>0</v>
      </c>
      <c r="R237" s="22">
        <v>2574190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1604298</v>
      </c>
      <c r="F238" s="22">
        <v>0</v>
      </c>
      <c r="G238" s="22">
        <v>0</v>
      </c>
      <c r="H238" s="22">
        <v>0</v>
      </c>
      <c r="I238" s="22">
        <v>0</v>
      </c>
      <c r="J238" s="22">
        <v>737663</v>
      </c>
      <c r="K238" s="22">
        <v>0</v>
      </c>
      <c r="L238" s="22">
        <v>0</v>
      </c>
      <c r="M238" s="22">
        <v>-102438</v>
      </c>
      <c r="N238" s="22">
        <v>0</v>
      </c>
      <c r="O238" s="22">
        <v>0</v>
      </c>
      <c r="P238" s="22">
        <v>0</v>
      </c>
      <c r="Q238" s="22">
        <v>0</v>
      </c>
      <c r="R238" s="22">
        <v>2239523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7230044</v>
      </c>
      <c r="F239" s="22">
        <v>0</v>
      </c>
      <c r="G239" s="22">
        <v>0</v>
      </c>
      <c r="H239" s="22">
        <v>0</v>
      </c>
      <c r="I239" s="22">
        <v>0</v>
      </c>
      <c r="J239" s="22">
        <v>872652</v>
      </c>
      <c r="K239" s="22">
        <v>0</v>
      </c>
      <c r="L239" s="22">
        <v>0</v>
      </c>
      <c r="M239" s="22">
        <v>-161171</v>
      </c>
      <c r="N239" s="22">
        <v>0</v>
      </c>
      <c r="O239" s="22">
        <v>12445</v>
      </c>
      <c r="P239" s="22">
        <v>0</v>
      </c>
      <c r="Q239" s="22">
        <v>0</v>
      </c>
      <c r="R239" s="22">
        <v>7953970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10181134</v>
      </c>
      <c r="F240" s="22">
        <v>0</v>
      </c>
      <c r="G240" s="22">
        <v>0</v>
      </c>
      <c r="H240" s="22">
        <v>0</v>
      </c>
      <c r="I240" s="22">
        <v>116546</v>
      </c>
      <c r="J240" s="22">
        <v>589729</v>
      </c>
      <c r="K240" s="22">
        <v>0</v>
      </c>
      <c r="L240" s="22">
        <v>-78922</v>
      </c>
      <c r="M240" s="22">
        <v>-473189</v>
      </c>
      <c r="N240" s="22">
        <v>0</v>
      </c>
      <c r="O240" s="22">
        <v>47522</v>
      </c>
      <c r="P240" s="22">
        <v>0</v>
      </c>
      <c r="Q240" s="22">
        <v>0</v>
      </c>
      <c r="R240" s="22">
        <v>10382820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2144078</v>
      </c>
      <c r="F241" s="22">
        <v>0</v>
      </c>
      <c r="G241" s="22">
        <v>0</v>
      </c>
      <c r="H241" s="22">
        <v>0</v>
      </c>
      <c r="I241" s="22">
        <v>0</v>
      </c>
      <c r="J241" s="22">
        <v>83870</v>
      </c>
      <c r="K241" s="22">
        <v>0</v>
      </c>
      <c r="L241" s="22">
        <v>0</v>
      </c>
      <c r="M241" s="22">
        <v>-104875</v>
      </c>
      <c r="N241" s="22">
        <v>0</v>
      </c>
      <c r="O241" s="22">
        <v>0</v>
      </c>
      <c r="P241" s="22">
        <v>0</v>
      </c>
      <c r="Q241" s="22">
        <v>0</v>
      </c>
      <c r="R241" s="22">
        <v>2123073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4273671</v>
      </c>
      <c r="F242" s="22">
        <v>0</v>
      </c>
      <c r="G242" s="22">
        <v>0</v>
      </c>
      <c r="H242" s="22">
        <v>0</v>
      </c>
      <c r="I242" s="22">
        <v>0</v>
      </c>
      <c r="J242" s="22">
        <v>88080</v>
      </c>
      <c r="K242" s="22">
        <v>0</v>
      </c>
      <c r="L242" s="22">
        <v>-16754</v>
      </c>
      <c r="M242" s="22">
        <v>-195993</v>
      </c>
      <c r="N242" s="22">
        <v>0</v>
      </c>
      <c r="O242" s="22">
        <v>28629</v>
      </c>
      <c r="P242" s="22">
        <v>0</v>
      </c>
      <c r="Q242" s="22">
        <v>0</v>
      </c>
      <c r="R242" s="22">
        <v>4177633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4478338</v>
      </c>
      <c r="F243" s="22">
        <v>0</v>
      </c>
      <c r="G243" s="22">
        <v>0</v>
      </c>
      <c r="H243" s="22">
        <v>0</v>
      </c>
      <c r="I243" s="22">
        <v>0</v>
      </c>
      <c r="J243" s="22">
        <v>703370</v>
      </c>
      <c r="K243" s="22">
        <v>0</v>
      </c>
      <c r="L243" s="22">
        <v>0</v>
      </c>
      <c r="M243" s="22">
        <v>-212125</v>
      </c>
      <c r="N243" s="22">
        <v>0</v>
      </c>
      <c r="O243" s="22">
        <v>0</v>
      </c>
      <c r="P243" s="22">
        <v>0</v>
      </c>
      <c r="Q243" s="22">
        <v>0</v>
      </c>
      <c r="R243" s="22">
        <v>4969583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2430116</v>
      </c>
      <c r="F244" s="22">
        <v>0</v>
      </c>
      <c r="G244" s="22">
        <v>0</v>
      </c>
      <c r="H244" s="22">
        <v>0</v>
      </c>
      <c r="I244" s="22">
        <v>0</v>
      </c>
      <c r="J244" s="22">
        <v>357789</v>
      </c>
      <c r="K244" s="22">
        <v>0</v>
      </c>
      <c r="L244" s="22">
        <v>-19790</v>
      </c>
      <c r="M244" s="22">
        <v>-147101</v>
      </c>
      <c r="N244" s="22">
        <v>0</v>
      </c>
      <c r="O244" s="22">
        <v>0</v>
      </c>
      <c r="P244" s="22">
        <v>0</v>
      </c>
      <c r="Q244" s="22">
        <v>0</v>
      </c>
      <c r="R244" s="22">
        <v>2621014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1130831</v>
      </c>
      <c r="F245" s="22">
        <v>0</v>
      </c>
      <c r="G245" s="22">
        <v>0</v>
      </c>
      <c r="H245" s="22">
        <v>0</v>
      </c>
      <c r="I245" s="22">
        <v>0</v>
      </c>
      <c r="J245" s="22">
        <v>15267</v>
      </c>
      <c r="K245" s="22">
        <v>0</v>
      </c>
      <c r="L245" s="22">
        <v>0</v>
      </c>
      <c r="M245" s="22">
        <v>-40145</v>
      </c>
      <c r="N245" s="22">
        <v>0</v>
      </c>
      <c r="O245" s="22">
        <v>0</v>
      </c>
      <c r="P245" s="22">
        <v>0</v>
      </c>
      <c r="Q245" s="22">
        <v>0</v>
      </c>
      <c r="R245" s="22">
        <v>1105953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1956574</v>
      </c>
      <c r="F246" s="22">
        <v>0</v>
      </c>
      <c r="G246" s="22">
        <v>0</v>
      </c>
      <c r="H246" s="22">
        <v>0</v>
      </c>
      <c r="I246" s="22">
        <v>0</v>
      </c>
      <c r="J246" s="22">
        <v>466847</v>
      </c>
      <c r="K246" s="22">
        <v>0</v>
      </c>
      <c r="L246" s="22">
        <v>0</v>
      </c>
      <c r="M246" s="22">
        <v>-93448</v>
      </c>
      <c r="N246" s="22">
        <v>0</v>
      </c>
      <c r="O246" s="22">
        <v>0</v>
      </c>
      <c r="P246" s="22">
        <v>0</v>
      </c>
      <c r="Q246" s="22">
        <v>0</v>
      </c>
      <c r="R246" s="22">
        <v>2329973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1924568</v>
      </c>
      <c r="F247" s="22">
        <v>0</v>
      </c>
      <c r="G247" s="22">
        <v>0</v>
      </c>
      <c r="H247" s="22">
        <v>0</v>
      </c>
      <c r="I247" s="22">
        <v>0</v>
      </c>
      <c r="J247" s="22">
        <v>29923</v>
      </c>
      <c r="K247" s="22">
        <v>0</v>
      </c>
      <c r="L247" s="22">
        <v>0</v>
      </c>
      <c r="M247" s="22">
        <v>-125598</v>
      </c>
      <c r="N247" s="22">
        <v>0</v>
      </c>
      <c r="O247" s="22">
        <v>0</v>
      </c>
      <c r="P247" s="22">
        <v>0</v>
      </c>
      <c r="Q247" s="22">
        <v>0</v>
      </c>
      <c r="R247" s="22">
        <v>1828893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2935371</v>
      </c>
      <c r="F248" s="22">
        <v>0</v>
      </c>
      <c r="G248" s="22">
        <v>0</v>
      </c>
      <c r="H248" s="22">
        <v>0</v>
      </c>
      <c r="I248" s="22">
        <v>0</v>
      </c>
      <c r="J248" s="22">
        <v>85054</v>
      </c>
      <c r="K248" s="22">
        <v>0</v>
      </c>
      <c r="L248" s="22">
        <v>0</v>
      </c>
      <c r="M248" s="22">
        <v>-138598</v>
      </c>
      <c r="N248" s="22">
        <v>0</v>
      </c>
      <c r="O248" s="22">
        <v>0</v>
      </c>
      <c r="P248" s="22">
        <v>0</v>
      </c>
      <c r="Q248" s="22">
        <v>0</v>
      </c>
      <c r="R248" s="22">
        <v>2881827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1447429</v>
      </c>
      <c r="F249" s="22">
        <v>0</v>
      </c>
      <c r="G249" s="22">
        <v>0</v>
      </c>
      <c r="H249" s="22">
        <v>0</v>
      </c>
      <c r="I249" s="22">
        <v>0</v>
      </c>
      <c r="J249" s="22">
        <v>233568</v>
      </c>
      <c r="K249" s="22">
        <v>0</v>
      </c>
      <c r="L249" s="22">
        <v>0</v>
      </c>
      <c r="M249" s="22">
        <v>-72026</v>
      </c>
      <c r="N249" s="22">
        <v>0</v>
      </c>
      <c r="O249" s="22">
        <v>0</v>
      </c>
      <c r="P249" s="22">
        <v>0</v>
      </c>
      <c r="Q249" s="22">
        <v>0</v>
      </c>
      <c r="R249" s="22">
        <v>1608971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2841934</v>
      </c>
      <c r="F250" s="22">
        <v>0</v>
      </c>
      <c r="G250" s="22">
        <v>0</v>
      </c>
      <c r="H250" s="22">
        <v>0</v>
      </c>
      <c r="I250" s="22">
        <v>0</v>
      </c>
      <c r="J250" s="22">
        <v>562781</v>
      </c>
      <c r="K250" s="22">
        <v>0</v>
      </c>
      <c r="L250" s="22">
        <v>0</v>
      </c>
      <c r="M250" s="22">
        <v>-60531</v>
      </c>
      <c r="N250" s="22">
        <v>0</v>
      </c>
      <c r="O250" s="22">
        <v>0</v>
      </c>
      <c r="P250" s="22">
        <v>0</v>
      </c>
      <c r="Q250" s="22">
        <v>0</v>
      </c>
      <c r="R250" s="22">
        <v>3344184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8015160</v>
      </c>
      <c r="F251" s="22">
        <v>0</v>
      </c>
      <c r="G251" s="22">
        <v>0</v>
      </c>
      <c r="H251" s="22">
        <v>0</v>
      </c>
      <c r="I251" s="22">
        <v>0</v>
      </c>
      <c r="J251" s="22">
        <v>1001003</v>
      </c>
      <c r="K251" s="22">
        <v>0</v>
      </c>
      <c r="L251" s="22">
        <v>-391</v>
      </c>
      <c r="M251" s="22">
        <v>-318817</v>
      </c>
      <c r="N251" s="22">
        <v>0</v>
      </c>
      <c r="O251" s="22">
        <v>0</v>
      </c>
      <c r="P251" s="22">
        <v>0</v>
      </c>
      <c r="Q251" s="22">
        <v>-275000</v>
      </c>
      <c r="R251" s="22">
        <v>8421955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2616313</v>
      </c>
      <c r="F252" s="22">
        <v>0</v>
      </c>
      <c r="G252" s="22">
        <v>0</v>
      </c>
      <c r="H252" s="22">
        <v>0</v>
      </c>
      <c r="I252" s="22">
        <v>10697</v>
      </c>
      <c r="J252" s="22">
        <v>66389</v>
      </c>
      <c r="K252" s="22">
        <v>0</v>
      </c>
      <c r="L252" s="22">
        <v>-10068</v>
      </c>
      <c r="M252" s="22">
        <v>-160241</v>
      </c>
      <c r="N252" s="22">
        <v>0</v>
      </c>
      <c r="O252" s="22">
        <v>81366</v>
      </c>
      <c r="P252" s="22">
        <v>0</v>
      </c>
      <c r="Q252" s="22">
        <v>0</v>
      </c>
      <c r="R252" s="22">
        <v>2604456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2899364</v>
      </c>
      <c r="F253" s="22">
        <v>0</v>
      </c>
      <c r="G253" s="22">
        <v>0</v>
      </c>
      <c r="H253" s="22">
        <v>0</v>
      </c>
      <c r="I253" s="22">
        <v>0</v>
      </c>
      <c r="J253" s="22">
        <v>123059</v>
      </c>
      <c r="K253" s="22">
        <v>0</v>
      </c>
      <c r="L253" s="22">
        <v>0</v>
      </c>
      <c r="M253" s="22">
        <v>-118889</v>
      </c>
      <c r="N253" s="22">
        <v>0</v>
      </c>
      <c r="O253" s="22">
        <v>17000</v>
      </c>
      <c r="P253" s="22">
        <v>0</v>
      </c>
      <c r="Q253" s="22">
        <v>0</v>
      </c>
      <c r="R253" s="22">
        <v>2920534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2525370</v>
      </c>
      <c r="F254" s="22">
        <v>0</v>
      </c>
      <c r="G254" s="22">
        <v>0</v>
      </c>
      <c r="H254" s="22">
        <v>0</v>
      </c>
      <c r="I254" s="22">
        <v>0</v>
      </c>
      <c r="J254" s="22">
        <v>213656</v>
      </c>
      <c r="K254" s="22">
        <v>0</v>
      </c>
      <c r="L254" s="22">
        <v>498096</v>
      </c>
      <c r="M254" s="22">
        <v>-124112</v>
      </c>
      <c r="N254" s="22">
        <v>0</v>
      </c>
      <c r="O254" s="22">
        <v>5094</v>
      </c>
      <c r="P254" s="22">
        <v>0</v>
      </c>
      <c r="Q254" s="22">
        <v>0</v>
      </c>
      <c r="R254" s="22">
        <v>3118104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3779635</v>
      </c>
      <c r="F255" s="22">
        <v>0</v>
      </c>
      <c r="G255" s="22">
        <v>0</v>
      </c>
      <c r="H255" s="22">
        <v>0</v>
      </c>
      <c r="I255" s="22">
        <v>0</v>
      </c>
      <c r="J255" s="22">
        <v>566688</v>
      </c>
      <c r="K255" s="22">
        <v>0</v>
      </c>
      <c r="L255" s="22">
        <v>-11026</v>
      </c>
      <c r="M255" s="22">
        <v>-192029</v>
      </c>
      <c r="N255" s="22">
        <v>0</v>
      </c>
      <c r="O255" s="22">
        <v>41564</v>
      </c>
      <c r="P255" s="22">
        <v>0</v>
      </c>
      <c r="Q255" s="22">
        <v>0</v>
      </c>
      <c r="R255" s="22">
        <v>4184832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3421255</v>
      </c>
      <c r="F256" s="22">
        <v>0</v>
      </c>
      <c r="G256" s="22">
        <v>0</v>
      </c>
      <c r="H256" s="22">
        <v>0</v>
      </c>
      <c r="I256" s="22">
        <v>0</v>
      </c>
      <c r="J256" s="22">
        <v>176132</v>
      </c>
      <c r="K256" s="22">
        <v>0</v>
      </c>
      <c r="L256" s="22">
        <v>0</v>
      </c>
      <c r="M256" s="22">
        <v>-135726</v>
      </c>
      <c r="N256" s="22">
        <v>0</v>
      </c>
      <c r="O256" s="22">
        <v>0</v>
      </c>
      <c r="P256" s="22">
        <v>0</v>
      </c>
      <c r="Q256" s="22">
        <v>0</v>
      </c>
      <c r="R256" s="22">
        <v>3461661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4080345</v>
      </c>
      <c r="F257" s="22">
        <v>0</v>
      </c>
      <c r="G257" s="22">
        <v>0</v>
      </c>
      <c r="H257" s="22">
        <v>0</v>
      </c>
      <c r="I257" s="22">
        <v>9445</v>
      </c>
      <c r="J257" s="22">
        <v>276261</v>
      </c>
      <c r="K257" s="22">
        <v>0</v>
      </c>
      <c r="L257" s="22">
        <v>0</v>
      </c>
      <c r="M257" s="22">
        <v>-192773</v>
      </c>
      <c r="N257" s="22">
        <v>-90000</v>
      </c>
      <c r="O257" s="22">
        <v>112669</v>
      </c>
      <c r="P257" s="22">
        <v>90000</v>
      </c>
      <c r="Q257" s="22">
        <v>-26846</v>
      </c>
      <c r="R257" s="22">
        <v>4259101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6417616</v>
      </c>
      <c r="F258" s="22">
        <v>0</v>
      </c>
      <c r="G258" s="22">
        <v>0</v>
      </c>
      <c r="H258" s="22">
        <v>0</v>
      </c>
      <c r="I258" s="22">
        <v>0</v>
      </c>
      <c r="J258" s="22">
        <v>748595</v>
      </c>
      <c r="K258" s="22">
        <v>0</v>
      </c>
      <c r="L258" s="22">
        <v>-34623</v>
      </c>
      <c r="M258" s="22">
        <v>-238067</v>
      </c>
      <c r="N258" s="22">
        <v>0</v>
      </c>
      <c r="O258" s="22">
        <v>166638</v>
      </c>
      <c r="P258" s="22">
        <v>0</v>
      </c>
      <c r="Q258" s="22">
        <v>0</v>
      </c>
      <c r="R258" s="22">
        <v>7060159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4895443</v>
      </c>
      <c r="F259" s="22">
        <v>0</v>
      </c>
      <c r="G259" s="22">
        <v>0</v>
      </c>
      <c r="H259" s="22">
        <v>0</v>
      </c>
      <c r="I259" s="22">
        <v>0</v>
      </c>
      <c r="J259" s="22">
        <v>204437</v>
      </c>
      <c r="K259" s="22">
        <v>0</v>
      </c>
      <c r="L259" s="22">
        <v>-1790</v>
      </c>
      <c r="M259" s="22">
        <v>-124694</v>
      </c>
      <c r="N259" s="22">
        <v>0</v>
      </c>
      <c r="O259" s="22">
        <v>115183</v>
      </c>
      <c r="P259" s="22">
        <v>0</v>
      </c>
      <c r="Q259" s="22">
        <v>0</v>
      </c>
      <c r="R259" s="22">
        <v>5088579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1417729</v>
      </c>
      <c r="F260" s="22">
        <v>0</v>
      </c>
      <c r="G260" s="22">
        <v>0</v>
      </c>
      <c r="H260" s="22">
        <v>0</v>
      </c>
      <c r="I260" s="22">
        <v>0</v>
      </c>
      <c r="J260" s="22">
        <v>378382</v>
      </c>
      <c r="K260" s="22">
        <v>0</v>
      </c>
      <c r="L260" s="22">
        <v>-607</v>
      </c>
      <c r="M260" s="22">
        <v>-52876</v>
      </c>
      <c r="N260" s="22">
        <v>0</v>
      </c>
      <c r="O260" s="22">
        <v>4609</v>
      </c>
      <c r="P260" s="22">
        <v>0</v>
      </c>
      <c r="Q260" s="22">
        <v>0</v>
      </c>
      <c r="R260" s="22">
        <v>1747237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8159986</v>
      </c>
      <c r="F261" s="22">
        <v>0</v>
      </c>
      <c r="G261" s="22">
        <v>0</v>
      </c>
      <c r="H261" s="22">
        <v>0</v>
      </c>
      <c r="I261" s="22">
        <v>0</v>
      </c>
      <c r="J261" s="22">
        <v>504897</v>
      </c>
      <c r="K261" s="22">
        <v>0</v>
      </c>
      <c r="L261" s="22">
        <v>0</v>
      </c>
      <c r="M261" s="22">
        <v>-233725</v>
      </c>
      <c r="N261" s="22">
        <v>0</v>
      </c>
      <c r="O261" s="22">
        <v>18908</v>
      </c>
      <c r="P261" s="22">
        <v>0</v>
      </c>
      <c r="Q261" s="22">
        <v>0</v>
      </c>
      <c r="R261" s="22">
        <v>8450066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2270747</v>
      </c>
      <c r="F262" s="22">
        <v>0</v>
      </c>
      <c r="G262" s="22">
        <v>0</v>
      </c>
      <c r="H262" s="22">
        <v>0</v>
      </c>
      <c r="I262" s="22">
        <v>0</v>
      </c>
      <c r="J262" s="22">
        <v>144186</v>
      </c>
      <c r="K262" s="22">
        <v>0</v>
      </c>
      <c r="L262" s="22">
        <v>-30793</v>
      </c>
      <c r="M262" s="22">
        <v>-111733</v>
      </c>
      <c r="N262" s="22">
        <v>0</v>
      </c>
      <c r="O262" s="22">
        <v>57295</v>
      </c>
      <c r="P262" s="22">
        <v>0</v>
      </c>
      <c r="Q262" s="22">
        <v>0</v>
      </c>
      <c r="R262" s="22">
        <v>2329702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8553870</v>
      </c>
      <c r="F263" s="22">
        <v>0</v>
      </c>
      <c r="G263" s="22">
        <v>0</v>
      </c>
      <c r="H263" s="22">
        <v>0</v>
      </c>
      <c r="I263" s="22">
        <v>0</v>
      </c>
      <c r="J263" s="22">
        <v>162918</v>
      </c>
      <c r="K263" s="22">
        <v>0</v>
      </c>
      <c r="L263" s="22">
        <v>0</v>
      </c>
      <c r="M263" s="22">
        <v>-357298</v>
      </c>
      <c r="N263" s="22">
        <v>-991847</v>
      </c>
      <c r="O263" s="22">
        <v>57594</v>
      </c>
      <c r="P263" s="22">
        <v>991847</v>
      </c>
      <c r="Q263" s="22">
        <v>0</v>
      </c>
      <c r="R263" s="22">
        <v>8417084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5092764</v>
      </c>
      <c r="F264" s="22">
        <v>0</v>
      </c>
      <c r="G264" s="22">
        <v>0</v>
      </c>
      <c r="H264" s="22">
        <v>0</v>
      </c>
      <c r="I264" s="22">
        <v>0</v>
      </c>
      <c r="J264" s="22">
        <v>660180</v>
      </c>
      <c r="K264" s="22">
        <v>0</v>
      </c>
      <c r="L264" s="22">
        <v>-35044</v>
      </c>
      <c r="M264" s="22">
        <v>-246830</v>
      </c>
      <c r="N264" s="22">
        <v>-700000</v>
      </c>
      <c r="O264" s="22">
        <v>20092</v>
      </c>
      <c r="P264" s="22">
        <v>700000</v>
      </c>
      <c r="Q264" s="22">
        <v>0</v>
      </c>
      <c r="R264" s="22">
        <v>5491162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1546412</v>
      </c>
      <c r="F265" s="22">
        <v>0</v>
      </c>
      <c r="G265" s="22">
        <v>0</v>
      </c>
      <c r="H265" s="22">
        <v>0</v>
      </c>
      <c r="I265" s="22">
        <v>0</v>
      </c>
      <c r="J265" s="22">
        <v>125706</v>
      </c>
      <c r="K265" s="22">
        <v>0</v>
      </c>
      <c r="L265" s="22">
        <v>-28689</v>
      </c>
      <c r="M265" s="22">
        <v>-55526</v>
      </c>
      <c r="N265" s="22">
        <v>0</v>
      </c>
      <c r="O265" s="22">
        <v>4226</v>
      </c>
      <c r="P265" s="22">
        <v>0</v>
      </c>
      <c r="Q265" s="22">
        <v>0</v>
      </c>
      <c r="R265" s="22">
        <v>1592129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2962255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-93399</v>
      </c>
      <c r="N266" s="22">
        <v>0</v>
      </c>
      <c r="O266" s="22">
        <v>0</v>
      </c>
      <c r="P266" s="22">
        <v>0</v>
      </c>
      <c r="Q266" s="22">
        <v>0</v>
      </c>
      <c r="R266" s="22">
        <v>2868856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4107235</v>
      </c>
      <c r="F267" s="22">
        <v>0</v>
      </c>
      <c r="G267" s="22">
        <v>0</v>
      </c>
      <c r="H267" s="22">
        <v>0</v>
      </c>
      <c r="I267" s="22">
        <v>0</v>
      </c>
      <c r="J267" s="22">
        <v>308992</v>
      </c>
      <c r="K267" s="22">
        <v>0</v>
      </c>
      <c r="L267" s="22">
        <v>0</v>
      </c>
      <c r="M267" s="22">
        <v>-123777</v>
      </c>
      <c r="N267" s="22">
        <v>0</v>
      </c>
      <c r="O267" s="22">
        <v>5568</v>
      </c>
      <c r="P267" s="22">
        <v>0</v>
      </c>
      <c r="Q267" s="22">
        <v>0</v>
      </c>
      <c r="R267" s="22">
        <v>4298018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1638789</v>
      </c>
      <c r="F268" s="22">
        <v>0</v>
      </c>
      <c r="G268" s="22">
        <v>0</v>
      </c>
      <c r="H268" s="22">
        <v>0</v>
      </c>
      <c r="I268" s="22">
        <v>0</v>
      </c>
      <c r="J268" s="22">
        <v>56602</v>
      </c>
      <c r="K268" s="22">
        <v>0</v>
      </c>
      <c r="L268" s="22">
        <v>-32280</v>
      </c>
      <c r="M268" s="22">
        <v>-104064</v>
      </c>
      <c r="N268" s="22">
        <v>-135992</v>
      </c>
      <c r="O268" s="22">
        <v>45792</v>
      </c>
      <c r="P268" s="22">
        <v>135992</v>
      </c>
      <c r="Q268" s="22">
        <v>0</v>
      </c>
      <c r="R268" s="22">
        <v>1604839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670282</v>
      </c>
      <c r="F269" s="22">
        <v>0</v>
      </c>
      <c r="G269" s="22">
        <v>0</v>
      </c>
      <c r="H269" s="22">
        <v>0</v>
      </c>
      <c r="I269" s="22">
        <v>0</v>
      </c>
      <c r="J269" s="22">
        <v>436621</v>
      </c>
      <c r="K269" s="22">
        <v>0</v>
      </c>
      <c r="L269" s="22">
        <v>-74469</v>
      </c>
      <c r="M269" s="22">
        <v>-41663</v>
      </c>
      <c r="N269" s="22">
        <v>0</v>
      </c>
      <c r="O269" s="22">
        <v>0</v>
      </c>
      <c r="P269" s="22">
        <v>0</v>
      </c>
      <c r="Q269" s="22">
        <v>0</v>
      </c>
      <c r="R269" s="22">
        <v>990771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4704542</v>
      </c>
      <c r="F270" s="22">
        <v>0</v>
      </c>
      <c r="G270" s="22">
        <v>0</v>
      </c>
      <c r="H270" s="22">
        <v>0</v>
      </c>
      <c r="I270" s="22">
        <v>9363</v>
      </c>
      <c r="J270" s="22">
        <v>280060</v>
      </c>
      <c r="K270" s="22">
        <v>0</v>
      </c>
      <c r="L270" s="22">
        <v>0</v>
      </c>
      <c r="M270" s="22">
        <v>-418083</v>
      </c>
      <c r="N270" s="22">
        <v>0</v>
      </c>
      <c r="O270" s="22">
        <v>32105</v>
      </c>
      <c r="P270" s="22">
        <v>0</v>
      </c>
      <c r="Q270" s="22">
        <v>0</v>
      </c>
      <c r="R270" s="22">
        <v>4607987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10212408</v>
      </c>
      <c r="F271" s="22">
        <v>0</v>
      </c>
      <c r="G271" s="22">
        <v>0</v>
      </c>
      <c r="H271" s="22">
        <v>0</v>
      </c>
      <c r="I271" s="22">
        <v>219919</v>
      </c>
      <c r="J271" s="22">
        <v>107451</v>
      </c>
      <c r="K271" s="22">
        <v>0</v>
      </c>
      <c r="L271" s="22">
        <v>0</v>
      </c>
      <c r="M271" s="22">
        <v>-384252</v>
      </c>
      <c r="N271" s="22">
        <v>0</v>
      </c>
      <c r="O271" s="22">
        <v>16847</v>
      </c>
      <c r="P271" s="22">
        <v>0</v>
      </c>
      <c r="Q271" s="22">
        <v>0</v>
      </c>
      <c r="R271" s="22">
        <v>10172373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1882771</v>
      </c>
      <c r="F272" s="22">
        <v>0</v>
      </c>
      <c r="G272" s="22">
        <v>0</v>
      </c>
      <c r="H272" s="22">
        <v>0</v>
      </c>
      <c r="I272" s="22">
        <v>330163</v>
      </c>
      <c r="J272" s="22">
        <v>161290</v>
      </c>
      <c r="K272" s="22">
        <v>0</v>
      </c>
      <c r="L272" s="22">
        <v>0</v>
      </c>
      <c r="M272" s="22">
        <v>-98005</v>
      </c>
      <c r="N272" s="22">
        <v>0</v>
      </c>
      <c r="O272" s="22">
        <v>0</v>
      </c>
      <c r="P272" s="22">
        <v>0</v>
      </c>
      <c r="Q272" s="22">
        <v>0</v>
      </c>
      <c r="R272" s="22">
        <v>2276219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2309315</v>
      </c>
      <c r="F273" s="22">
        <v>0</v>
      </c>
      <c r="G273" s="22">
        <v>0</v>
      </c>
      <c r="H273" s="22">
        <v>0</v>
      </c>
      <c r="I273" s="22">
        <v>0</v>
      </c>
      <c r="J273" s="22">
        <v>1203498</v>
      </c>
      <c r="K273" s="22">
        <v>0</v>
      </c>
      <c r="L273" s="22">
        <v>0</v>
      </c>
      <c r="M273" s="22">
        <v>-170839</v>
      </c>
      <c r="N273" s="22">
        <v>0</v>
      </c>
      <c r="O273" s="22">
        <v>31413</v>
      </c>
      <c r="P273" s="22">
        <v>0</v>
      </c>
      <c r="Q273" s="22">
        <v>0</v>
      </c>
      <c r="R273" s="22">
        <v>3373387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2474254</v>
      </c>
      <c r="F274" s="22">
        <v>0</v>
      </c>
      <c r="G274" s="22">
        <v>0</v>
      </c>
      <c r="H274" s="22">
        <v>0</v>
      </c>
      <c r="I274" s="22">
        <v>0</v>
      </c>
      <c r="J274" s="22">
        <v>204173</v>
      </c>
      <c r="K274" s="22">
        <v>0</v>
      </c>
      <c r="L274" s="22">
        <v>0</v>
      </c>
      <c r="M274" s="22">
        <v>-93180</v>
      </c>
      <c r="N274" s="22">
        <v>0</v>
      </c>
      <c r="O274" s="22">
        <v>0</v>
      </c>
      <c r="P274" s="22">
        <v>0</v>
      </c>
      <c r="Q274" s="22">
        <v>0</v>
      </c>
      <c r="R274" s="22">
        <v>2585247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4067725</v>
      </c>
      <c r="F275" s="22">
        <v>0</v>
      </c>
      <c r="G275" s="22">
        <v>0</v>
      </c>
      <c r="H275" s="22">
        <v>0</v>
      </c>
      <c r="I275" s="22">
        <v>0</v>
      </c>
      <c r="J275" s="22">
        <v>134034</v>
      </c>
      <c r="K275" s="22">
        <v>0</v>
      </c>
      <c r="L275" s="22">
        <v>0</v>
      </c>
      <c r="M275" s="22">
        <v>-167788</v>
      </c>
      <c r="N275" s="22">
        <v>0</v>
      </c>
      <c r="O275" s="22">
        <v>11501</v>
      </c>
      <c r="P275" s="22">
        <v>0</v>
      </c>
      <c r="Q275" s="22">
        <v>0</v>
      </c>
      <c r="R275" s="22">
        <v>4045472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9806596</v>
      </c>
      <c r="F276" s="22">
        <v>0</v>
      </c>
      <c r="G276" s="22">
        <v>0</v>
      </c>
      <c r="H276" s="22">
        <v>0</v>
      </c>
      <c r="I276" s="22">
        <v>0</v>
      </c>
      <c r="J276" s="22">
        <v>711106</v>
      </c>
      <c r="K276" s="22">
        <v>0</v>
      </c>
      <c r="L276" s="22">
        <v>0</v>
      </c>
      <c r="M276" s="22">
        <v>-468689</v>
      </c>
      <c r="N276" s="22">
        <v>0</v>
      </c>
      <c r="O276" s="22">
        <v>100959</v>
      </c>
      <c r="P276" s="22">
        <v>0</v>
      </c>
      <c r="Q276" s="22">
        <v>-684015</v>
      </c>
      <c r="R276" s="22">
        <v>9465957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2683157</v>
      </c>
      <c r="F277" s="22">
        <v>0</v>
      </c>
      <c r="G277" s="22">
        <v>0</v>
      </c>
      <c r="H277" s="22">
        <v>0</v>
      </c>
      <c r="I277" s="22">
        <v>9700</v>
      </c>
      <c r="J277" s="22">
        <v>398004</v>
      </c>
      <c r="K277" s="22">
        <v>-209688</v>
      </c>
      <c r="L277" s="22">
        <v>0</v>
      </c>
      <c r="M277" s="22">
        <v>-209287</v>
      </c>
      <c r="N277" s="22">
        <v>0</v>
      </c>
      <c r="O277" s="22">
        <v>61347</v>
      </c>
      <c r="P277" s="22">
        <v>0</v>
      </c>
      <c r="Q277" s="22">
        <v>0</v>
      </c>
      <c r="R277" s="22">
        <v>2733232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3145735</v>
      </c>
      <c r="F278" s="22">
        <v>0</v>
      </c>
      <c r="G278" s="22">
        <v>0</v>
      </c>
      <c r="H278" s="22">
        <v>0</v>
      </c>
      <c r="I278" s="22">
        <v>0</v>
      </c>
      <c r="J278" s="22">
        <v>484840</v>
      </c>
      <c r="K278" s="22">
        <v>0</v>
      </c>
      <c r="L278" s="22">
        <v>0</v>
      </c>
      <c r="M278" s="22">
        <v>-154834</v>
      </c>
      <c r="N278" s="22">
        <v>0</v>
      </c>
      <c r="O278" s="22">
        <v>14922</v>
      </c>
      <c r="P278" s="22">
        <v>0</v>
      </c>
      <c r="Q278" s="22">
        <v>0</v>
      </c>
      <c r="R278" s="22">
        <v>3490663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6210072</v>
      </c>
      <c r="F279" s="22">
        <v>0</v>
      </c>
      <c r="G279" s="22">
        <v>0</v>
      </c>
      <c r="H279" s="22">
        <v>0</v>
      </c>
      <c r="I279" s="22">
        <v>72025</v>
      </c>
      <c r="J279" s="22">
        <v>66889</v>
      </c>
      <c r="K279" s="22">
        <v>0</v>
      </c>
      <c r="L279" s="22">
        <v>0</v>
      </c>
      <c r="M279" s="22">
        <v>-247349</v>
      </c>
      <c r="N279" s="22">
        <v>0</v>
      </c>
      <c r="O279" s="22">
        <v>51175</v>
      </c>
      <c r="P279" s="22">
        <v>0</v>
      </c>
      <c r="Q279" s="22">
        <v>0</v>
      </c>
      <c r="R279" s="22">
        <v>6152812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9416046</v>
      </c>
      <c r="F280" s="22">
        <v>0</v>
      </c>
      <c r="G280" s="22">
        <v>0</v>
      </c>
      <c r="H280" s="22">
        <v>0</v>
      </c>
      <c r="I280" s="22">
        <v>0</v>
      </c>
      <c r="J280" s="22">
        <v>404697</v>
      </c>
      <c r="K280" s="22">
        <v>0</v>
      </c>
      <c r="L280" s="22">
        <v>0</v>
      </c>
      <c r="M280" s="22">
        <v>-467268</v>
      </c>
      <c r="N280" s="22">
        <v>-36000</v>
      </c>
      <c r="O280" s="22">
        <v>-11449</v>
      </c>
      <c r="P280" s="22">
        <v>36000</v>
      </c>
      <c r="Q280" s="22">
        <v>0</v>
      </c>
      <c r="R280" s="22">
        <v>9342026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2559309</v>
      </c>
      <c r="F281" s="22">
        <v>0</v>
      </c>
      <c r="G281" s="22">
        <v>0</v>
      </c>
      <c r="H281" s="22">
        <v>0</v>
      </c>
      <c r="I281" s="22">
        <v>0</v>
      </c>
      <c r="J281" s="22">
        <v>165720</v>
      </c>
      <c r="K281" s="22">
        <v>11687</v>
      </c>
      <c r="L281" s="22">
        <v>-604</v>
      </c>
      <c r="M281" s="22">
        <v>-110907</v>
      </c>
      <c r="N281" s="22">
        <v>0</v>
      </c>
      <c r="O281" s="22">
        <v>0</v>
      </c>
      <c r="P281" s="22">
        <v>0</v>
      </c>
      <c r="Q281" s="22">
        <v>0</v>
      </c>
      <c r="R281" s="22">
        <v>2625205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14821830</v>
      </c>
      <c r="F282" s="22">
        <v>0</v>
      </c>
      <c r="G282" s="22">
        <v>0</v>
      </c>
      <c r="H282" s="22">
        <v>0</v>
      </c>
      <c r="I282" s="22">
        <v>0</v>
      </c>
      <c r="J282" s="22">
        <v>125524</v>
      </c>
      <c r="K282" s="22">
        <v>0</v>
      </c>
      <c r="L282" s="22">
        <v>-51928</v>
      </c>
      <c r="M282" s="22">
        <v>-489681</v>
      </c>
      <c r="N282" s="22">
        <v>356941</v>
      </c>
      <c r="O282" s="22">
        <v>74286</v>
      </c>
      <c r="P282" s="22">
        <v>-356941</v>
      </c>
      <c r="Q282" s="22">
        <v>0</v>
      </c>
      <c r="R282" s="22">
        <v>14480031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1745289</v>
      </c>
      <c r="F283" s="22">
        <v>0</v>
      </c>
      <c r="G283" s="22">
        <v>0</v>
      </c>
      <c r="H283" s="22">
        <v>0</v>
      </c>
      <c r="I283" s="22">
        <v>0</v>
      </c>
      <c r="J283" s="22">
        <v>294286</v>
      </c>
      <c r="K283" s="22">
        <v>0</v>
      </c>
      <c r="L283" s="22">
        <v>-19265</v>
      </c>
      <c r="M283" s="22">
        <v>-158459</v>
      </c>
      <c r="N283" s="22">
        <v>0</v>
      </c>
      <c r="O283" s="22">
        <v>0</v>
      </c>
      <c r="P283" s="22">
        <v>0</v>
      </c>
      <c r="Q283" s="22">
        <v>0</v>
      </c>
      <c r="R283" s="22">
        <v>1861851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2605873</v>
      </c>
      <c r="F284" s="22">
        <v>0</v>
      </c>
      <c r="G284" s="22">
        <v>0</v>
      </c>
      <c r="H284" s="22">
        <v>0</v>
      </c>
      <c r="I284" s="22">
        <v>0</v>
      </c>
      <c r="J284" s="22">
        <v>54400</v>
      </c>
      <c r="K284" s="22">
        <v>0</v>
      </c>
      <c r="L284" s="22">
        <v>0</v>
      </c>
      <c r="M284" s="22">
        <v>-130817</v>
      </c>
      <c r="N284" s="22">
        <v>0</v>
      </c>
      <c r="O284" s="22">
        <v>28896</v>
      </c>
      <c r="P284" s="22">
        <v>0</v>
      </c>
      <c r="Q284" s="22">
        <v>0</v>
      </c>
      <c r="R284" s="22">
        <v>2558352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4779552</v>
      </c>
      <c r="F285" s="22">
        <v>0</v>
      </c>
      <c r="G285" s="22">
        <v>0</v>
      </c>
      <c r="H285" s="22">
        <v>0</v>
      </c>
      <c r="I285" s="22">
        <v>596825</v>
      </c>
      <c r="J285" s="22">
        <v>0</v>
      </c>
      <c r="K285" s="22">
        <v>0</v>
      </c>
      <c r="L285" s="22">
        <v>0</v>
      </c>
      <c r="M285" s="22">
        <v>-309997</v>
      </c>
      <c r="N285" s="22">
        <v>0</v>
      </c>
      <c r="O285" s="22">
        <v>0</v>
      </c>
      <c r="P285" s="22">
        <v>0</v>
      </c>
      <c r="Q285" s="22">
        <v>378853</v>
      </c>
      <c r="R285" s="22">
        <v>5445233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4254752</v>
      </c>
      <c r="F286" s="22">
        <v>0</v>
      </c>
      <c r="G286" s="22">
        <v>0</v>
      </c>
      <c r="H286" s="22">
        <v>0</v>
      </c>
      <c r="I286" s="22">
        <v>30000</v>
      </c>
      <c r="J286" s="22">
        <v>1027871</v>
      </c>
      <c r="K286" s="22">
        <v>0</v>
      </c>
      <c r="L286" s="22">
        <v>0</v>
      </c>
      <c r="M286" s="22">
        <v>-232413</v>
      </c>
      <c r="N286" s="22">
        <v>0</v>
      </c>
      <c r="O286" s="22">
        <v>0</v>
      </c>
      <c r="P286" s="22">
        <v>0</v>
      </c>
      <c r="Q286" s="22">
        <v>0</v>
      </c>
      <c r="R286" s="22">
        <v>5080210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1384816</v>
      </c>
      <c r="F287" s="22">
        <v>0</v>
      </c>
      <c r="G287" s="22">
        <v>0</v>
      </c>
      <c r="H287" s="22">
        <v>0</v>
      </c>
      <c r="I287" s="22">
        <v>0</v>
      </c>
      <c r="J287" s="22">
        <v>62929</v>
      </c>
      <c r="K287" s="22">
        <v>0</v>
      </c>
      <c r="L287" s="22">
        <v>0</v>
      </c>
      <c r="M287" s="22">
        <v>-91454</v>
      </c>
      <c r="N287" s="22">
        <v>0</v>
      </c>
      <c r="O287" s="22">
        <v>0</v>
      </c>
      <c r="P287" s="22">
        <v>0</v>
      </c>
      <c r="Q287" s="22">
        <v>0</v>
      </c>
      <c r="R287" s="22">
        <v>1356291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12157622</v>
      </c>
      <c r="F288" s="22">
        <v>0</v>
      </c>
      <c r="G288" s="22">
        <v>0</v>
      </c>
      <c r="H288" s="22">
        <v>0</v>
      </c>
      <c r="I288" s="22">
        <v>0</v>
      </c>
      <c r="J288" s="22">
        <v>505214</v>
      </c>
      <c r="K288" s="22">
        <v>0</v>
      </c>
      <c r="L288" s="22">
        <v>-58081</v>
      </c>
      <c r="M288" s="22">
        <v>-572199</v>
      </c>
      <c r="N288" s="22">
        <v>0</v>
      </c>
      <c r="O288" s="22">
        <v>0</v>
      </c>
      <c r="P288" s="22">
        <v>0</v>
      </c>
      <c r="Q288" s="22">
        <v>42129</v>
      </c>
      <c r="R288" s="22">
        <v>12074685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2526294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-99135</v>
      </c>
      <c r="N289" s="22">
        <v>0</v>
      </c>
      <c r="O289" s="22">
        <v>0</v>
      </c>
      <c r="P289" s="22">
        <v>0</v>
      </c>
      <c r="Q289" s="22">
        <v>0</v>
      </c>
      <c r="R289" s="22">
        <v>2427159</v>
      </c>
    </row>
    <row r="290" spans="1:18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2429134</v>
      </c>
      <c r="F290" s="22">
        <v>0</v>
      </c>
      <c r="G290" s="22">
        <v>0</v>
      </c>
      <c r="H290" s="22">
        <v>0</v>
      </c>
      <c r="I290" s="22">
        <v>0</v>
      </c>
      <c r="J290" s="22">
        <v>116421</v>
      </c>
      <c r="K290" s="22">
        <v>0</v>
      </c>
      <c r="L290" s="22">
        <v>0</v>
      </c>
      <c r="M290" s="22">
        <v>-88138</v>
      </c>
      <c r="N290" s="22">
        <v>0</v>
      </c>
      <c r="O290" s="22">
        <v>4160</v>
      </c>
      <c r="P290" s="22">
        <v>0</v>
      </c>
      <c r="Q290" s="22">
        <v>0</v>
      </c>
      <c r="R290" s="22">
        <v>2461577</v>
      </c>
    </row>
    <row r="291" spans="1:1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2558258</v>
      </c>
      <c r="F291" s="22">
        <v>0</v>
      </c>
      <c r="G291" s="22">
        <v>0</v>
      </c>
      <c r="H291" s="22">
        <v>0</v>
      </c>
      <c r="I291" s="22">
        <v>0</v>
      </c>
      <c r="J291" s="22">
        <v>171653</v>
      </c>
      <c r="K291" s="22">
        <v>0</v>
      </c>
      <c r="L291" s="22">
        <v>0</v>
      </c>
      <c r="M291" s="22">
        <v>-6684</v>
      </c>
      <c r="N291" s="22">
        <v>540000</v>
      </c>
      <c r="O291" s="22">
        <v>0</v>
      </c>
      <c r="P291" s="22">
        <v>-540000</v>
      </c>
      <c r="Q291" s="22">
        <v>1</v>
      </c>
      <c r="R291" s="22">
        <v>2723228</v>
      </c>
    </row>
    <row r="292" spans="1:1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247246</v>
      </c>
      <c r="F292" s="22">
        <v>0</v>
      </c>
      <c r="G292" s="22">
        <v>0</v>
      </c>
      <c r="H292" s="22">
        <v>0</v>
      </c>
      <c r="I292" s="22">
        <v>0</v>
      </c>
      <c r="J292" s="22">
        <v>137721</v>
      </c>
      <c r="K292" s="22">
        <v>0</v>
      </c>
      <c r="L292" s="22">
        <v>0</v>
      </c>
      <c r="M292" s="22">
        <v>-6987</v>
      </c>
      <c r="N292" s="22">
        <v>0</v>
      </c>
      <c r="O292" s="22">
        <v>0</v>
      </c>
      <c r="P292" s="22">
        <v>0</v>
      </c>
      <c r="Q292" s="22">
        <v>-1</v>
      </c>
      <c r="R292" s="22">
        <v>377979</v>
      </c>
    </row>
    <row r="293" spans="1:1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806698</v>
      </c>
      <c r="F293" s="22">
        <v>0</v>
      </c>
      <c r="G293" s="22">
        <v>0</v>
      </c>
      <c r="H293" s="22">
        <v>0</v>
      </c>
      <c r="I293" s="22">
        <v>0</v>
      </c>
      <c r="J293" s="22">
        <v>35934</v>
      </c>
      <c r="K293" s="22">
        <v>0</v>
      </c>
      <c r="L293" s="22">
        <v>0</v>
      </c>
      <c r="M293" s="22">
        <v>-49458</v>
      </c>
      <c r="N293" s="22">
        <v>0</v>
      </c>
      <c r="O293" s="22">
        <v>0</v>
      </c>
      <c r="P293" s="22">
        <v>0</v>
      </c>
      <c r="Q293" s="22">
        <v>0</v>
      </c>
      <c r="R293" s="22">
        <v>793174</v>
      </c>
    </row>
    <row r="294" spans="1:1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228998</v>
      </c>
      <c r="F294" s="22">
        <v>0</v>
      </c>
      <c r="G294" s="22">
        <v>0</v>
      </c>
      <c r="H294" s="22">
        <v>0</v>
      </c>
      <c r="I294" s="22">
        <v>0</v>
      </c>
      <c r="J294" s="22">
        <v>25000</v>
      </c>
      <c r="K294" s="22">
        <v>0</v>
      </c>
      <c r="L294" s="22">
        <v>0</v>
      </c>
      <c r="M294" s="22">
        <v>-32664</v>
      </c>
      <c r="N294" s="22">
        <v>0</v>
      </c>
      <c r="O294" s="22">
        <v>0</v>
      </c>
      <c r="P294" s="22">
        <v>0</v>
      </c>
      <c r="Q294" s="22">
        <v>0</v>
      </c>
      <c r="R294" s="22">
        <v>221334</v>
      </c>
    </row>
    <row r="295" spans="1:1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126123</v>
      </c>
      <c r="F295" s="22">
        <v>0</v>
      </c>
      <c r="G295" s="22">
        <v>0</v>
      </c>
      <c r="H295" s="22">
        <v>0</v>
      </c>
      <c r="I295" s="22">
        <v>0</v>
      </c>
      <c r="J295" s="22">
        <v>247685</v>
      </c>
      <c r="K295" s="22">
        <v>0</v>
      </c>
      <c r="L295" s="22">
        <v>0</v>
      </c>
      <c r="M295" s="22">
        <v>-18244</v>
      </c>
      <c r="N295" s="22">
        <v>0</v>
      </c>
      <c r="O295" s="22">
        <v>0</v>
      </c>
      <c r="P295" s="22">
        <v>0</v>
      </c>
      <c r="Q295" s="22">
        <v>-1</v>
      </c>
      <c r="R295" s="22">
        <v>355563</v>
      </c>
    </row>
    <row r="296" spans="1:1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178617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-11043</v>
      </c>
      <c r="N296" s="22">
        <v>0</v>
      </c>
      <c r="O296" s="22">
        <v>0</v>
      </c>
      <c r="P296" s="22">
        <v>0</v>
      </c>
      <c r="Q296" s="22">
        <v>0</v>
      </c>
      <c r="R296" s="22">
        <v>167574</v>
      </c>
    </row>
    <row r="297" spans="1:1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237063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-8428</v>
      </c>
      <c r="N297" s="22">
        <v>0</v>
      </c>
      <c r="O297" s="22">
        <v>0</v>
      </c>
      <c r="P297" s="22">
        <v>0</v>
      </c>
      <c r="Q297" s="22">
        <v>0</v>
      </c>
      <c r="R297" s="22">
        <v>228635</v>
      </c>
    </row>
    <row r="298" spans="1:1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93096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-12322</v>
      </c>
      <c r="N298" s="22">
        <v>0</v>
      </c>
      <c r="O298" s="22">
        <v>0</v>
      </c>
      <c r="P298" s="22">
        <v>0</v>
      </c>
      <c r="Q298" s="22">
        <v>0</v>
      </c>
      <c r="R298" s="22">
        <v>80774</v>
      </c>
    </row>
    <row r="299" spans="1:1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3925508</v>
      </c>
      <c r="F299" s="22">
        <v>0</v>
      </c>
      <c r="G299" s="22">
        <v>0</v>
      </c>
      <c r="H299" s="22">
        <v>0</v>
      </c>
      <c r="I299" s="22">
        <v>0</v>
      </c>
      <c r="J299" s="22">
        <v>66500</v>
      </c>
      <c r="K299" s="22">
        <v>0</v>
      </c>
      <c r="L299" s="22">
        <v>0</v>
      </c>
      <c r="M299" s="22">
        <v>-29075</v>
      </c>
      <c r="N299" s="22">
        <v>0</v>
      </c>
      <c r="O299" s="22">
        <v>0</v>
      </c>
      <c r="P299" s="22">
        <v>0</v>
      </c>
      <c r="Q299" s="22">
        <v>0</v>
      </c>
      <c r="R299" s="22">
        <v>3962933</v>
      </c>
    </row>
    <row r="300" spans="1:1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809177</v>
      </c>
      <c r="F300" s="22">
        <v>0</v>
      </c>
      <c r="G300" s="22">
        <v>0</v>
      </c>
      <c r="H300" s="22">
        <v>0</v>
      </c>
      <c r="I300" s="22">
        <v>0</v>
      </c>
      <c r="J300" s="22">
        <v>2104</v>
      </c>
      <c r="K300" s="22">
        <v>0</v>
      </c>
      <c r="L300" s="22">
        <v>-375</v>
      </c>
      <c r="M300" s="22">
        <v>-38182</v>
      </c>
      <c r="N300" s="22">
        <v>0</v>
      </c>
      <c r="O300" s="22">
        <v>0</v>
      </c>
      <c r="P300" s="22">
        <v>0</v>
      </c>
      <c r="Q300" s="22">
        <v>0</v>
      </c>
      <c r="R300" s="22">
        <v>772724</v>
      </c>
    </row>
    <row r="301" spans="1:1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4972050</v>
      </c>
      <c r="F301" s="22">
        <v>0</v>
      </c>
      <c r="G301" s="22">
        <v>0</v>
      </c>
      <c r="H301" s="22">
        <v>0</v>
      </c>
      <c r="I301" s="22">
        <v>0</v>
      </c>
      <c r="J301" s="22">
        <v>18648</v>
      </c>
      <c r="K301" s="22">
        <v>0</v>
      </c>
      <c r="L301" s="22">
        <v>-3623</v>
      </c>
      <c r="M301" s="22">
        <v>-66947</v>
      </c>
      <c r="N301" s="22">
        <v>0</v>
      </c>
      <c r="O301" s="22">
        <v>0</v>
      </c>
      <c r="P301" s="22">
        <v>0</v>
      </c>
      <c r="Q301" s="22">
        <v>0</v>
      </c>
      <c r="R301" s="22">
        <v>4920128</v>
      </c>
    </row>
    <row r="302" spans="1:1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3808238</v>
      </c>
      <c r="F302" s="22">
        <v>0</v>
      </c>
      <c r="G302" s="22">
        <v>0</v>
      </c>
      <c r="H302" s="22">
        <v>0</v>
      </c>
      <c r="I302" s="22">
        <v>0</v>
      </c>
      <c r="J302" s="22">
        <v>71379</v>
      </c>
      <c r="K302" s="22">
        <v>0</v>
      </c>
      <c r="L302" s="22">
        <v>0</v>
      </c>
      <c r="M302" s="22">
        <v>-12936</v>
      </c>
      <c r="N302" s="22">
        <v>0</v>
      </c>
      <c r="O302" s="22">
        <v>0</v>
      </c>
      <c r="P302" s="22">
        <v>0</v>
      </c>
      <c r="Q302" s="22">
        <v>0</v>
      </c>
      <c r="R302" s="22">
        <v>3866681</v>
      </c>
    </row>
    <row r="303" spans="1:1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682420</v>
      </c>
      <c r="F303" s="22">
        <v>0</v>
      </c>
      <c r="G303" s="22">
        <v>0</v>
      </c>
      <c r="H303" s="22">
        <v>0</v>
      </c>
      <c r="I303" s="22">
        <v>0</v>
      </c>
      <c r="J303" s="22">
        <v>60334</v>
      </c>
      <c r="K303" s="22">
        <v>0</v>
      </c>
      <c r="L303" s="22">
        <v>0</v>
      </c>
      <c r="M303" s="22">
        <v>-49228</v>
      </c>
      <c r="N303" s="22">
        <v>0</v>
      </c>
      <c r="O303" s="22">
        <v>0</v>
      </c>
      <c r="P303" s="22">
        <v>0</v>
      </c>
      <c r="Q303" s="22">
        <v>0</v>
      </c>
      <c r="R303" s="22">
        <v>693526</v>
      </c>
    </row>
    <row r="304" spans="1:1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103231</v>
      </c>
      <c r="F304" s="22">
        <v>0</v>
      </c>
      <c r="G304" s="22">
        <v>0</v>
      </c>
      <c r="H304" s="22">
        <v>0</v>
      </c>
      <c r="I304" s="22">
        <v>0</v>
      </c>
      <c r="J304" s="22">
        <v>33690</v>
      </c>
      <c r="K304" s="22">
        <v>0</v>
      </c>
      <c r="L304" s="22">
        <v>0</v>
      </c>
      <c r="M304" s="22">
        <v>-11108</v>
      </c>
      <c r="N304" s="22">
        <v>0</v>
      </c>
      <c r="O304" s="22">
        <v>0</v>
      </c>
      <c r="P304" s="22">
        <v>0</v>
      </c>
      <c r="Q304" s="22">
        <v>0</v>
      </c>
      <c r="R304" s="22">
        <v>125813</v>
      </c>
    </row>
    <row r="305" spans="1:1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868693</v>
      </c>
      <c r="F305" s="22">
        <v>0</v>
      </c>
      <c r="G305" s="22">
        <v>0</v>
      </c>
      <c r="H305" s="22">
        <v>0</v>
      </c>
      <c r="I305" s="22">
        <v>0</v>
      </c>
      <c r="J305" s="22">
        <v>198439</v>
      </c>
      <c r="K305" s="22">
        <v>0</v>
      </c>
      <c r="L305" s="22">
        <v>-759</v>
      </c>
      <c r="M305" s="22">
        <v>-50924</v>
      </c>
      <c r="N305" s="22">
        <v>0</v>
      </c>
      <c r="O305" s="22">
        <v>0</v>
      </c>
      <c r="P305" s="22">
        <v>0</v>
      </c>
      <c r="Q305" s="22">
        <v>0</v>
      </c>
      <c r="R305" s="22">
        <v>1015449</v>
      </c>
    </row>
    <row r="306" spans="1:1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834137</v>
      </c>
      <c r="F306" s="22">
        <v>0</v>
      </c>
      <c r="G306" s="22">
        <v>0</v>
      </c>
      <c r="H306" s="22">
        <v>0</v>
      </c>
      <c r="I306" s="22">
        <v>0</v>
      </c>
      <c r="J306" s="22">
        <v>508707</v>
      </c>
      <c r="K306" s="22">
        <v>0</v>
      </c>
      <c r="L306" s="22">
        <v>0</v>
      </c>
      <c r="M306" s="22">
        <v>-74717</v>
      </c>
      <c r="N306" s="22">
        <v>0</v>
      </c>
      <c r="O306" s="22">
        <v>0</v>
      </c>
      <c r="P306" s="22">
        <v>0</v>
      </c>
      <c r="Q306" s="22">
        <v>0</v>
      </c>
      <c r="R306" s="22">
        <v>1268127</v>
      </c>
    </row>
    <row r="307" spans="1:1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421137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-19229</v>
      </c>
      <c r="N307" s="22">
        <v>0</v>
      </c>
      <c r="O307" s="22">
        <v>0</v>
      </c>
      <c r="P307" s="22">
        <v>0</v>
      </c>
      <c r="Q307" s="22">
        <v>0</v>
      </c>
      <c r="R307" s="22">
        <v>401908</v>
      </c>
    </row>
    <row r="308" spans="1:1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379318</v>
      </c>
      <c r="F308" s="22">
        <v>0</v>
      </c>
      <c r="G308" s="22">
        <v>0</v>
      </c>
      <c r="H308" s="22">
        <v>0</v>
      </c>
      <c r="I308" s="22">
        <v>0</v>
      </c>
      <c r="J308" s="22">
        <v>12167</v>
      </c>
      <c r="K308" s="22">
        <v>0</v>
      </c>
      <c r="L308" s="22">
        <v>0</v>
      </c>
      <c r="M308" s="22">
        <v>-6762</v>
      </c>
      <c r="N308" s="22">
        <v>0</v>
      </c>
      <c r="O308" s="22">
        <v>0</v>
      </c>
      <c r="P308" s="22">
        <v>0</v>
      </c>
      <c r="Q308" s="22">
        <v>1</v>
      </c>
      <c r="R308" s="22">
        <v>384724</v>
      </c>
    </row>
    <row r="309" spans="1:1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758560</v>
      </c>
      <c r="F309" s="22">
        <v>0</v>
      </c>
      <c r="G309" s="22">
        <v>0</v>
      </c>
      <c r="H309" s="22">
        <v>0</v>
      </c>
      <c r="I309" s="22">
        <v>0</v>
      </c>
      <c r="J309" s="22">
        <v>35300</v>
      </c>
      <c r="K309" s="22">
        <v>0</v>
      </c>
      <c r="L309" s="22">
        <v>0</v>
      </c>
      <c r="M309" s="22">
        <v>-64882</v>
      </c>
      <c r="N309" s="22">
        <v>0</v>
      </c>
      <c r="O309" s="22">
        <v>0</v>
      </c>
      <c r="P309" s="22">
        <v>0</v>
      </c>
      <c r="Q309" s="22">
        <v>0</v>
      </c>
      <c r="R309" s="22">
        <v>728978</v>
      </c>
    </row>
    <row r="310" spans="1:1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447208</v>
      </c>
      <c r="F310" s="22">
        <v>0</v>
      </c>
      <c r="G310" s="22">
        <v>0</v>
      </c>
      <c r="H310" s="22">
        <v>0</v>
      </c>
      <c r="I310" s="22">
        <v>0</v>
      </c>
      <c r="J310" s="22">
        <v>78785</v>
      </c>
      <c r="K310" s="22">
        <v>0</v>
      </c>
      <c r="L310" s="22">
        <v>0</v>
      </c>
      <c r="M310" s="22">
        <v>-14676</v>
      </c>
      <c r="N310" s="22">
        <v>0</v>
      </c>
      <c r="O310" s="22">
        <v>0</v>
      </c>
      <c r="P310" s="22">
        <v>0</v>
      </c>
      <c r="Q310" s="22">
        <v>0</v>
      </c>
      <c r="R310" s="22">
        <v>511317</v>
      </c>
    </row>
    <row r="311" spans="1:1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626517</v>
      </c>
      <c r="F311" s="22">
        <v>0</v>
      </c>
      <c r="G311" s="22">
        <v>0</v>
      </c>
      <c r="H311" s="22">
        <v>0</v>
      </c>
      <c r="I311" s="22">
        <v>0</v>
      </c>
      <c r="J311" s="22">
        <v>59110</v>
      </c>
      <c r="K311" s="22">
        <v>0</v>
      </c>
      <c r="L311" s="22">
        <v>0</v>
      </c>
      <c r="M311" s="22">
        <v>-14608</v>
      </c>
      <c r="N311" s="22">
        <v>0</v>
      </c>
      <c r="O311" s="22">
        <v>0</v>
      </c>
      <c r="P311" s="22">
        <v>0</v>
      </c>
      <c r="Q311" s="22">
        <v>0</v>
      </c>
      <c r="R311" s="22">
        <v>671019</v>
      </c>
    </row>
    <row r="312" spans="1:1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536434</v>
      </c>
      <c r="F312" s="22">
        <v>0</v>
      </c>
      <c r="G312" s="22">
        <v>0</v>
      </c>
      <c r="H312" s="22">
        <v>0</v>
      </c>
      <c r="I312" s="22">
        <v>0</v>
      </c>
      <c r="J312" s="22">
        <v>1800</v>
      </c>
      <c r="K312" s="22">
        <v>0</v>
      </c>
      <c r="L312" s="22">
        <v>0</v>
      </c>
      <c r="M312" s="22">
        <v>-13006</v>
      </c>
      <c r="N312" s="22">
        <v>0</v>
      </c>
      <c r="O312" s="22">
        <v>0</v>
      </c>
      <c r="P312" s="22">
        <v>0</v>
      </c>
      <c r="Q312" s="22">
        <v>0</v>
      </c>
      <c r="R312" s="22">
        <v>525228</v>
      </c>
    </row>
    <row r="313" spans="1:1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3607280</v>
      </c>
      <c r="F313" s="22">
        <v>0</v>
      </c>
      <c r="G313" s="22">
        <v>0</v>
      </c>
      <c r="H313" s="22">
        <v>0</v>
      </c>
      <c r="I313" s="22">
        <v>0</v>
      </c>
      <c r="J313" s="22">
        <v>306268</v>
      </c>
      <c r="K313" s="22">
        <v>0</v>
      </c>
      <c r="L313" s="22">
        <v>0</v>
      </c>
      <c r="M313" s="22">
        <v>-74471</v>
      </c>
      <c r="N313" s="22">
        <v>0</v>
      </c>
      <c r="O313" s="22">
        <v>0</v>
      </c>
      <c r="P313" s="22">
        <v>0</v>
      </c>
      <c r="Q313" s="22">
        <v>14500</v>
      </c>
      <c r="R313" s="22">
        <v>3853577</v>
      </c>
    </row>
    <row r="314" spans="1:1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1580199</v>
      </c>
      <c r="F314" s="22">
        <v>0</v>
      </c>
      <c r="G314" s="22">
        <v>0</v>
      </c>
      <c r="H314" s="22">
        <v>0</v>
      </c>
      <c r="I314" s="22">
        <v>0</v>
      </c>
      <c r="J314" s="22">
        <v>52862</v>
      </c>
      <c r="K314" s="22">
        <v>0</v>
      </c>
      <c r="L314" s="22">
        <v>0</v>
      </c>
      <c r="M314" s="22">
        <v>-42304</v>
      </c>
      <c r="N314" s="22">
        <v>0</v>
      </c>
      <c r="O314" s="22">
        <v>0</v>
      </c>
      <c r="P314" s="22">
        <v>0</v>
      </c>
      <c r="Q314" s="22">
        <v>0</v>
      </c>
      <c r="R314" s="22">
        <v>1590757</v>
      </c>
    </row>
    <row r="315" spans="1:1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289406</v>
      </c>
      <c r="F315" s="22">
        <v>0</v>
      </c>
      <c r="G315" s="22">
        <v>0</v>
      </c>
      <c r="H315" s="22">
        <v>0</v>
      </c>
      <c r="I315" s="22">
        <v>0</v>
      </c>
      <c r="J315" s="22">
        <v>125000</v>
      </c>
      <c r="K315" s="22">
        <v>0</v>
      </c>
      <c r="L315" s="22">
        <v>0</v>
      </c>
      <c r="M315" s="22">
        <v>-6470</v>
      </c>
      <c r="N315" s="22">
        <v>0</v>
      </c>
      <c r="O315" s="22">
        <v>0</v>
      </c>
      <c r="P315" s="22">
        <v>0</v>
      </c>
      <c r="Q315" s="22">
        <v>0</v>
      </c>
      <c r="R315" s="22">
        <v>407936</v>
      </c>
    </row>
    <row r="316" spans="1:1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2922623</v>
      </c>
      <c r="F316" s="22">
        <v>0</v>
      </c>
      <c r="G316" s="22">
        <v>0</v>
      </c>
      <c r="H316" s="22">
        <v>0</v>
      </c>
      <c r="I316" s="22">
        <v>53466</v>
      </c>
      <c r="J316" s="22">
        <v>526024</v>
      </c>
      <c r="K316" s="22">
        <v>0</v>
      </c>
      <c r="L316" s="22">
        <v>0</v>
      </c>
      <c r="M316" s="22">
        <v>-159671</v>
      </c>
      <c r="N316" s="22">
        <v>0</v>
      </c>
      <c r="O316" s="22">
        <v>0</v>
      </c>
      <c r="P316" s="22">
        <v>0</v>
      </c>
      <c r="Q316" s="22">
        <v>0</v>
      </c>
      <c r="R316" s="22">
        <v>3342442</v>
      </c>
    </row>
    <row r="317" spans="1:1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2194126</v>
      </c>
      <c r="F317" s="22">
        <v>0</v>
      </c>
      <c r="G317" s="22">
        <v>0</v>
      </c>
      <c r="H317" s="22">
        <v>0</v>
      </c>
      <c r="I317" s="22">
        <v>0</v>
      </c>
      <c r="J317" s="22">
        <v>67679</v>
      </c>
      <c r="K317" s="22">
        <v>0</v>
      </c>
      <c r="L317" s="22">
        <v>0</v>
      </c>
      <c r="M317" s="22">
        <v>-15805</v>
      </c>
      <c r="N317" s="22">
        <v>0</v>
      </c>
      <c r="O317" s="22">
        <v>0</v>
      </c>
      <c r="P317" s="22">
        <v>0</v>
      </c>
      <c r="Q317" s="22">
        <v>1</v>
      </c>
      <c r="R317" s="22">
        <v>2246001</v>
      </c>
    </row>
    <row r="318" spans="1:1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1653539</v>
      </c>
      <c r="F318" s="22">
        <v>0</v>
      </c>
      <c r="G318" s="22">
        <v>0</v>
      </c>
      <c r="H318" s="22">
        <v>0</v>
      </c>
      <c r="I318" s="22">
        <v>0</v>
      </c>
      <c r="J318" s="22">
        <v>50157</v>
      </c>
      <c r="K318" s="22">
        <v>8675</v>
      </c>
      <c r="L318" s="22">
        <v>0</v>
      </c>
      <c r="M318" s="22">
        <v>-81280</v>
      </c>
      <c r="N318" s="22">
        <v>0</v>
      </c>
      <c r="O318" s="22">
        <v>0</v>
      </c>
      <c r="P318" s="22">
        <v>0</v>
      </c>
      <c r="Q318" s="22">
        <v>0</v>
      </c>
      <c r="R318" s="22">
        <v>1631091</v>
      </c>
    </row>
    <row r="319" spans="1:1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271332</v>
      </c>
      <c r="F319" s="22">
        <v>0</v>
      </c>
      <c r="G319" s="22">
        <v>0</v>
      </c>
      <c r="H319" s="22">
        <v>0</v>
      </c>
      <c r="I319" s="22">
        <v>59620</v>
      </c>
      <c r="J319" s="22">
        <v>0</v>
      </c>
      <c r="K319" s="22">
        <v>0</v>
      </c>
      <c r="L319" s="22">
        <v>0</v>
      </c>
      <c r="M319" s="22">
        <v>-64606</v>
      </c>
      <c r="N319" s="22">
        <v>0</v>
      </c>
      <c r="O319" s="22">
        <v>0</v>
      </c>
      <c r="P319" s="22">
        <v>0</v>
      </c>
      <c r="Q319" s="22">
        <v>0</v>
      </c>
      <c r="R319" s="22">
        <v>266346</v>
      </c>
    </row>
    <row r="320" spans="1:1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63131</v>
      </c>
      <c r="F320" s="22">
        <v>0</v>
      </c>
      <c r="G320" s="22">
        <v>0</v>
      </c>
      <c r="H320" s="22">
        <v>0</v>
      </c>
      <c r="I320" s="22">
        <v>0</v>
      </c>
      <c r="J320" s="22">
        <v>13780</v>
      </c>
      <c r="K320" s="22">
        <v>0</v>
      </c>
      <c r="L320" s="22">
        <v>0</v>
      </c>
      <c r="M320" s="22">
        <v>-8017</v>
      </c>
      <c r="N320" s="22">
        <v>0</v>
      </c>
      <c r="O320" s="22">
        <v>0</v>
      </c>
      <c r="P320" s="22">
        <v>0</v>
      </c>
      <c r="Q320" s="22">
        <v>0</v>
      </c>
      <c r="R320" s="22">
        <v>68894</v>
      </c>
    </row>
    <row r="321" spans="1:1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7293738</v>
      </c>
      <c r="F321" s="22">
        <v>0</v>
      </c>
      <c r="G321" s="22">
        <v>0</v>
      </c>
      <c r="H321" s="22">
        <v>0</v>
      </c>
      <c r="I321" s="22">
        <v>0</v>
      </c>
      <c r="J321" s="22">
        <v>28177</v>
      </c>
      <c r="K321" s="22">
        <v>0</v>
      </c>
      <c r="L321" s="22">
        <v>0</v>
      </c>
      <c r="M321" s="22">
        <v>-61133</v>
      </c>
      <c r="N321" s="22">
        <v>0</v>
      </c>
      <c r="O321" s="22">
        <v>0</v>
      </c>
      <c r="P321" s="22">
        <v>0</v>
      </c>
      <c r="Q321" s="22">
        <v>0</v>
      </c>
      <c r="R321" s="22">
        <v>7260782</v>
      </c>
    </row>
    <row r="322" spans="1:1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515774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-4652</v>
      </c>
      <c r="M322" s="22">
        <v>-24701</v>
      </c>
      <c r="N322" s="22">
        <v>0</v>
      </c>
      <c r="O322" s="22">
        <v>0</v>
      </c>
      <c r="P322" s="22">
        <v>0</v>
      </c>
      <c r="Q322" s="22">
        <v>0</v>
      </c>
      <c r="R322" s="22">
        <v>486421</v>
      </c>
    </row>
    <row r="323" spans="1:1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2728093</v>
      </c>
      <c r="F323" s="22">
        <v>0</v>
      </c>
      <c r="G323" s="22">
        <v>0</v>
      </c>
      <c r="H323" s="22">
        <v>0</v>
      </c>
      <c r="I323" s="22">
        <v>0</v>
      </c>
      <c r="J323" s="22">
        <v>47062</v>
      </c>
      <c r="K323" s="22">
        <v>0</v>
      </c>
      <c r="L323" s="22">
        <v>-24413</v>
      </c>
      <c r="M323" s="22">
        <v>-42706</v>
      </c>
      <c r="N323" s="22">
        <v>-32084</v>
      </c>
      <c r="O323" s="22">
        <v>13304</v>
      </c>
      <c r="P323" s="22">
        <v>32084</v>
      </c>
      <c r="Q323" s="22">
        <v>-32084</v>
      </c>
      <c r="R323" s="22">
        <v>2689256</v>
      </c>
    </row>
    <row r="324" spans="1:1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1427629</v>
      </c>
      <c r="F324" s="22">
        <v>0</v>
      </c>
      <c r="G324" s="22">
        <v>0</v>
      </c>
      <c r="H324" s="22">
        <v>0</v>
      </c>
      <c r="I324" s="22">
        <v>0</v>
      </c>
      <c r="J324" s="22">
        <v>104019</v>
      </c>
      <c r="K324" s="22">
        <v>0</v>
      </c>
      <c r="L324" s="22">
        <v>0</v>
      </c>
      <c r="M324" s="22">
        <v>-85142</v>
      </c>
      <c r="N324" s="22">
        <v>0</v>
      </c>
      <c r="O324" s="22">
        <v>0</v>
      </c>
      <c r="P324" s="22">
        <v>0</v>
      </c>
      <c r="Q324" s="22">
        <v>0</v>
      </c>
      <c r="R324" s="22">
        <v>1446506</v>
      </c>
    </row>
    <row r="325" spans="1:1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1304758</v>
      </c>
      <c r="F325" s="22">
        <v>0</v>
      </c>
      <c r="G325" s="22">
        <v>0</v>
      </c>
      <c r="H325" s="22">
        <v>0</v>
      </c>
      <c r="I325" s="22">
        <v>0</v>
      </c>
      <c r="J325" s="22">
        <v>348573</v>
      </c>
      <c r="K325" s="22">
        <v>0</v>
      </c>
      <c r="L325" s="22">
        <v>-38525</v>
      </c>
      <c r="M325" s="22">
        <v>-82468</v>
      </c>
      <c r="N325" s="22">
        <v>0</v>
      </c>
      <c r="O325" s="22">
        <v>0</v>
      </c>
      <c r="P325" s="22">
        <v>0</v>
      </c>
      <c r="Q325" s="22">
        <v>2591</v>
      </c>
      <c r="R325" s="22">
        <v>1534929</v>
      </c>
    </row>
    <row r="326" spans="1:1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1395054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-25860</v>
      </c>
      <c r="N326" s="22">
        <v>0</v>
      </c>
      <c r="O326" s="22">
        <v>0</v>
      </c>
      <c r="P326" s="22">
        <v>0</v>
      </c>
      <c r="Q326" s="22">
        <v>0</v>
      </c>
      <c r="R326" s="22">
        <v>1369194</v>
      </c>
    </row>
    <row r="327" spans="1:1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1066834</v>
      </c>
      <c r="F327" s="22">
        <v>0</v>
      </c>
      <c r="G327" s="22">
        <v>0</v>
      </c>
      <c r="H327" s="22">
        <v>0</v>
      </c>
      <c r="I327" s="22">
        <v>0</v>
      </c>
      <c r="J327" s="22">
        <v>549771</v>
      </c>
      <c r="K327" s="22">
        <v>0</v>
      </c>
      <c r="L327" s="22">
        <v>0</v>
      </c>
      <c r="M327" s="22">
        <v>-69655</v>
      </c>
      <c r="N327" s="22">
        <v>0</v>
      </c>
      <c r="O327" s="22">
        <v>0</v>
      </c>
      <c r="P327" s="22">
        <v>0</v>
      </c>
      <c r="Q327" s="22">
        <v>0</v>
      </c>
      <c r="R327" s="22">
        <v>1546950</v>
      </c>
    </row>
    <row r="328" spans="1:1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861810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861810</v>
      </c>
    </row>
    <row r="329" spans="1:1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642622</v>
      </c>
      <c r="F329" s="22">
        <v>0</v>
      </c>
      <c r="G329" s="22">
        <v>0</v>
      </c>
      <c r="H329" s="22">
        <v>0</v>
      </c>
      <c r="I329" s="22">
        <v>0</v>
      </c>
      <c r="J329" s="22">
        <v>4315</v>
      </c>
      <c r="K329" s="22">
        <v>0</v>
      </c>
      <c r="L329" s="22">
        <v>-1189</v>
      </c>
      <c r="M329" s="22">
        <v>-31087</v>
      </c>
      <c r="N329" s="22">
        <v>0</v>
      </c>
      <c r="O329" s="22">
        <v>0</v>
      </c>
      <c r="P329" s="22">
        <v>0</v>
      </c>
      <c r="Q329" s="22">
        <v>0</v>
      </c>
      <c r="R329" s="22">
        <v>614661</v>
      </c>
    </row>
    <row r="330" spans="1:1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506144</v>
      </c>
      <c r="F330" s="22">
        <v>0</v>
      </c>
      <c r="G330" s="22">
        <v>0</v>
      </c>
      <c r="H330" s="22">
        <v>0</v>
      </c>
      <c r="I330" s="22">
        <v>0</v>
      </c>
      <c r="J330" s="22">
        <v>101486</v>
      </c>
      <c r="K330" s="22">
        <v>0</v>
      </c>
      <c r="L330" s="22">
        <v>0</v>
      </c>
      <c r="M330" s="22">
        <v>-60845</v>
      </c>
      <c r="N330" s="22">
        <v>0</v>
      </c>
      <c r="O330" s="22">
        <v>0</v>
      </c>
      <c r="P330" s="22">
        <v>0</v>
      </c>
      <c r="Q330" s="22">
        <v>0</v>
      </c>
      <c r="R330" s="22">
        <v>546785</v>
      </c>
    </row>
    <row r="331" spans="1:1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1088452</v>
      </c>
      <c r="F331" s="22">
        <v>0</v>
      </c>
      <c r="G331" s="22">
        <v>0</v>
      </c>
      <c r="H331" s="22">
        <v>0</v>
      </c>
      <c r="I331" s="22">
        <v>0</v>
      </c>
      <c r="J331" s="22">
        <v>261471</v>
      </c>
      <c r="K331" s="22">
        <v>1000</v>
      </c>
      <c r="L331" s="22">
        <v>0</v>
      </c>
      <c r="M331" s="22">
        <v>-11754</v>
      </c>
      <c r="N331" s="22">
        <v>0</v>
      </c>
      <c r="O331" s="22">
        <v>0</v>
      </c>
      <c r="P331" s="22">
        <v>0</v>
      </c>
      <c r="Q331" s="22">
        <v>0</v>
      </c>
      <c r="R331" s="22">
        <v>1339169</v>
      </c>
    </row>
    <row r="332" spans="1:1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1267683</v>
      </c>
      <c r="F332" s="22">
        <v>0</v>
      </c>
      <c r="G332" s="22">
        <v>0</v>
      </c>
      <c r="H332" s="22">
        <v>0</v>
      </c>
      <c r="I332" s="22">
        <v>0</v>
      </c>
      <c r="J332" s="22">
        <v>22091</v>
      </c>
      <c r="K332" s="22">
        <v>0</v>
      </c>
      <c r="L332" s="22">
        <v>-180000</v>
      </c>
      <c r="M332" s="22">
        <v>-47448</v>
      </c>
      <c r="N332" s="22">
        <v>0</v>
      </c>
      <c r="O332" s="22">
        <v>0</v>
      </c>
      <c r="P332" s="22">
        <v>0</v>
      </c>
      <c r="Q332" s="22">
        <v>0</v>
      </c>
      <c r="R332" s="22">
        <v>1062326</v>
      </c>
    </row>
    <row r="333" spans="1:1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595410</v>
      </c>
      <c r="F333" s="22">
        <v>0</v>
      </c>
      <c r="G333" s="22">
        <v>0</v>
      </c>
      <c r="H333" s="22">
        <v>0</v>
      </c>
      <c r="I333" s="22">
        <v>0</v>
      </c>
      <c r="J333" s="22">
        <v>3750</v>
      </c>
      <c r="K333" s="22">
        <v>0</v>
      </c>
      <c r="L333" s="22">
        <v>0</v>
      </c>
      <c r="M333" s="22">
        <v>-26218</v>
      </c>
      <c r="N333" s="22">
        <v>0</v>
      </c>
      <c r="O333" s="22">
        <v>0</v>
      </c>
      <c r="P333" s="22">
        <v>0</v>
      </c>
      <c r="Q333" s="22">
        <v>0</v>
      </c>
      <c r="R333" s="22">
        <v>572942</v>
      </c>
    </row>
    <row r="334" spans="1:1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518487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-23139</v>
      </c>
      <c r="N334" s="22">
        <v>0</v>
      </c>
      <c r="O334" s="22">
        <v>6159</v>
      </c>
      <c r="P334" s="22">
        <v>0</v>
      </c>
      <c r="Q334" s="22">
        <v>0</v>
      </c>
      <c r="R334" s="22">
        <v>501507</v>
      </c>
    </row>
    <row r="335" spans="1:1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1041190</v>
      </c>
      <c r="F335" s="22">
        <v>0</v>
      </c>
      <c r="G335" s="22">
        <v>0</v>
      </c>
      <c r="H335" s="22">
        <v>0</v>
      </c>
      <c r="I335" s="22">
        <v>0</v>
      </c>
      <c r="J335" s="22">
        <v>5445</v>
      </c>
      <c r="K335" s="22">
        <v>0</v>
      </c>
      <c r="L335" s="22">
        <v>0</v>
      </c>
      <c r="M335" s="22">
        <v>-24702</v>
      </c>
      <c r="N335" s="22">
        <v>0</v>
      </c>
      <c r="O335" s="22">
        <v>0</v>
      </c>
      <c r="P335" s="22">
        <v>0</v>
      </c>
      <c r="Q335" s="22">
        <v>0</v>
      </c>
      <c r="R335" s="22">
        <v>1021933</v>
      </c>
    </row>
    <row r="336" spans="1:1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303494</v>
      </c>
      <c r="F336" s="22">
        <v>0</v>
      </c>
      <c r="G336" s="22">
        <v>0</v>
      </c>
      <c r="H336" s="22">
        <v>0</v>
      </c>
      <c r="I336" s="22">
        <v>8046</v>
      </c>
      <c r="J336" s="22">
        <v>358705</v>
      </c>
      <c r="K336" s="22">
        <v>0</v>
      </c>
      <c r="L336" s="22">
        <v>0</v>
      </c>
      <c r="M336" s="22">
        <v>-15189</v>
      </c>
      <c r="N336" s="22">
        <v>0</v>
      </c>
      <c r="O336" s="22">
        <v>0</v>
      </c>
      <c r="P336" s="22">
        <v>0</v>
      </c>
      <c r="Q336" s="22">
        <v>0</v>
      </c>
      <c r="R336" s="22">
        <v>655056</v>
      </c>
    </row>
    <row r="337" spans="1:1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116986</v>
      </c>
      <c r="F337" s="22">
        <v>0</v>
      </c>
      <c r="G337" s="22">
        <v>0</v>
      </c>
      <c r="H337" s="22">
        <v>0</v>
      </c>
      <c r="I337" s="22">
        <v>0</v>
      </c>
      <c r="J337" s="22">
        <v>105125</v>
      </c>
      <c r="K337" s="22">
        <v>0</v>
      </c>
      <c r="L337" s="22">
        <v>0</v>
      </c>
      <c r="M337" s="22">
        <v>-20269</v>
      </c>
      <c r="N337" s="22">
        <v>0</v>
      </c>
      <c r="O337" s="22">
        <v>0</v>
      </c>
      <c r="P337" s="22">
        <v>0</v>
      </c>
      <c r="Q337" s="22">
        <v>0</v>
      </c>
      <c r="R337" s="22">
        <v>201842</v>
      </c>
    </row>
    <row r="338" spans="1:1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2192490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-60954</v>
      </c>
      <c r="N338" s="22">
        <v>0</v>
      </c>
      <c r="O338" s="22">
        <v>0</v>
      </c>
      <c r="P338" s="22">
        <v>0</v>
      </c>
      <c r="Q338" s="22">
        <v>0</v>
      </c>
      <c r="R338" s="22">
        <v>2131536</v>
      </c>
    </row>
    <row r="339" spans="1:1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712290</v>
      </c>
      <c r="F339" s="22">
        <v>0</v>
      </c>
      <c r="G339" s="22">
        <v>0</v>
      </c>
      <c r="H339" s="22">
        <v>0</v>
      </c>
      <c r="I339" s="22">
        <v>0</v>
      </c>
      <c r="J339" s="22">
        <v>1600</v>
      </c>
      <c r="K339" s="22">
        <v>0</v>
      </c>
      <c r="L339" s="22">
        <v>0</v>
      </c>
      <c r="M339" s="22">
        <v>-34940</v>
      </c>
      <c r="N339" s="22">
        <v>0</v>
      </c>
      <c r="O339" s="22">
        <v>0</v>
      </c>
      <c r="P339" s="22">
        <v>0</v>
      </c>
      <c r="Q339" s="22">
        <v>0</v>
      </c>
      <c r="R339" s="22">
        <v>678950</v>
      </c>
    </row>
    <row r="340" spans="1:1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374347</v>
      </c>
      <c r="F340" s="22">
        <v>0</v>
      </c>
      <c r="G340" s="22">
        <v>0</v>
      </c>
      <c r="H340" s="22">
        <v>0</v>
      </c>
      <c r="I340" s="22">
        <v>510</v>
      </c>
      <c r="J340" s="22">
        <v>9323</v>
      </c>
      <c r="K340" s="22">
        <v>0</v>
      </c>
      <c r="L340" s="22">
        <v>0</v>
      </c>
      <c r="M340" s="22">
        <v>-27338</v>
      </c>
      <c r="N340" s="22">
        <v>0</v>
      </c>
      <c r="O340" s="22">
        <v>0</v>
      </c>
      <c r="P340" s="22">
        <v>0</v>
      </c>
      <c r="Q340" s="22">
        <v>0</v>
      </c>
      <c r="R340" s="22">
        <v>356842</v>
      </c>
    </row>
    <row r="341" spans="1:1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634748</v>
      </c>
      <c r="F341" s="22">
        <v>0</v>
      </c>
      <c r="G341" s="22">
        <v>0</v>
      </c>
      <c r="H341" s="22">
        <v>0</v>
      </c>
      <c r="I341" s="22">
        <v>0</v>
      </c>
      <c r="J341" s="22">
        <v>15322</v>
      </c>
      <c r="K341" s="22">
        <v>0</v>
      </c>
      <c r="L341" s="22">
        <v>-1075</v>
      </c>
      <c r="M341" s="22">
        <v>-22401</v>
      </c>
      <c r="N341" s="22">
        <v>0</v>
      </c>
      <c r="O341" s="22">
        <v>0</v>
      </c>
      <c r="P341" s="22">
        <v>0</v>
      </c>
      <c r="Q341" s="22">
        <v>0</v>
      </c>
      <c r="R341" s="22">
        <v>626594</v>
      </c>
    </row>
    <row r="342" spans="1:1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732618</v>
      </c>
      <c r="F342" s="22">
        <v>0</v>
      </c>
      <c r="G342" s="22">
        <v>0</v>
      </c>
      <c r="H342" s="22">
        <v>0</v>
      </c>
      <c r="I342" s="22">
        <v>0</v>
      </c>
      <c r="J342" s="22">
        <v>36759</v>
      </c>
      <c r="K342" s="22">
        <v>0</v>
      </c>
      <c r="L342" s="22">
        <v>0</v>
      </c>
      <c r="M342" s="22">
        <v>-109077</v>
      </c>
      <c r="N342" s="22">
        <v>0</v>
      </c>
      <c r="O342" s="22">
        <v>0</v>
      </c>
      <c r="P342" s="22">
        <v>0</v>
      </c>
      <c r="Q342" s="22">
        <v>0</v>
      </c>
      <c r="R342" s="22">
        <v>660300</v>
      </c>
    </row>
    <row r="343" spans="1:1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1612095</v>
      </c>
      <c r="F343" s="22">
        <v>0</v>
      </c>
      <c r="G343" s="22">
        <v>0</v>
      </c>
      <c r="H343" s="22">
        <v>0</v>
      </c>
      <c r="I343" s="22">
        <v>0</v>
      </c>
      <c r="J343" s="22">
        <v>460972</v>
      </c>
      <c r="K343" s="22">
        <v>0</v>
      </c>
      <c r="L343" s="22">
        <v>0</v>
      </c>
      <c r="M343" s="22">
        <v>-66087</v>
      </c>
      <c r="N343" s="22">
        <v>0</v>
      </c>
      <c r="O343" s="22">
        <v>0</v>
      </c>
      <c r="P343" s="22">
        <v>0</v>
      </c>
      <c r="Q343" s="22">
        <v>0</v>
      </c>
      <c r="R343" s="22">
        <v>2006980</v>
      </c>
    </row>
    <row r="344" spans="1:1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1142262</v>
      </c>
      <c r="F349" s="22">
        <v>0</v>
      </c>
      <c r="G349" s="22">
        <v>0</v>
      </c>
      <c r="H349" s="22">
        <v>0</v>
      </c>
      <c r="I349" s="22">
        <v>0</v>
      </c>
      <c r="J349" s="22">
        <v>130151</v>
      </c>
      <c r="K349" s="22">
        <v>0</v>
      </c>
      <c r="L349" s="22">
        <v>-20138</v>
      </c>
      <c r="M349" s="22">
        <v>-96848</v>
      </c>
      <c r="N349" s="22">
        <v>0</v>
      </c>
      <c r="O349" s="22">
        <v>0</v>
      </c>
      <c r="P349" s="22">
        <v>0</v>
      </c>
      <c r="Q349" s="22">
        <v>0</v>
      </c>
      <c r="R349" s="22">
        <v>1155427</v>
      </c>
    </row>
    <row r="350" spans="1:18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182088625</v>
      </c>
      <c r="F350" s="22">
        <v>0</v>
      </c>
      <c r="G350" s="22">
        <v>0</v>
      </c>
      <c r="H350" s="22">
        <v>0</v>
      </c>
      <c r="I350" s="22">
        <v>0</v>
      </c>
      <c r="J350" s="22">
        <v>26128124</v>
      </c>
      <c r="K350" s="22">
        <v>57257</v>
      </c>
      <c r="L350" s="22">
        <v>-2057452</v>
      </c>
      <c r="M350" s="22">
        <v>-6786230</v>
      </c>
      <c r="N350" s="22">
        <v>0</v>
      </c>
      <c r="O350" s="22">
        <v>760000</v>
      </c>
      <c r="P350" s="22">
        <v>0</v>
      </c>
      <c r="Q350" s="22">
        <v>0</v>
      </c>
      <c r="R350" s="22">
        <v>200190324</v>
      </c>
    </row>
    <row r="351" spans="1:18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9A470-D378-405D-832C-51AF03E9DCEE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836</v>
      </c>
      <c r="D1" s="20" t="s">
        <v>867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838</v>
      </c>
      <c r="F2" s="21" t="s">
        <v>839</v>
      </c>
      <c r="G2" s="21" t="s">
        <v>840</v>
      </c>
      <c r="H2" s="21" t="s">
        <v>841</v>
      </c>
      <c r="I2" s="21" t="s">
        <v>842</v>
      </c>
      <c r="J2" s="21" t="s">
        <v>843</v>
      </c>
      <c r="K2" s="21" t="s">
        <v>844</v>
      </c>
      <c r="L2" s="21" t="s">
        <v>845</v>
      </c>
      <c r="M2" s="21" t="s">
        <v>17</v>
      </c>
      <c r="N2" s="21" t="s">
        <v>846</v>
      </c>
      <c r="O2" s="21" t="s">
        <v>847</v>
      </c>
      <c r="P2" s="21" t="s">
        <v>848</v>
      </c>
      <c r="Q2" s="21" t="s">
        <v>849</v>
      </c>
      <c r="R2" s="21" t="s">
        <v>850</v>
      </c>
    </row>
    <row r="3" spans="1:18" x14ac:dyDescent="0.25">
      <c r="A3" s="21"/>
      <c r="B3" s="21"/>
      <c r="C3" s="21"/>
      <c r="D3" s="21" t="s">
        <v>88</v>
      </c>
      <c r="E3" s="21" t="s">
        <v>851</v>
      </c>
      <c r="F3" s="21" t="s">
        <v>852</v>
      </c>
      <c r="G3" s="21" t="s">
        <v>853</v>
      </c>
      <c r="H3" s="21" t="s">
        <v>854</v>
      </c>
      <c r="I3" s="21" t="s">
        <v>855</v>
      </c>
      <c r="J3" s="21" t="s">
        <v>856</v>
      </c>
      <c r="K3" s="21" t="s">
        <v>857</v>
      </c>
      <c r="L3" s="21" t="s">
        <v>858</v>
      </c>
      <c r="M3" s="21" t="s">
        <v>859</v>
      </c>
      <c r="N3" s="21" t="s">
        <v>860</v>
      </c>
      <c r="O3" s="21" t="s">
        <v>861</v>
      </c>
      <c r="P3" s="21" t="s">
        <v>862</v>
      </c>
      <c r="Q3" s="21" t="s">
        <v>863</v>
      </c>
      <c r="R3" s="21" t="s">
        <v>864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550482892</v>
      </c>
      <c r="F4" s="22">
        <v>26573517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-3937200</v>
      </c>
      <c r="O4" s="22">
        <v>0</v>
      </c>
      <c r="P4" s="22">
        <v>3937200</v>
      </c>
      <c r="Q4" s="22">
        <v>0</v>
      </c>
      <c r="R4" s="22">
        <v>577056406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137002313</v>
      </c>
      <c r="F5" s="22">
        <v>281226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137283539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13177999000</v>
      </c>
      <c r="F6" s="22">
        <v>731894000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-436811000</v>
      </c>
      <c r="O6" s="22">
        <v>0</v>
      </c>
      <c r="P6" s="22">
        <v>436811000</v>
      </c>
      <c r="Q6" s="22">
        <v>365718000</v>
      </c>
      <c r="R6" s="22">
        <v>14275611000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209325928</v>
      </c>
      <c r="F7" s="22">
        <v>20525165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-4284597</v>
      </c>
      <c r="O7" s="22">
        <v>0</v>
      </c>
      <c r="P7" s="22">
        <v>4284597</v>
      </c>
      <c r="Q7" s="22">
        <v>0</v>
      </c>
      <c r="R7" s="22">
        <v>229851093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196106479</v>
      </c>
      <c r="F8" s="22">
        <v>22393312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218499791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11509453000</v>
      </c>
      <c r="F9" s="22">
        <v>654899000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-290964000</v>
      </c>
      <c r="O9" s="22">
        <v>0</v>
      </c>
      <c r="P9" s="22">
        <v>290964000</v>
      </c>
      <c r="Q9" s="22">
        <v>-4959000</v>
      </c>
      <c r="R9" s="22">
        <v>12159393000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328561552</v>
      </c>
      <c r="F10" s="22">
        <v>27002262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-10200000</v>
      </c>
      <c r="O10" s="22">
        <v>0</v>
      </c>
      <c r="P10" s="22">
        <v>10200000</v>
      </c>
      <c r="Q10" s="22">
        <v>0</v>
      </c>
      <c r="R10" s="22">
        <v>355563814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509389769</v>
      </c>
      <c r="F11" s="22">
        <v>37939218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547328987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119396192</v>
      </c>
      <c r="F12" s="22">
        <v>2832640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856495</v>
      </c>
      <c r="R12" s="22">
        <v>123085327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532643243</v>
      </c>
      <c r="F13" s="22">
        <v>26913351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559556594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1135189000</v>
      </c>
      <c r="F14" s="22">
        <v>101974000</v>
      </c>
      <c r="G14" s="22"/>
      <c r="H14" s="22"/>
      <c r="I14" s="22"/>
      <c r="J14" s="22"/>
      <c r="K14" s="22"/>
      <c r="L14" s="22"/>
      <c r="M14" s="22"/>
      <c r="N14" s="22">
        <v>-10840000</v>
      </c>
      <c r="O14" s="22"/>
      <c r="P14" s="22">
        <v>10840000</v>
      </c>
      <c r="Q14" s="22">
        <v>1007000</v>
      </c>
      <c r="R14" s="22">
        <v>1238170000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389497346</v>
      </c>
      <c r="F15" s="22">
        <v>19735583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-20667065</v>
      </c>
      <c r="O15" s="22">
        <v>0</v>
      </c>
      <c r="P15" s="22">
        <v>20667065</v>
      </c>
      <c r="Q15" s="22">
        <v>0</v>
      </c>
      <c r="R15" s="22">
        <v>409232929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1282084000</v>
      </c>
      <c r="F16" s="22">
        <v>28303000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1310387000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1609852522</v>
      </c>
      <c r="F17" s="22">
        <v>98804961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-16337000</v>
      </c>
      <c r="O17" s="22">
        <v>0</v>
      </c>
      <c r="P17" s="22">
        <v>16337000</v>
      </c>
      <c r="Q17" s="22">
        <v>-60</v>
      </c>
      <c r="R17" s="22">
        <v>1708657423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357963520</v>
      </c>
      <c r="F18" s="22">
        <v>27394840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-5539000</v>
      </c>
      <c r="O18" s="22">
        <v>0</v>
      </c>
      <c r="P18" s="22">
        <v>5539000</v>
      </c>
      <c r="Q18" s="22">
        <v>0</v>
      </c>
      <c r="R18" s="22">
        <v>385358360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761098413</v>
      </c>
      <c r="F19" s="22">
        <v>86689097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1077</v>
      </c>
      <c r="R19" s="22">
        <v>847788587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101657612</v>
      </c>
      <c r="F20" s="22">
        <v>4293376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-4337606</v>
      </c>
      <c r="O20" s="22">
        <v>0</v>
      </c>
      <c r="P20" s="22">
        <v>4337606</v>
      </c>
      <c r="Q20" s="22">
        <v>0</v>
      </c>
      <c r="R20" s="22">
        <v>105950989</v>
      </c>
    </row>
    <row r="21" spans="1:18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100713324</v>
      </c>
      <c r="F21" s="22">
        <v>-1192631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99520693</v>
      </c>
    </row>
    <row r="22" spans="1:18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56648640</v>
      </c>
      <c r="F22" s="22">
        <v>1021877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57670517</v>
      </c>
    </row>
    <row r="23" spans="1:18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175392375</v>
      </c>
      <c r="F23" s="22">
        <v>7218717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-10400000</v>
      </c>
      <c r="O23" s="22">
        <v>0</v>
      </c>
      <c r="P23" s="22">
        <v>10400000</v>
      </c>
      <c r="Q23" s="22">
        <v>0</v>
      </c>
      <c r="R23" s="22">
        <v>182611092</v>
      </c>
    </row>
    <row r="24" spans="1:18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1520210217</v>
      </c>
      <c r="F24" s="22">
        <v>93627603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-12008063</v>
      </c>
      <c r="O24" s="22">
        <v>0</v>
      </c>
      <c r="P24" s="22">
        <v>12008063</v>
      </c>
      <c r="Q24" s="22">
        <v>1689</v>
      </c>
      <c r="R24" s="22">
        <v>1613839509</v>
      </c>
    </row>
    <row r="25" spans="1:18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2971136983</v>
      </c>
      <c r="F25" s="22">
        <v>350543413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-49807028</v>
      </c>
      <c r="R25" s="22">
        <v>3271873368</v>
      </c>
    </row>
    <row r="26" spans="1:18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10799408</v>
      </c>
      <c r="F26" s="22">
        <v>-230919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10568489</v>
      </c>
    </row>
    <row r="27" spans="1:18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99991304</v>
      </c>
      <c r="F27" s="22">
        <v>4040694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104031998</v>
      </c>
    </row>
    <row r="28" spans="1:18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55407229</v>
      </c>
      <c r="F28" s="22">
        <v>1915916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57323145</v>
      </c>
    </row>
    <row r="29" spans="1:18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55447870</v>
      </c>
      <c r="F29" s="22">
        <v>2490146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57938016</v>
      </c>
    </row>
    <row r="30" spans="1:18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302758590</v>
      </c>
      <c r="F30" s="22">
        <v>6162616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308921206</v>
      </c>
    </row>
    <row r="31" spans="1:18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69437847</v>
      </c>
      <c r="F31" s="22">
        <v>4439694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73877541</v>
      </c>
    </row>
    <row r="32" spans="1:18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65251900</v>
      </c>
      <c r="F32" s="22">
        <v>-1932022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63319878</v>
      </c>
    </row>
    <row r="33" spans="1:18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207129023</v>
      </c>
      <c r="F33" s="22">
        <v>30201609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785308</v>
      </c>
      <c r="R33" s="22">
        <v>238115940</v>
      </c>
    </row>
    <row r="34" spans="1:18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183189350</v>
      </c>
      <c r="F34" s="22">
        <v>11783587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-3721634</v>
      </c>
      <c r="O34" s="22">
        <v>0</v>
      </c>
      <c r="P34" s="22">
        <v>3721634</v>
      </c>
      <c r="Q34" s="22">
        <v>-435835</v>
      </c>
      <c r="R34" s="22">
        <v>194537102</v>
      </c>
    </row>
    <row r="35" spans="1:18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50246553</v>
      </c>
      <c r="F35" s="22">
        <v>7241434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57487987</v>
      </c>
    </row>
    <row r="36" spans="1:18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46207061</v>
      </c>
      <c r="F36" s="22">
        <v>-52351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46154710</v>
      </c>
    </row>
    <row r="37" spans="1:18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92044354</v>
      </c>
      <c r="F37" s="22">
        <v>7860957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99905311</v>
      </c>
    </row>
    <row r="38" spans="1:18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402736063</v>
      </c>
      <c r="F38" s="22">
        <v>5898424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408634487</v>
      </c>
    </row>
    <row r="39" spans="1:18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200838782</v>
      </c>
      <c r="F39" s="22">
        <v>6216046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-5635192</v>
      </c>
      <c r="R39" s="22">
        <v>201419636</v>
      </c>
    </row>
    <row r="40" spans="1:18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23580382</v>
      </c>
      <c r="F40" s="22">
        <v>1991045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25571427</v>
      </c>
    </row>
    <row r="41" spans="1:18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102978308</v>
      </c>
      <c r="F41" s="22">
        <v>4563458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-80554</v>
      </c>
      <c r="O41" s="22">
        <v>0</v>
      </c>
      <c r="P41" s="22">
        <v>80554</v>
      </c>
      <c r="Q41" s="22">
        <v>0</v>
      </c>
      <c r="R41" s="22">
        <v>107541766</v>
      </c>
    </row>
    <row r="42" spans="1:18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190921560</v>
      </c>
      <c r="F42" s="22">
        <v>9986272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200907832</v>
      </c>
    </row>
    <row r="43" spans="1:18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80343194</v>
      </c>
      <c r="F43" s="22">
        <v>122035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80465229</v>
      </c>
    </row>
    <row r="44" spans="1:18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350047496</v>
      </c>
      <c r="F44" s="22">
        <v>49560187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-7000000</v>
      </c>
      <c r="O44" s="22">
        <v>0</v>
      </c>
      <c r="P44" s="22">
        <v>7000000</v>
      </c>
      <c r="Q44" s="22">
        <v>0</v>
      </c>
      <c r="R44" s="22">
        <v>399607683</v>
      </c>
    </row>
    <row r="45" spans="1:18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283135962</v>
      </c>
      <c r="F45" s="22">
        <v>37496693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320632655</v>
      </c>
    </row>
    <row r="46" spans="1:18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124264224</v>
      </c>
      <c r="F46" s="22">
        <v>8466825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132731049</v>
      </c>
    </row>
    <row r="47" spans="1:18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297558098</v>
      </c>
      <c r="F47" s="22">
        <v>22730417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-890000</v>
      </c>
      <c r="R47" s="22">
        <v>319398515</v>
      </c>
    </row>
    <row r="48" spans="1:18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61376173</v>
      </c>
      <c r="F48" s="22">
        <v>179990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61556163</v>
      </c>
    </row>
    <row r="49" spans="1:18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385696709</v>
      </c>
      <c r="F49" s="22">
        <v>-4107179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754436</v>
      </c>
      <c r="R49" s="22">
        <v>382343966</v>
      </c>
    </row>
    <row r="50" spans="1:18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45532136</v>
      </c>
      <c r="F50" s="22">
        <v>3582114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49114250</v>
      </c>
    </row>
    <row r="51" spans="1:18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245937945</v>
      </c>
      <c r="F51" s="22">
        <v>-4231275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11582145</v>
      </c>
      <c r="R51" s="22">
        <v>253288815</v>
      </c>
    </row>
    <row r="52" spans="1:18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104221470</v>
      </c>
      <c r="F52" s="22">
        <v>2026388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106247858</v>
      </c>
    </row>
    <row r="53" spans="1:18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134993213</v>
      </c>
      <c r="F53" s="22">
        <v>-880980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134112233</v>
      </c>
    </row>
    <row r="54" spans="1:18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32430655</v>
      </c>
      <c r="F54" s="22">
        <v>1269387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33700042</v>
      </c>
    </row>
    <row r="55" spans="1:18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161975849</v>
      </c>
      <c r="F55" s="22">
        <v>12164588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174140414</v>
      </c>
    </row>
    <row r="56" spans="1:18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200444087</v>
      </c>
      <c r="F56" s="22">
        <v>21011056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-5000000</v>
      </c>
      <c r="O56" s="22">
        <v>0</v>
      </c>
      <c r="P56" s="22">
        <v>5000000</v>
      </c>
      <c r="Q56" s="22">
        <v>0</v>
      </c>
      <c r="R56" s="22">
        <v>221455143</v>
      </c>
    </row>
    <row r="57" spans="1:18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79266609</v>
      </c>
      <c r="F57" s="22">
        <v>4666062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83932671</v>
      </c>
    </row>
    <row r="58" spans="1:18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112470070</v>
      </c>
      <c r="F58" s="22">
        <v>18971006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131441076</v>
      </c>
    </row>
    <row r="59" spans="1:18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289646072</v>
      </c>
      <c r="F59" s="22">
        <v>15284653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304930725</v>
      </c>
    </row>
    <row r="60" spans="1:18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59305633</v>
      </c>
      <c r="F60" s="22">
        <v>2063130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-657293</v>
      </c>
      <c r="R60" s="22">
        <v>60711470</v>
      </c>
    </row>
    <row r="61" spans="1:18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383354056</v>
      </c>
      <c r="F61" s="22">
        <v>17996838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401350894</v>
      </c>
    </row>
    <row r="62" spans="1:18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17449079</v>
      </c>
      <c r="F62" s="22">
        <v>417462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17866541</v>
      </c>
    </row>
    <row r="63" spans="1:18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51065991</v>
      </c>
      <c r="F63" s="22">
        <v>8472508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59538499</v>
      </c>
    </row>
    <row r="64" spans="1:18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76777011</v>
      </c>
      <c r="F64" s="22">
        <v>5159992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81937003</v>
      </c>
    </row>
    <row r="65" spans="1:18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123892483</v>
      </c>
      <c r="F65" s="22">
        <v>7415945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131308428</v>
      </c>
    </row>
    <row r="66" spans="1:18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15487627</v>
      </c>
      <c r="F66" s="22">
        <v>302216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15789843</v>
      </c>
    </row>
    <row r="67" spans="1:18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655671011</v>
      </c>
      <c r="F67" s="22">
        <v>-10821690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644849321</v>
      </c>
    </row>
    <row r="68" spans="1:18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429996464</v>
      </c>
      <c r="F68" s="22">
        <v>32684881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462681345</v>
      </c>
    </row>
    <row r="69" spans="1:18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130874940</v>
      </c>
      <c r="F69" s="22">
        <v>21152276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152027216</v>
      </c>
    </row>
    <row r="70" spans="1:18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46309317</v>
      </c>
      <c r="F70" s="22">
        <v>3587806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49897123</v>
      </c>
    </row>
    <row r="71" spans="1:18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59713863</v>
      </c>
      <c r="F71" s="22">
        <v>639212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60353075</v>
      </c>
    </row>
    <row r="72" spans="1:18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35761518</v>
      </c>
      <c r="F72" s="22">
        <v>12812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35774330</v>
      </c>
    </row>
    <row r="73" spans="1:18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79769844</v>
      </c>
      <c r="F73" s="22">
        <v>5860842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-9715000</v>
      </c>
      <c r="O73" s="22">
        <v>0</v>
      </c>
      <c r="P73" s="22">
        <v>9715000</v>
      </c>
      <c r="Q73" s="22">
        <v>0</v>
      </c>
      <c r="R73" s="22">
        <v>85630686</v>
      </c>
    </row>
    <row r="74" spans="1:18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56205886</v>
      </c>
      <c r="F74" s="22">
        <v>1769920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57975806</v>
      </c>
    </row>
    <row r="75" spans="1:18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101334136</v>
      </c>
      <c r="F75" s="22">
        <v>2571929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886624</v>
      </c>
      <c r="R75" s="22">
        <v>104792689</v>
      </c>
    </row>
    <row r="76" spans="1:18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195407389</v>
      </c>
      <c r="F76" s="22">
        <v>12659342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-1714000</v>
      </c>
      <c r="O76" s="22">
        <v>0</v>
      </c>
      <c r="P76" s="22">
        <v>1714000</v>
      </c>
      <c r="Q76" s="22">
        <v>0</v>
      </c>
      <c r="R76" s="22">
        <v>208066731</v>
      </c>
    </row>
    <row r="77" spans="1:18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95773160</v>
      </c>
      <c r="F77" s="22">
        <v>10920538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106693698</v>
      </c>
    </row>
    <row r="78" spans="1:18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50725305</v>
      </c>
      <c r="F78" s="22">
        <v>6219625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56944929</v>
      </c>
    </row>
    <row r="79" spans="1:18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59334603</v>
      </c>
      <c r="F79" s="22">
        <v>2908918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62243521</v>
      </c>
    </row>
    <row r="80" spans="1:18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251806392</v>
      </c>
      <c r="F80" s="22">
        <v>6095671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257902063</v>
      </c>
    </row>
    <row r="81" spans="1:18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129566736</v>
      </c>
      <c r="F81" s="22">
        <v>1941843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-270467</v>
      </c>
      <c r="R81" s="22">
        <v>131238112</v>
      </c>
    </row>
    <row r="82" spans="1:18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275363232</v>
      </c>
      <c r="F82" s="22">
        <v>9259459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284622691</v>
      </c>
    </row>
    <row r="83" spans="1:18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36556273</v>
      </c>
      <c r="F83" s="22">
        <v>-441247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36115026</v>
      </c>
    </row>
    <row r="84" spans="1:18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28816881</v>
      </c>
      <c r="F84" s="22">
        <v>1245463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-2485000</v>
      </c>
      <c r="O84" s="22">
        <v>0</v>
      </c>
      <c r="P84" s="22">
        <v>2485000</v>
      </c>
      <c r="Q84" s="22">
        <v>0</v>
      </c>
      <c r="R84" s="22">
        <v>30062344</v>
      </c>
    </row>
    <row r="85" spans="1:18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82220074</v>
      </c>
      <c r="F85" s="22">
        <v>5642239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87862313</v>
      </c>
    </row>
    <row r="86" spans="1:18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266102654</v>
      </c>
      <c r="F86" s="22">
        <v>8589968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-208300</v>
      </c>
      <c r="O86" s="22">
        <v>0</v>
      </c>
      <c r="P86" s="22">
        <v>208300</v>
      </c>
      <c r="Q86" s="22">
        <v>-298508</v>
      </c>
      <c r="R86" s="22">
        <v>274394114</v>
      </c>
    </row>
    <row r="87" spans="1:18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113565288</v>
      </c>
      <c r="F87" s="22">
        <v>2608718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116174006</v>
      </c>
    </row>
    <row r="88" spans="1:18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100025395</v>
      </c>
      <c r="F88" s="22">
        <v>1171735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101197130</v>
      </c>
    </row>
    <row r="89" spans="1:18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267095990</v>
      </c>
      <c r="F89" s="22">
        <v>28222326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2171122</v>
      </c>
      <c r="R89" s="22">
        <v>297489438</v>
      </c>
    </row>
    <row r="90" spans="1:18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26119268</v>
      </c>
      <c r="F90" s="22">
        <v>1157925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27277193</v>
      </c>
    </row>
    <row r="91" spans="1:18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179787410</v>
      </c>
      <c r="F91" s="22">
        <v>3375178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183162588</v>
      </c>
    </row>
    <row r="92" spans="1:18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54043393</v>
      </c>
      <c r="F92" s="22">
        <v>687832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54731225</v>
      </c>
    </row>
    <row r="93" spans="1:18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12152851</v>
      </c>
      <c r="F93" s="22">
        <v>105178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12258029</v>
      </c>
    </row>
    <row r="94" spans="1:18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11549368</v>
      </c>
      <c r="F94" s="22">
        <v>469476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12018844</v>
      </c>
    </row>
    <row r="95" spans="1:18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190366425</v>
      </c>
      <c r="F95" s="22">
        <v>21457291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211823716</v>
      </c>
    </row>
    <row r="96" spans="1:18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19115039</v>
      </c>
      <c r="F96" s="22">
        <v>675868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19790907</v>
      </c>
    </row>
    <row r="97" spans="1:18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10767744</v>
      </c>
      <c r="F97" s="22">
        <v>475156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11242900</v>
      </c>
    </row>
    <row r="98" spans="1:18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108697258</v>
      </c>
      <c r="F98" s="22">
        <v>6768666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115465924</v>
      </c>
    </row>
    <row r="99" spans="1:18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11637926</v>
      </c>
      <c r="F99" s="22">
        <v>355033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11992959</v>
      </c>
    </row>
    <row r="100" spans="1:18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78543694</v>
      </c>
      <c r="F100" s="22">
        <v>23511467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-3460000</v>
      </c>
      <c r="O100" s="22">
        <v>0</v>
      </c>
      <c r="P100" s="22">
        <v>3460000</v>
      </c>
      <c r="Q100" s="22">
        <v>0</v>
      </c>
      <c r="R100" s="22">
        <v>102055161</v>
      </c>
    </row>
    <row r="101" spans="1:18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12680164</v>
      </c>
      <c r="F101" s="22">
        <v>2047503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14727667</v>
      </c>
    </row>
    <row r="102" spans="1:18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9080891</v>
      </c>
      <c r="F102" s="22">
        <v>153918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9234809</v>
      </c>
    </row>
    <row r="103" spans="1:18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8712290</v>
      </c>
      <c r="F103" s="22">
        <v>-108068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8604222</v>
      </c>
    </row>
    <row r="104" spans="1:18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24564976</v>
      </c>
      <c r="F104" s="22">
        <v>6771620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31336596</v>
      </c>
    </row>
    <row r="105" spans="1:18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11375460</v>
      </c>
      <c r="F105" s="22">
        <v>3257384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14632844</v>
      </c>
    </row>
    <row r="106" spans="1:18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252462874</v>
      </c>
      <c r="F106" s="22">
        <v>9666951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-5801000</v>
      </c>
      <c r="O106" s="22">
        <v>0</v>
      </c>
      <c r="P106" s="22">
        <v>5801000</v>
      </c>
      <c r="Q106" s="22">
        <v>0</v>
      </c>
      <c r="R106" s="22">
        <v>262129825</v>
      </c>
    </row>
    <row r="107" spans="1:18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45258966</v>
      </c>
      <c r="F107" s="22">
        <v>988883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46247849</v>
      </c>
    </row>
    <row r="108" spans="1:18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40504181</v>
      </c>
      <c r="F108" s="22">
        <v>2960626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-5</v>
      </c>
      <c r="R108" s="22">
        <v>43464802</v>
      </c>
    </row>
    <row r="109" spans="1:18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5278574</v>
      </c>
      <c r="F109" s="22">
        <v>118688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-250000</v>
      </c>
      <c r="O109" s="22">
        <v>0</v>
      </c>
      <c r="P109" s="22">
        <v>250000</v>
      </c>
      <c r="Q109" s="22">
        <v>0</v>
      </c>
      <c r="R109" s="22">
        <v>5397262</v>
      </c>
    </row>
    <row r="110" spans="1:18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138853269</v>
      </c>
      <c r="F110" s="22">
        <v>26818401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-1876677</v>
      </c>
      <c r="O110" s="22">
        <v>0</v>
      </c>
      <c r="P110" s="22">
        <v>1876677</v>
      </c>
      <c r="Q110" s="22">
        <v>0</v>
      </c>
      <c r="R110" s="22">
        <v>165671670</v>
      </c>
    </row>
    <row r="111" spans="1:18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25249684</v>
      </c>
      <c r="F111" s="22">
        <v>-220591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25029093</v>
      </c>
    </row>
    <row r="112" spans="1:18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84177077</v>
      </c>
      <c r="F112" s="22">
        <v>5519077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311000</v>
      </c>
      <c r="O112" s="22">
        <v>0</v>
      </c>
      <c r="P112" s="22">
        <v>-311000</v>
      </c>
      <c r="Q112" s="22">
        <v>0</v>
      </c>
      <c r="R112" s="22">
        <v>89696154</v>
      </c>
    </row>
    <row r="113" spans="1:18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21572217</v>
      </c>
      <c r="F113" s="22">
        <v>1769869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-211038</v>
      </c>
      <c r="O113" s="22">
        <v>0</v>
      </c>
      <c r="P113" s="22">
        <v>211038</v>
      </c>
      <c r="Q113" s="22">
        <v>0</v>
      </c>
      <c r="R113" s="22">
        <v>23342086</v>
      </c>
    </row>
    <row r="114" spans="1:18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262866469</v>
      </c>
      <c r="F114" s="22">
        <v>19474104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282340573</v>
      </c>
    </row>
    <row r="115" spans="1:18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9223073</v>
      </c>
      <c r="F115" s="22">
        <v>806627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10029700</v>
      </c>
    </row>
    <row r="116" spans="1:18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26729730</v>
      </c>
      <c r="F116" s="22">
        <v>678942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27408672</v>
      </c>
    </row>
    <row r="117" spans="1:18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11251219</v>
      </c>
      <c r="F117" s="22">
        <v>520828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11772047</v>
      </c>
    </row>
    <row r="118" spans="1:18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68308666</v>
      </c>
      <c r="F118" s="22">
        <v>74554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68383220</v>
      </c>
    </row>
    <row r="119" spans="1:18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36663890</v>
      </c>
      <c r="F119" s="22">
        <v>1796058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38459948</v>
      </c>
    </row>
    <row r="120" spans="1:18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81954533</v>
      </c>
      <c r="F120" s="22">
        <v>7559522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89514055</v>
      </c>
    </row>
    <row r="121" spans="1:18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138158259</v>
      </c>
      <c r="F121" s="22">
        <v>4594811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142753070</v>
      </c>
    </row>
    <row r="122" spans="1:18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9054307</v>
      </c>
      <c r="F122" s="22">
        <v>1114005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10168312</v>
      </c>
    </row>
    <row r="123" spans="1:18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71383578</v>
      </c>
      <c r="F123" s="22">
        <v>4903962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-635100</v>
      </c>
      <c r="O123" s="22">
        <v>0</v>
      </c>
      <c r="P123" s="22">
        <v>635100</v>
      </c>
      <c r="Q123" s="22">
        <v>0</v>
      </c>
      <c r="R123" s="22">
        <v>76287540</v>
      </c>
    </row>
    <row r="124" spans="1:18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16160837</v>
      </c>
      <c r="F124" s="22">
        <v>3730059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2000000</v>
      </c>
      <c r="O124" s="22">
        <v>0</v>
      </c>
      <c r="P124" s="22">
        <v>-2000000</v>
      </c>
      <c r="Q124" s="22">
        <v>0</v>
      </c>
      <c r="R124" s="22">
        <v>19890896</v>
      </c>
    </row>
    <row r="125" spans="1:18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30331412</v>
      </c>
      <c r="F125" s="22">
        <v>1874835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108493</v>
      </c>
      <c r="R125" s="22">
        <v>32314740</v>
      </c>
    </row>
    <row r="126" spans="1:18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12519394</v>
      </c>
      <c r="F126" s="22">
        <v>359794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12879188</v>
      </c>
    </row>
    <row r="127" spans="1:18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28049348</v>
      </c>
      <c r="F127" s="22">
        <v>12459995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40509343</v>
      </c>
    </row>
    <row r="128" spans="1:18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36887448</v>
      </c>
      <c r="F128" s="22">
        <v>2449902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39337350</v>
      </c>
    </row>
    <row r="129" spans="1:18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29593204</v>
      </c>
      <c r="F129" s="22">
        <v>316377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29909581</v>
      </c>
    </row>
    <row r="130" spans="1:18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26116889</v>
      </c>
      <c r="F130" s="22">
        <v>327295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-119949</v>
      </c>
      <c r="R130" s="22">
        <v>26324235</v>
      </c>
    </row>
    <row r="131" spans="1:18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42848523</v>
      </c>
      <c r="F131" s="22">
        <v>3583317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46431840</v>
      </c>
    </row>
    <row r="132" spans="1:18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6208522</v>
      </c>
      <c r="F132" s="22">
        <v>11424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6219946</v>
      </c>
    </row>
    <row r="133" spans="1:18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29651253</v>
      </c>
      <c r="F133" s="22">
        <v>1153400</v>
      </c>
      <c r="G133" s="22"/>
      <c r="H133" s="22"/>
      <c r="I133" s="22"/>
      <c r="J133" s="22"/>
      <c r="K133" s="22"/>
      <c r="L133" s="22"/>
      <c r="M133" s="22"/>
      <c r="N133" s="22">
        <v>0</v>
      </c>
      <c r="O133" s="22"/>
      <c r="P133" s="22">
        <v>0</v>
      </c>
      <c r="Q133" s="22">
        <v>-148803</v>
      </c>
      <c r="R133" s="22">
        <v>30655850</v>
      </c>
    </row>
    <row r="134" spans="1:18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7692613</v>
      </c>
      <c r="F134" s="22">
        <v>139564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7832177</v>
      </c>
    </row>
    <row r="135" spans="1:18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120065610</v>
      </c>
      <c r="F135" s="22">
        <v>8488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120074098</v>
      </c>
    </row>
    <row r="136" spans="1:18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39812503</v>
      </c>
      <c r="F136" s="22">
        <v>1865163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41677666</v>
      </c>
    </row>
    <row r="137" spans="1:18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140099754</v>
      </c>
      <c r="F137" s="22">
        <v>1419053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-7500000</v>
      </c>
      <c r="O137" s="22">
        <v>0</v>
      </c>
      <c r="P137" s="22">
        <v>7500000</v>
      </c>
      <c r="Q137" s="22">
        <v>0</v>
      </c>
      <c r="R137" s="22">
        <v>141518807</v>
      </c>
    </row>
    <row r="138" spans="1:18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135216120</v>
      </c>
      <c r="F138" s="22">
        <v>3117111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138333231</v>
      </c>
    </row>
    <row r="139" spans="1:18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100568786</v>
      </c>
      <c r="F139" s="22">
        <v>2436676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103005462</v>
      </c>
    </row>
    <row r="140" spans="1:18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9294772</v>
      </c>
      <c r="F140" s="22">
        <v>1348086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10642860</v>
      </c>
    </row>
    <row r="141" spans="1:18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7114939</v>
      </c>
      <c r="F141" s="22">
        <v>45659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27408</v>
      </c>
      <c r="O141" s="22">
        <v>0</v>
      </c>
      <c r="P141" s="22">
        <v>-27408</v>
      </c>
      <c r="Q141" s="22">
        <v>0</v>
      </c>
      <c r="R141" s="22">
        <v>7160598</v>
      </c>
    </row>
    <row r="142" spans="1:18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18567429</v>
      </c>
      <c r="F142" s="22">
        <v>432969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-1143000</v>
      </c>
      <c r="O142" s="22">
        <v>0</v>
      </c>
      <c r="P142" s="22">
        <v>1143000</v>
      </c>
      <c r="Q142" s="22">
        <v>0</v>
      </c>
      <c r="R142" s="22">
        <v>19000398</v>
      </c>
    </row>
    <row r="143" spans="1:18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9921563</v>
      </c>
      <c r="F143" s="22">
        <v>481327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10402890</v>
      </c>
    </row>
    <row r="144" spans="1:18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23330554</v>
      </c>
      <c r="F144" s="22">
        <v>-5708295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17622259</v>
      </c>
    </row>
    <row r="145" spans="1:18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25507570</v>
      </c>
      <c r="F145" s="22">
        <v>512413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495</v>
      </c>
      <c r="R145" s="22">
        <v>26020478</v>
      </c>
    </row>
    <row r="146" spans="1:18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19525545</v>
      </c>
      <c r="F146" s="22">
        <v>341134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-154411</v>
      </c>
      <c r="O146" s="22">
        <v>0</v>
      </c>
      <c r="P146" s="22">
        <v>0</v>
      </c>
      <c r="Q146" s="22">
        <v>154411</v>
      </c>
      <c r="R146" s="22">
        <v>19866679</v>
      </c>
    </row>
    <row r="147" spans="1:18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5731181</v>
      </c>
      <c r="F147" s="22">
        <v>428945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6160126</v>
      </c>
    </row>
    <row r="148" spans="1:18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11150064</v>
      </c>
      <c r="F148" s="22">
        <v>2089060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13239124</v>
      </c>
    </row>
    <row r="149" spans="1:18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15659632</v>
      </c>
      <c r="F149" s="22">
        <v>599646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16259278</v>
      </c>
    </row>
    <row r="150" spans="1:18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122242315</v>
      </c>
      <c r="F150" s="22">
        <v>8538917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130781232</v>
      </c>
    </row>
    <row r="151" spans="1:18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11685832</v>
      </c>
      <c r="F151" s="22">
        <v>186855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11872686</v>
      </c>
    </row>
    <row r="152" spans="1:18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27083516</v>
      </c>
      <c r="F152" s="22">
        <v>-64018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20163</v>
      </c>
      <c r="R152" s="22">
        <v>27039661</v>
      </c>
    </row>
    <row r="153" spans="1:18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316817017</v>
      </c>
      <c r="F153" s="22">
        <v>26087791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-275000</v>
      </c>
      <c r="O153" s="22">
        <v>0</v>
      </c>
      <c r="P153" s="22">
        <v>275000</v>
      </c>
      <c r="Q153" s="22">
        <v>0</v>
      </c>
      <c r="R153" s="22">
        <v>342904808</v>
      </c>
    </row>
    <row r="154" spans="1:18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62249403</v>
      </c>
      <c r="F154" s="22">
        <v>8381271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70630674</v>
      </c>
    </row>
    <row r="155" spans="1:18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8016110</v>
      </c>
      <c r="F155" s="22">
        <v>305994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8322104</v>
      </c>
    </row>
    <row r="156" spans="1:18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22783437</v>
      </c>
      <c r="F156" s="22">
        <v>426115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23209552</v>
      </c>
    </row>
    <row r="157" spans="1:18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78561143</v>
      </c>
      <c r="F157" s="22">
        <v>8680592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1186182</v>
      </c>
      <c r="O157" s="22">
        <v>0</v>
      </c>
      <c r="P157" s="22">
        <v>-1186182</v>
      </c>
      <c r="Q157" s="22">
        <v>0</v>
      </c>
      <c r="R157" s="22">
        <v>87241735</v>
      </c>
    </row>
    <row r="158" spans="1:18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33057995</v>
      </c>
      <c r="F158" s="22">
        <v>1855994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1</v>
      </c>
      <c r="R158" s="22">
        <v>34913990</v>
      </c>
    </row>
    <row r="159" spans="1:18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24575092</v>
      </c>
      <c r="F159" s="22">
        <v>150489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-92258</v>
      </c>
      <c r="R159" s="22">
        <v>24633323</v>
      </c>
    </row>
    <row r="160" spans="1:18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37044827</v>
      </c>
      <c r="F160" s="22">
        <v>1265611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38310438</v>
      </c>
    </row>
    <row r="161" spans="1:18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53258913</v>
      </c>
      <c r="F161" s="22">
        <v>7521420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60780333</v>
      </c>
    </row>
    <row r="162" spans="1:18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34617619</v>
      </c>
      <c r="F162" s="22">
        <v>1373410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35991029</v>
      </c>
    </row>
    <row r="163" spans="1:18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30095654</v>
      </c>
      <c r="F163" s="22">
        <v>-149484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67864</v>
      </c>
      <c r="R163" s="22">
        <v>30014034</v>
      </c>
    </row>
    <row r="164" spans="1:18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20389797</v>
      </c>
      <c r="F164" s="22">
        <v>1461587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21851384</v>
      </c>
    </row>
    <row r="165" spans="1:18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79303725</v>
      </c>
      <c r="F165" s="22">
        <v>4445086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83748810</v>
      </c>
    </row>
    <row r="166" spans="1:18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17721089</v>
      </c>
      <c r="F166" s="22">
        <v>679592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630000</v>
      </c>
      <c r="O166" s="22">
        <v>0</v>
      </c>
      <c r="P166" s="22">
        <v>-630000</v>
      </c>
      <c r="Q166" s="22">
        <v>0</v>
      </c>
      <c r="R166" s="22">
        <v>18400681</v>
      </c>
    </row>
    <row r="167" spans="1:18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27424180</v>
      </c>
      <c r="F167" s="22">
        <v>901952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-1</v>
      </c>
      <c r="R167" s="22">
        <v>28326131</v>
      </c>
    </row>
    <row r="168" spans="1:18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70757717</v>
      </c>
      <c r="F168" s="22">
        <v>2877260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73634977</v>
      </c>
    </row>
    <row r="169" spans="1:18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9169119</v>
      </c>
      <c r="F169" s="22">
        <v>256535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9425654</v>
      </c>
    </row>
    <row r="170" spans="1:18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28453694</v>
      </c>
      <c r="F170" s="22">
        <v>1225863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-200000</v>
      </c>
      <c r="O170" s="22">
        <v>0</v>
      </c>
      <c r="P170" s="22">
        <v>200000</v>
      </c>
      <c r="Q170" s="22">
        <v>0</v>
      </c>
      <c r="R170" s="22">
        <v>29679557</v>
      </c>
    </row>
    <row r="171" spans="1:18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83472520</v>
      </c>
      <c r="F171" s="22">
        <v>9051117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92523637</v>
      </c>
    </row>
    <row r="172" spans="1:18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7327206</v>
      </c>
      <c r="F172" s="22">
        <v>-703938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6623268</v>
      </c>
    </row>
    <row r="173" spans="1:18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11926091</v>
      </c>
      <c r="F173" s="22">
        <v>2138288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14064379</v>
      </c>
    </row>
    <row r="174" spans="1:18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55450976</v>
      </c>
      <c r="F174" s="22">
        <v>581391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56032367</v>
      </c>
    </row>
    <row r="175" spans="1:18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6552438</v>
      </c>
      <c r="F175" s="22">
        <v>62266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6614704</v>
      </c>
    </row>
    <row r="176" spans="1:18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113382438</v>
      </c>
      <c r="F176" s="22">
        <v>-774194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-510201</v>
      </c>
      <c r="O176" s="22">
        <v>0</v>
      </c>
      <c r="P176" s="22">
        <v>510201</v>
      </c>
      <c r="Q176" s="22">
        <v>0</v>
      </c>
      <c r="R176" s="22">
        <v>112608244</v>
      </c>
    </row>
    <row r="177" spans="1:18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158909543</v>
      </c>
      <c r="F177" s="22">
        <v>6196986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-2475000</v>
      </c>
      <c r="O177" s="22">
        <v>0</v>
      </c>
      <c r="P177" s="22">
        <v>2475000</v>
      </c>
      <c r="Q177" s="22">
        <v>0</v>
      </c>
      <c r="R177" s="22">
        <v>165106529</v>
      </c>
    </row>
    <row r="178" spans="1:18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175775820</v>
      </c>
      <c r="F178" s="22">
        <v>7069591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182845411</v>
      </c>
    </row>
    <row r="179" spans="1:18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37253872</v>
      </c>
      <c r="F179" s="22">
        <v>1328819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38582689</v>
      </c>
    </row>
    <row r="180" spans="1:18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18195413</v>
      </c>
      <c r="F180" s="22">
        <v>547159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18742572</v>
      </c>
    </row>
    <row r="181" spans="1:18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137853832</v>
      </c>
      <c r="F181" s="22">
        <v>8613529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146467361</v>
      </c>
    </row>
    <row r="182" spans="1:18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117452617</v>
      </c>
      <c r="F182" s="22">
        <v>4209228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121661845</v>
      </c>
    </row>
    <row r="183" spans="1:18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41671003</v>
      </c>
      <c r="F183" s="22">
        <v>96352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41767355</v>
      </c>
    </row>
    <row r="184" spans="1:18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15517362</v>
      </c>
      <c r="F184" s="22">
        <v>-556861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14960501</v>
      </c>
    </row>
    <row r="185" spans="1:18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8122047</v>
      </c>
      <c r="F185" s="22">
        <v>38573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8160620</v>
      </c>
    </row>
    <row r="186" spans="1:18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7253497</v>
      </c>
      <c r="F186" s="22">
        <v>207541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7461038</v>
      </c>
    </row>
    <row r="187" spans="1:18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33437108</v>
      </c>
      <c r="F187" s="22">
        <v>2244274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35681382</v>
      </c>
    </row>
    <row r="188" spans="1:18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36358505</v>
      </c>
      <c r="F188" s="22">
        <v>2517836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38876341</v>
      </c>
    </row>
    <row r="189" spans="1:18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8286349</v>
      </c>
      <c r="F189" s="22">
        <v>596533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8882882</v>
      </c>
    </row>
    <row r="190" spans="1:18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57921929</v>
      </c>
      <c r="F190" s="22">
        <v>2148927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60070856</v>
      </c>
    </row>
    <row r="191" spans="1:18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55561423</v>
      </c>
      <c r="F191" s="22">
        <v>4189701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59751124</v>
      </c>
    </row>
    <row r="192" spans="1:18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19035763</v>
      </c>
      <c r="F192" s="22">
        <v>-293560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18742203</v>
      </c>
    </row>
    <row r="193" spans="1:18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21428501</v>
      </c>
      <c r="F193" s="22">
        <v>-610290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20818211</v>
      </c>
    </row>
    <row r="194" spans="1:18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68779626</v>
      </c>
      <c r="F194" s="22">
        <v>2383674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71163300</v>
      </c>
    </row>
    <row r="195" spans="1:18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11340423</v>
      </c>
      <c r="F195" s="22">
        <v>885569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12225992</v>
      </c>
    </row>
    <row r="196" spans="1:18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43550239</v>
      </c>
      <c r="F196" s="22">
        <v>-844613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-108000</v>
      </c>
      <c r="O196" s="22">
        <v>0</v>
      </c>
      <c r="P196" s="22">
        <v>108000</v>
      </c>
      <c r="Q196" s="22">
        <v>0</v>
      </c>
      <c r="R196" s="22">
        <v>42705626</v>
      </c>
    </row>
    <row r="197" spans="1:18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149372027</v>
      </c>
      <c r="F197" s="22">
        <v>5573129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154945156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6040702</v>
      </c>
      <c r="F198" s="22">
        <v>-90268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5950434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6135213</v>
      </c>
      <c r="F199" s="22">
        <v>61141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6196354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8718531</v>
      </c>
      <c r="F200" s="22">
        <v>50219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8768750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4309615</v>
      </c>
      <c r="F201" s="22">
        <v>183662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4493277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1685232</v>
      </c>
      <c r="F202" s="22">
        <v>792296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2477528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5605754</v>
      </c>
      <c r="F203" s="22">
        <v>331760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5937514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2933871</v>
      </c>
      <c r="F204" s="22">
        <v>-50695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2883176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6621028</v>
      </c>
      <c r="F205" s="22">
        <v>198054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6819082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3111530</v>
      </c>
      <c r="F206" s="22">
        <v>-44961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732</v>
      </c>
      <c r="R206" s="22">
        <v>3067301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4478002</v>
      </c>
      <c r="F207" s="22">
        <v>22204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4500206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9292019</v>
      </c>
      <c r="F208" s="22">
        <v>-216211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-94168</v>
      </c>
      <c r="O208" s="22">
        <v>0</v>
      </c>
      <c r="P208" s="22">
        <v>94168</v>
      </c>
      <c r="Q208" s="22">
        <v>0</v>
      </c>
      <c r="R208" s="22">
        <v>9075808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3206092</v>
      </c>
      <c r="F209" s="22">
        <v>105727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53705</v>
      </c>
      <c r="R209" s="22">
        <v>3365524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2708195</v>
      </c>
      <c r="F210" s="22">
        <v>223433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2931628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5638003</v>
      </c>
      <c r="F211" s="22">
        <v>-64021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5573982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12252159</v>
      </c>
      <c r="F212" s="22">
        <v>-733055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11519104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5807019</v>
      </c>
      <c r="F213" s="22">
        <v>61741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5868760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1953897</v>
      </c>
      <c r="F214" s="22">
        <v>-69552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1884345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4326066</v>
      </c>
      <c r="F215" s="22">
        <v>188186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4514252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2641049</v>
      </c>
      <c r="F216" s="22">
        <v>-60049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2581000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7720360</v>
      </c>
      <c r="F217" s="22">
        <v>-333018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7387342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5217520</v>
      </c>
      <c r="F218" s="22">
        <v>83684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5301204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3904821</v>
      </c>
      <c r="F219" s="22">
        <v>466814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4371635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3746025</v>
      </c>
      <c r="F220" s="22">
        <v>118525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3864550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5072324</v>
      </c>
      <c r="F221" s="22">
        <v>180852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5253176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3203786</v>
      </c>
      <c r="F222" s="22">
        <v>-64077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3139709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9934415</v>
      </c>
      <c r="F223" s="22">
        <v>69189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10003604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2644641</v>
      </c>
      <c r="F224" s="22">
        <v>190532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2835173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2623397</v>
      </c>
      <c r="F225" s="22">
        <v>69937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2693334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4578492</v>
      </c>
      <c r="F226" s="22">
        <v>-662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4577830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3093981</v>
      </c>
      <c r="F227" s="22">
        <v>19659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3113640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3999757</v>
      </c>
      <c r="F228" s="22">
        <v>-181904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3817853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7414876</v>
      </c>
      <c r="F229" s="22">
        <v>358944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7773820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2702985</v>
      </c>
      <c r="F230" s="22">
        <v>350513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-300000</v>
      </c>
      <c r="O230" s="22">
        <v>0</v>
      </c>
      <c r="P230" s="22">
        <v>300000</v>
      </c>
      <c r="Q230" s="22">
        <v>0</v>
      </c>
      <c r="R230" s="22">
        <v>3053498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1662277</v>
      </c>
      <c r="F231" s="22">
        <v>-87148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1575129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4746374</v>
      </c>
      <c r="F232" s="22">
        <v>-77752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4668622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14001813</v>
      </c>
      <c r="F233" s="22">
        <v>896529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14898342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3642091</v>
      </c>
      <c r="F234" s="22">
        <v>-130069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3512022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2180528</v>
      </c>
      <c r="F235" s="22">
        <v>10596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2191124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4284981</v>
      </c>
      <c r="F236" s="22">
        <v>72047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4357028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2719600</v>
      </c>
      <c r="F237" s="22">
        <v>162146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2881746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1931312</v>
      </c>
      <c r="F238" s="22">
        <v>625466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2556778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9534545</v>
      </c>
      <c r="F239" s="22">
        <v>140430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9674975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11848735</v>
      </c>
      <c r="F240" s="22">
        <v>269936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12118671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2329677</v>
      </c>
      <c r="F241" s="22">
        <v>-7580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2322097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4808572</v>
      </c>
      <c r="F242" s="22">
        <v>-70688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4737884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5529628</v>
      </c>
      <c r="F243" s="22">
        <v>630512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6160140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2627405</v>
      </c>
      <c r="F244" s="22">
        <v>210838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2838243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1222227</v>
      </c>
      <c r="F245" s="22">
        <v>-33252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1188975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2251582</v>
      </c>
      <c r="F246" s="22">
        <v>326053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2577635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2101259</v>
      </c>
      <c r="F247" s="22">
        <v>-40696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2060563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3481743</v>
      </c>
      <c r="F248" s="22">
        <v>115727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3597470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1647763</v>
      </c>
      <c r="F249" s="22">
        <v>178523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1826286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2921278</v>
      </c>
      <c r="F250" s="22">
        <v>557543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3478821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8487240</v>
      </c>
      <c r="F251" s="22">
        <v>610030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9097270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3504726</v>
      </c>
      <c r="F252" s="22">
        <v>-8966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3495760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3114849</v>
      </c>
      <c r="F253" s="22">
        <v>-8959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3105890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2572751</v>
      </c>
      <c r="F254" s="22">
        <v>671152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3243903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4494119</v>
      </c>
      <c r="F255" s="22">
        <v>322327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4816446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3390966</v>
      </c>
      <c r="F256" s="22">
        <v>107315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3498281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4671555</v>
      </c>
      <c r="F257" s="22">
        <v>286279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-90000</v>
      </c>
      <c r="O257" s="22">
        <v>0</v>
      </c>
      <c r="P257" s="22">
        <v>90000</v>
      </c>
      <c r="Q257" s="22">
        <v>-26846</v>
      </c>
      <c r="R257" s="22">
        <v>4930988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6954951</v>
      </c>
      <c r="F258" s="22">
        <v>692642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7647590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5650739</v>
      </c>
      <c r="F259" s="22">
        <v>153753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5804492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1537358</v>
      </c>
      <c r="F260" s="22">
        <v>267781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1805139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8633271</v>
      </c>
      <c r="F261" s="22">
        <v>353605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50000</v>
      </c>
      <c r="R261" s="22">
        <v>9036876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2668435</v>
      </c>
      <c r="F262" s="22">
        <v>88813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2757248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9118910</v>
      </c>
      <c r="F263" s="22">
        <v>85164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-991847</v>
      </c>
      <c r="O263" s="22">
        <v>0</v>
      </c>
      <c r="P263" s="22">
        <v>991847</v>
      </c>
      <c r="Q263" s="22">
        <v>0</v>
      </c>
      <c r="R263" s="22">
        <v>9204074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6569703</v>
      </c>
      <c r="F264" s="22">
        <v>473134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-700000</v>
      </c>
      <c r="O264" s="22">
        <v>0</v>
      </c>
      <c r="P264" s="22">
        <v>700000</v>
      </c>
      <c r="Q264" s="22">
        <v>0</v>
      </c>
      <c r="R264" s="22">
        <v>7042837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2215949</v>
      </c>
      <c r="F265" s="22">
        <v>-70627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2145322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3549889</v>
      </c>
      <c r="F266" s="22">
        <v>-40295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3509594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4200234</v>
      </c>
      <c r="F267" s="22">
        <v>50871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4251105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1520266</v>
      </c>
      <c r="F268" s="22">
        <v>-151205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-135992</v>
      </c>
      <c r="O268" s="22">
        <v>0</v>
      </c>
      <c r="P268" s="22">
        <v>135992</v>
      </c>
      <c r="Q268" s="22">
        <v>0</v>
      </c>
      <c r="R268" s="22">
        <v>1369061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850386</v>
      </c>
      <c r="F269" s="22">
        <v>292328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1142714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6016430</v>
      </c>
      <c r="F270" s="22">
        <v>10121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6026551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13591317</v>
      </c>
      <c r="F271" s="22">
        <v>-166584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40520</v>
      </c>
      <c r="R271" s="22">
        <v>13465253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2378546</v>
      </c>
      <c r="F272" s="22">
        <v>212097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2590643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3383667</v>
      </c>
      <c r="F273" s="22">
        <v>722305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-125723</v>
      </c>
      <c r="R273" s="22">
        <v>3980249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3075654</v>
      </c>
      <c r="F274" s="22">
        <v>192214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3267868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4373463</v>
      </c>
      <c r="F275" s="22">
        <v>32135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4405598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11022069</v>
      </c>
      <c r="F276" s="22">
        <v>-197890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10824179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3062351</v>
      </c>
      <c r="F277" s="22">
        <v>540324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3602674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3548864</v>
      </c>
      <c r="F278" s="22">
        <v>351978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3900842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7036898</v>
      </c>
      <c r="F279" s="22">
        <v>-31435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7005463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9467534</v>
      </c>
      <c r="F280" s="22">
        <v>78224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-36000</v>
      </c>
      <c r="O280" s="22">
        <v>0</v>
      </c>
      <c r="P280" s="22">
        <v>36000</v>
      </c>
      <c r="Q280" s="22">
        <v>0</v>
      </c>
      <c r="R280" s="22">
        <v>9545758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2876651</v>
      </c>
      <c r="F281" s="22">
        <v>98395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2975046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16249886</v>
      </c>
      <c r="F282" s="22">
        <v>-178261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356941</v>
      </c>
      <c r="O282" s="22">
        <v>0</v>
      </c>
      <c r="P282" s="22">
        <v>-356941</v>
      </c>
      <c r="Q282" s="22">
        <v>0</v>
      </c>
      <c r="R282" s="22">
        <v>16071625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2522962</v>
      </c>
      <c r="F283" s="22">
        <v>162698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2685660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2407166</v>
      </c>
      <c r="F284" s="22">
        <v>12148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2419314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6687197</v>
      </c>
      <c r="F285" s="22">
        <v>430255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67682</v>
      </c>
      <c r="R285" s="22">
        <v>7185134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4604430</v>
      </c>
      <c r="F286" s="22">
        <v>130995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4735425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1724070</v>
      </c>
      <c r="F287" s="22">
        <v>3702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1727772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20751942</v>
      </c>
      <c r="F288" s="22">
        <v>-968278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-1</v>
      </c>
      <c r="R288" s="22">
        <v>19783663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2544627</v>
      </c>
      <c r="F289" s="22">
        <v>-130565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2414062</v>
      </c>
    </row>
    <row r="290" spans="1:18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2951475</v>
      </c>
      <c r="F290" s="22">
        <v>-21684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2929791</v>
      </c>
    </row>
    <row r="291" spans="1:1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2722908</v>
      </c>
      <c r="F291" s="22">
        <v>168579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540000</v>
      </c>
      <c r="O291" s="22">
        <v>0</v>
      </c>
      <c r="P291" s="22">
        <v>-540000</v>
      </c>
      <c r="Q291" s="22">
        <v>0</v>
      </c>
      <c r="R291" s="22">
        <v>2891487</v>
      </c>
    </row>
    <row r="292" spans="1:1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305864</v>
      </c>
      <c r="F292" s="22">
        <v>130213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23617</v>
      </c>
      <c r="R292" s="22">
        <v>459694</v>
      </c>
    </row>
    <row r="293" spans="1:1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1050688</v>
      </c>
      <c r="F293" s="22">
        <v>38194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1088882</v>
      </c>
    </row>
    <row r="294" spans="1:1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1600841</v>
      </c>
      <c r="F294" s="22">
        <v>-5847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1594994</v>
      </c>
    </row>
    <row r="295" spans="1:1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482830</v>
      </c>
      <c r="F295" s="22">
        <v>284790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767620</v>
      </c>
    </row>
    <row r="296" spans="1:1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363504</v>
      </c>
      <c r="F296" s="22">
        <v>-1413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362090</v>
      </c>
    </row>
    <row r="297" spans="1:1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274293</v>
      </c>
      <c r="F297" s="22">
        <v>21199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295492</v>
      </c>
    </row>
    <row r="298" spans="1:1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153911</v>
      </c>
      <c r="F298" s="22">
        <v>2306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156217</v>
      </c>
    </row>
    <row r="299" spans="1:1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4256311</v>
      </c>
      <c r="F299" s="22">
        <v>122791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4379102</v>
      </c>
    </row>
    <row r="300" spans="1:1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1024146</v>
      </c>
      <c r="F300" s="22">
        <v>-195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1023951</v>
      </c>
    </row>
    <row r="301" spans="1:1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5187413</v>
      </c>
      <c r="F301" s="22">
        <v>-53816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5133597</v>
      </c>
    </row>
    <row r="302" spans="1:1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4288573</v>
      </c>
      <c r="F302" s="22">
        <v>256906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4545479</v>
      </c>
    </row>
    <row r="303" spans="1:1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899861</v>
      </c>
      <c r="F303" s="22">
        <v>569181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1469042</v>
      </c>
    </row>
    <row r="304" spans="1:1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687163</v>
      </c>
      <c r="F304" s="22">
        <v>68842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756005</v>
      </c>
    </row>
    <row r="305" spans="1:1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1045317</v>
      </c>
      <c r="F305" s="22">
        <v>171391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1216708</v>
      </c>
    </row>
    <row r="306" spans="1:1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1621355</v>
      </c>
      <c r="F306" s="22">
        <v>97718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5</v>
      </c>
      <c r="R306" s="22">
        <v>1719078</v>
      </c>
    </row>
    <row r="307" spans="1:1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688742</v>
      </c>
      <c r="F307" s="22">
        <v>125034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813776</v>
      </c>
    </row>
    <row r="308" spans="1:1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553555</v>
      </c>
      <c r="F308" s="22">
        <v>36404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589959</v>
      </c>
    </row>
    <row r="309" spans="1:1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2167486</v>
      </c>
      <c r="F309" s="22">
        <v>15170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2182656</v>
      </c>
    </row>
    <row r="310" spans="1:1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522156</v>
      </c>
      <c r="F310" s="22">
        <v>61117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1</v>
      </c>
      <c r="R310" s="22">
        <v>583274</v>
      </c>
    </row>
    <row r="311" spans="1:1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1098702</v>
      </c>
      <c r="F311" s="22">
        <v>20701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-4009</v>
      </c>
      <c r="R311" s="22">
        <v>1115394</v>
      </c>
    </row>
    <row r="312" spans="1:1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802575</v>
      </c>
      <c r="F312" s="22">
        <v>-349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802226</v>
      </c>
    </row>
    <row r="313" spans="1:1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4105990</v>
      </c>
      <c r="F313" s="22">
        <v>273495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14499</v>
      </c>
      <c r="R313" s="22">
        <v>4393984</v>
      </c>
    </row>
    <row r="314" spans="1:1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1848626</v>
      </c>
      <c r="F314" s="22">
        <v>83951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1932577</v>
      </c>
    </row>
    <row r="315" spans="1:1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439535</v>
      </c>
      <c r="F315" s="22">
        <v>127650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567185</v>
      </c>
    </row>
    <row r="316" spans="1:1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5121465</v>
      </c>
      <c r="F316" s="22">
        <v>411059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5532524</v>
      </c>
    </row>
    <row r="317" spans="1:1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2486696</v>
      </c>
      <c r="F317" s="22">
        <v>79271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1</v>
      </c>
      <c r="R317" s="22">
        <v>2565968</v>
      </c>
    </row>
    <row r="318" spans="1:1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1751295</v>
      </c>
      <c r="F318" s="22">
        <v>-48495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1702800</v>
      </c>
    </row>
    <row r="319" spans="1:1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596903</v>
      </c>
      <c r="F319" s="22">
        <v>25280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622182</v>
      </c>
    </row>
    <row r="320" spans="1:1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226801</v>
      </c>
      <c r="F320" s="22">
        <v>38747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265549</v>
      </c>
    </row>
    <row r="321" spans="1:1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7852030</v>
      </c>
      <c r="F321" s="22">
        <v>9314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7861344</v>
      </c>
    </row>
    <row r="322" spans="1:1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656057</v>
      </c>
      <c r="F322" s="22">
        <v>-65327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590730</v>
      </c>
    </row>
    <row r="323" spans="1:1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3054983</v>
      </c>
      <c r="F323" s="22">
        <v>106959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-32084</v>
      </c>
      <c r="O323" s="22">
        <v>0</v>
      </c>
      <c r="P323" s="22">
        <v>32084</v>
      </c>
      <c r="Q323" s="22">
        <v>2</v>
      </c>
      <c r="R323" s="22">
        <v>3161944</v>
      </c>
    </row>
    <row r="324" spans="1:1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2450944</v>
      </c>
      <c r="F324" s="22">
        <v>118613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2569557</v>
      </c>
    </row>
    <row r="325" spans="1:1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1472956</v>
      </c>
      <c r="F325" s="22">
        <v>270916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138895</v>
      </c>
      <c r="R325" s="22">
        <v>1882767</v>
      </c>
    </row>
    <row r="326" spans="1:1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1622366</v>
      </c>
      <c r="F326" s="22">
        <v>-10808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1611558</v>
      </c>
    </row>
    <row r="327" spans="1:1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1434652</v>
      </c>
      <c r="F327" s="22">
        <v>368624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1803276</v>
      </c>
    </row>
    <row r="328" spans="1:1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1059053</v>
      </c>
      <c r="F328" s="22">
        <v>62494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1121547</v>
      </c>
    </row>
    <row r="329" spans="1:1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792355</v>
      </c>
      <c r="F329" s="22">
        <v>-23988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1</v>
      </c>
      <c r="R329" s="22">
        <v>768368</v>
      </c>
    </row>
    <row r="330" spans="1:1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1705877</v>
      </c>
      <c r="F330" s="22">
        <v>79332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1785209</v>
      </c>
    </row>
    <row r="331" spans="1:1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1257212</v>
      </c>
      <c r="F331" s="22">
        <v>180195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1437407</v>
      </c>
    </row>
    <row r="332" spans="1:1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1479641</v>
      </c>
      <c r="F332" s="22">
        <v>-191769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1287872</v>
      </c>
    </row>
    <row r="333" spans="1:1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798178</v>
      </c>
      <c r="F333" s="22">
        <v>73124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871302</v>
      </c>
    </row>
    <row r="334" spans="1:1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882438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882438</v>
      </c>
    </row>
    <row r="335" spans="1:1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1473622</v>
      </c>
      <c r="F335" s="22">
        <v>11490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1485112</v>
      </c>
    </row>
    <row r="336" spans="1:1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476518</v>
      </c>
      <c r="F336" s="22">
        <v>351591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828109</v>
      </c>
    </row>
    <row r="337" spans="1:1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256586</v>
      </c>
      <c r="F337" s="22">
        <v>33778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-1</v>
      </c>
      <c r="R337" s="22">
        <v>290363</v>
      </c>
    </row>
    <row r="338" spans="1:1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2480096</v>
      </c>
      <c r="F338" s="22">
        <v>17236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1</v>
      </c>
      <c r="R338" s="22">
        <v>2497333</v>
      </c>
    </row>
    <row r="339" spans="1:1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852967</v>
      </c>
      <c r="F339" s="22">
        <v>75287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928254</v>
      </c>
    </row>
    <row r="340" spans="1:1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651518</v>
      </c>
      <c r="F340" s="22">
        <v>20248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671766</v>
      </c>
    </row>
    <row r="341" spans="1:1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1019067</v>
      </c>
      <c r="F341" s="22">
        <v>-31851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987216</v>
      </c>
    </row>
    <row r="342" spans="1:1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514050</v>
      </c>
      <c r="F342" s="22">
        <v>253672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767722</v>
      </c>
    </row>
    <row r="343" spans="1:1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5938796</v>
      </c>
      <c r="F343" s="22">
        <v>1303726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7242522</v>
      </c>
    </row>
    <row r="344" spans="1:1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398511</v>
      </c>
      <c r="F344" s="22">
        <v>22558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421069</v>
      </c>
    </row>
    <row r="345" spans="1:1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220977</v>
      </c>
      <c r="F345" s="22">
        <v>13557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234534</v>
      </c>
    </row>
    <row r="346" spans="1:1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15975</v>
      </c>
      <c r="F346" s="22">
        <v>5732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21707</v>
      </c>
    </row>
    <row r="347" spans="1:1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1776111</v>
      </c>
      <c r="F348" s="22">
        <v>1371224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3147335</v>
      </c>
    </row>
    <row r="349" spans="1:18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3129407</v>
      </c>
      <c r="F349" s="22">
        <v>-47701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3081706</v>
      </c>
    </row>
    <row r="350" spans="1:18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250974919</v>
      </c>
      <c r="F350" s="22">
        <v>19636378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270611297</v>
      </c>
    </row>
    <row r="351" spans="1:18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A4E5A-B003-4FA5-A2BE-A297D76BB573}">
  <dimension ref="A1:CD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2" width="15.7109375" customWidth="1"/>
  </cols>
  <sheetData>
    <row r="1" spans="1:82" ht="24" customHeight="1" x14ac:dyDescent="0.3">
      <c r="A1" s="4" t="str">
        <f>HYPERLINK("#'Index'!A1", "&lt;&lt; Index")</f>
        <v>&lt;&lt; Index</v>
      </c>
      <c r="B1" s="20" t="s">
        <v>868</v>
      </c>
      <c r="D1" s="20" t="s">
        <v>869</v>
      </c>
    </row>
    <row r="2" spans="1:8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870</v>
      </c>
      <c r="F2" s="21" t="s">
        <v>871</v>
      </c>
      <c r="G2" s="21" t="s">
        <v>872</v>
      </c>
      <c r="H2" s="21" t="s">
        <v>873</v>
      </c>
      <c r="I2" s="21" t="s">
        <v>874</v>
      </c>
      <c r="J2" s="21" t="s">
        <v>875</v>
      </c>
      <c r="K2" s="21" t="s">
        <v>876</v>
      </c>
      <c r="L2" s="21" t="s">
        <v>877</v>
      </c>
      <c r="M2" s="21" t="s">
        <v>878</v>
      </c>
      <c r="N2" s="21" t="s">
        <v>879</v>
      </c>
      <c r="O2" s="21" t="s">
        <v>880</v>
      </c>
      <c r="P2" s="21" t="s">
        <v>881</v>
      </c>
      <c r="Q2" s="21" t="s">
        <v>882</v>
      </c>
      <c r="R2" s="21" t="s">
        <v>883</v>
      </c>
      <c r="S2" s="21" t="s">
        <v>884</v>
      </c>
      <c r="T2" s="21" t="s">
        <v>885</v>
      </c>
      <c r="U2" s="21" t="s">
        <v>886</v>
      </c>
      <c r="V2" s="21" t="s">
        <v>887</v>
      </c>
      <c r="W2" s="21" t="s">
        <v>888</v>
      </c>
      <c r="X2" s="21" t="s">
        <v>889</v>
      </c>
      <c r="Y2" s="21" t="s">
        <v>890</v>
      </c>
      <c r="Z2" s="21" t="s">
        <v>891</v>
      </c>
      <c r="AA2" s="21" t="s">
        <v>892</v>
      </c>
      <c r="AB2" s="21" t="s">
        <v>893</v>
      </c>
      <c r="AC2" s="21" t="s">
        <v>894</v>
      </c>
      <c r="AD2" s="21" t="s">
        <v>895</v>
      </c>
      <c r="AE2" s="21" t="s">
        <v>896</v>
      </c>
      <c r="AF2" s="21" t="s">
        <v>897</v>
      </c>
      <c r="AG2" s="21" t="s">
        <v>898</v>
      </c>
      <c r="AH2" s="21" t="s">
        <v>899</v>
      </c>
      <c r="AI2" s="21" t="s">
        <v>900</v>
      </c>
      <c r="AJ2" s="21" t="s">
        <v>901</v>
      </c>
      <c r="AK2" s="21" t="s">
        <v>902</v>
      </c>
      <c r="AL2" s="21" t="s">
        <v>903</v>
      </c>
      <c r="AM2" s="21" t="s">
        <v>904</v>
      </c>
      <c r="AN2" s="21" t="s">
        <v>905</v>
      </c>
      <c r="AO2" s="21" t="s">
        <v>906</v>
      </c>
      <c r="AP2" s="21" t="s">
        <v>65</v>
      </c>
      <c r="AQ2" s="21" t="s">
        <v>907</v>
      </c>
      <c r="AR2" s="21" t="s">
        <v>871</v>
      </c>
      <c r="AS2" s="21" t="s">
        <v>872</v>
      </c>
      <c r="AT2" s="21" t="s">
        <v>873</v>
      </c>
      <c r="AU2" s="21" t="s">
        <v>874</v>
      </c>
      <c r="AV2" s="21" t="s">
        <v>875</v>
      </c>
      <c r="AW2" s="21" t="s">
        <v>876</v>
      </c>
      <c r="AX2" s="21" t="s">
        <v>877</v>
      </c>
      <c r="AY2" s="21" t="s">
        <v>878</v>
      </c>
      <c r="AZ2" s="21" t="s">
        <v>879</v>
      </c>
      <c r="BA2" s="21" t="s">
        <v>880</v>
      </c>
      <c r="BB2" s="21" t="s">
        <v>881</v>
      </c>
      <c r="BC2" s="21" t="s">
        <v>882</v>
      </c>
      <c r="BD2" s="21" t="s">
        <v>883</v>
      </c>
      <c r="BE2" s="21" t="s">
        <v>884</v>
      </c>
      <c r="BF2" s="21" t="s">
        <v>885</v>
      </c>
      <c r="BG2" s="21" t="s">
        <v>886</v>
      </c>
      <c r="BH2" s="21" t="s">
        <v>887</v>
      </c>
      <c r="BI2" s="21" t="s">
        <v>888</v>
      </c>
      <c r="BJ2" s="21" t="s">
        <v>889</v>
      </c>
      <c r="BK2" s="21" t="s">
        <v>890</v>
      </c>
      <c r="BL2" s="21" t="s">
        <v>891</v>
      </c>
      <c r="BM2" s="21" t="s">
        <v>892</v>
      </c>
      <c r="BN2" s="21" t="s">
        <v>893</v>
      </c>
      <c r="BO2" s="21" t="s">
        <v>894</v>
      </c>
      <c r="BP2" s="21" t="s">
        <v>895</v>
      </c>
      <c r="BQ2" s="21" t="s">
        <v>896</v>
      </c>
      <c r="BR2" s="21" t="s">
        <v>897</v>
      </c>
      <c r="BS2" s="21" t="s">
        <v>898</v>
      </c>
      <c r="BT2" s="21" t="s">
        <v>899</v>
      </c>
      <c r="BU2" s="21" t="s">
        <v>900</v>
      </c>
      <c r="BV2" s="21" t="s">
        <v>901</v>
      </c>
      <c r="BW2" s="21" t="s">
        <v>902</v>
      </c>
      <c r="BX2" s="21" t="s">
        <v>903</v>
      </c>
      <c r="BY2" s="21" t="s">
        <v>904</v>
      </c>
      <c r="BZ2" s="21" t="s">
        <v>905</v>
      </c>
      <c r="CA2" s="21" t="s">
        <v>906</v>
      </c>
      <c r="CB2" s="21" t="s">
        <v>65</v>
      </c>
      <c r="CC2" s="21" t="s">
        <v>908</v>
      </c>
      <c r="CD2" s="21" t="s">
        <v>909</v>
      </c>
    </row>
    <row r="3" spans="1:82" x14ac:dyDescent="0.25">
      <c r="A3" s="21"/>
      <c r="B3" s="21"/>
      <c r="C3" s="21"/>
      <c r="D3" s="21" t="s">
        <v>88</v>
      </c>
      <c r="E3" s="21" t="s">
        <v>910</v>
      </c>
      <c r="F3" s="21" t="s">
        <v>911</v>
      </c>
      <c r="G3" s="21" t="s">
        <v>912</v>
      </c>
      <c r="H3" s="21" t="s">
        <v>913</v>
      </c>
      <c r="I3" s="21" t="s">
        <v>914</v>
      </c>
      <c r="J3" s="21" t="s">
        <v>915</v>
      </c>
      <c r="K3" s="21" t="s">
        <v>916</v>
      </c>
      <c r="L3" s="21" t="s">
        <v>917</v>
      </c>
      <c r="M3" s="21" t="s">
        <v>918</v>
      </c>
      <c r="N3" s="21" t="s">
        <v>919</v>
      </c>
      <c r="O3" s="21" t="s">
        <v>920</v>
      </c>
      <c r="P3" s="21" t="s">
        <v>921</v>
      </c>
      <c r="Q3" s="21" t="s">
        <v>922</v>
      </c>
      <c r="R3" s="21" t="s">
        <v>923</v>
      </c>
      <c r="S3" s="21" t="s">
        <v>924</v>
      </c>
      <c r="T3" s="21" t="s">
        <v>925</v>
      </c>
      <c r="U3" s="21" t="s">
        <v>926</v>
      </c>
      <c r="V3" s="21" t="s">
        <v>927</v>
      </c>
      <c r="W3" s="21" t="s">
        <v>928</v>
      </c>
      <c r="X3" s="21" t="s">
        <v>929</v>
      </c>
      <c r="Y3" s="21" t="s">
        <v>930</v>
      </c>
      <c r="Z3" s="21" t="s">
        <v>931</v>
      </c>
      <c r="AA3" s="21" t="s">
        <v>932</v>
      </c>
      <c r="AB3" s="21" t="s">
        <v>933</v>
      </c>
      <c r="AC3" s="21" t="s">
        <v>934</v>
      </c>
      <c r="AD3" s="21" t="s">
        <v>935</v>
      </c>
      <c r="AE3" s="21" t="s">
        <v>936</v>
      </c>
      <c r="AF3" s="21" t="s">
        <v>937</v>
      </c>
      <c r="AG3" s="21" t="s">
        <v>938</v>
      </c>
      <c r="AH3" s="21" t="s">
        <v>939</v>
      </c>
      <c r="AI3" s="21" t="s">
        <v>940</v>
      </c>
      <c r="AJ3" s="21" t="s">
        <v>941</v>
      </c>
      <c r="AK3" s="21" t="s">
        <v>942</v>
      </c>
      <c r="AL3" s="21" t="s">
        <v>943</v>
      </c>
      <c r="AM3" s="21" t="s">
        <v>944</v>
      </c>
      <c r="AN3" s="21" t="s">
        <v>945</v>
      </c>
      <c r="AO3" s="21" t="s">
        <v>946</v>
      </c>
      <c r="AP3" s="21" t="s">
        <v>947</v>
      </c>
      <c r="AQ3" s="21" t="s">
        <v>948</v>
      </c>
      <c r="AR3" s="21" t="s">
        <v>949</v>
      </c>
      <c r="AS3" s="21" t="s">
        <v>950</v>
      </c>
      <c r="AT3" s="21" t="s">
        <v>951</v>
      </c>
      <c r="AU3" s="21" t="s">
        <v>952</v>
      </c>
      <c r="AV3" s="21" t="s">
        <v>953</v>
      </c>
      <c r="AW3" s="21" t="s">
        <v>954</v>
      </c>
      <c r="AX3" s="21" t="s">
        <v>955</v>
      </c>
      <c r="AY3" s="21" t="s">
        <v>956</v>
      </c>
      <c r="AZ3" s="21" t="s">
        <v>957</v>
      </c>
      <c r="BA3" s="21" t="s">
        <v>958</v>
      </c>
      <c r="BB3" s="21" t="s">
        <v>959</v>
      </c>
      <c r="BC3" s="21" t="s">
        <v>960</v>
      </c>
      <c r="BD3" s="21" t="s">
        <v>961</v>
      </c>
      <c r="BE3" s="21" t="s">
        <v>962</v>
      </c>
      <c r="BF3" s="21" t="s">
        <v>963</v>
      </c>
      <c r="BG3" s="21" t="s">
        <v>964</v>
      </c>
      <c r="BH3" s="21" t="s">
        <v>965</v>
      </c>
      <c r="BI3" s="21" t="s">
        <v>966</v>
      </c>
      <c r="BJ3" s="21" t="s">
        <v>967</v>
      </c>
      <c r="BK3" s="21" t="s">
        <v>968</v>
      </c>
      <c r="BL3" s="21" t="s">
        <v>969</v>
      </c>
      <c r="BM3" s="21" t="s">
        <v>970</v>
      </c>
      <c r="BN3" s="21" t="s">
        <v>971</v>
      </c>
      <c r="BO3" s="21" t="s">
        <v>972</v>
      </c>
      <c r="BP3" s="21" t="s">
        <v>973</v>
      </c>
      <c r="BQ3" s="21" t="s">
        <v>974</v>
      </c>
      <c r="BR3" s="21" t="s">
        <v>975</v>
      </c>
      <c r="BS3" s="21" t="s">
        <v>976</v>
      </c>
      <c r="BT3" s="21" t="s">
        <v>977</v>
      </c>
      <c r="BU3" s="21" t="s">
        <v>978</v>
      </c>
      <c r="BV3" s="21" t="s">
        <v>979</v>
      </c>
      <c r="BW3" s="21" t="s">
        <v>980</v>
      </c>
      <c r="BX3" s="21" t="s">
        <v>981</v>
      </c>
      <c r="BY3" s="21" t="s">
        <v>982</v>
      </c>
      <c r="BZ3" s="21" t="s">
        <v>983</v>
      </c>
      <c r="CA3" s="21" t="s">
        <v>984</v>
      </c>
      <c r="CB3" s="21" t="s">
        <v>985</v>
      </c>
      <c r="CC3" s="21" t="s">
        <v>986</v>
      </c>
      <c r="CD3" s="21" t="s">
        <v>987</v>
      </c>
    </row>
    <row r="4" spans="1:8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35588387</v>
      </c>
      <c r="F4" s="22">
        <v>0</v>
      </c>
      <c r="G4" s="22">
        <v>7322521</v>
      </c>
      <c r="H4" s="22">
        <v>0</v>
      </c>
      <c r="I4" s="22">
        <v>2200697</v>
      </c>
      <c r="J4" s="22">
        <v>172696</v>
      </c>
      <c r="K4" s="22">
        <v>99343</v>
      </c>
      <c r="L4" s="22">
        <v>0</v>
      </c>
      <c r="M4" s="22">
        <v>1086241</v>
      </c>
      <c r="N4" s="22">
        <v>4183571</v>
      </c>
      <c r="O4" s="22">
        <v>452321</v>
      </c>
      <c r="P4" s="22">
        <v>11360523</v>
      </c>
      <c r="Q4" s="22">
        <v>0</v>
      </c>
      <c r="R4" s="22">
        <v>1867505</v>
      </c>
      <c r="S4" s="22">
        <v>1180786</v>
      </c>
      <c r="T4" s="22">
        <v>0</v>
      </c>
      <c r="U4" s="22">
        <v>11925999</v>
      </c>
      <c r="V4" s="22">
        <v>13211773</v>
      </c>
      <c r="W4" s="22">
        <v>3989396</v>
      </c>
      <c r="X4" s="22">
        <v>0</v>
      </c>
      <c r="Y4" s="22">
        <v>690424</v>
      </c>
      <c r="Z4" s="22">
        <v>0</v>
      </c>
      <c r="AA4" s="22">
        <v>38748</v>
      </c>
      <c r="AB4" s="22">
        <v>0</v>
      </c>
      <c r="AC4" s="22">
        <v>847255</v>
      </c>
      <c r="AD4" s="22">
        <v>15985</v>
      </c>
      <c r="AE4" s="22">
        <v>0</v>
      </c>
      <c r="AF4" s="22">
        <v>764926</v>
      </c>
      <c r="AG4" s="22">
        <v>1270784</v>
      </c>
      <c r="AH4" s="22">
        <v>0</v>
      </c>
      <c r="AI4" s="22">
        <v>47</v>
      </c>
      <c r="AJ4" s="22">
        <v>18926048</v>
      </c>
      <c r="AK4" s="22">
        <v>3754263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120950239</v>
      </c>
      <c r="AR4" s="22">
        <v>376742</v>
      </c>
      <c r="AS4" s="22">
        <v>11421789</v>
      </c>
      <c r="AT4" s="22">
        <v>0</v>
      </c>
      <c r="AU4" s="22">
        <v>6444987</v>
      </c>
      <c r="AV4" s="22">
        <v>9867395</v>
      </c>
      <c r="AW4" s="22">
        <v>158870</v>
      </c>
      <c r="AX4" s="22">
        <v>0</v>
      </c>
      <c r="AY4" s="22">
        <v>1292271</v>
      </c>
      <c r="AZ4" s="22">
        <v>1809093</v>
      </c>
      <c r="BA4" s="22">
        <v>4963968</v>
      </c>
      <c r="BB4" s="22">
        <v>12757110</v>
      </c>
      <c r="BC4" s="22">
        <v>0</v>
      </c>
      <c r="BD4" s="22">
        <v>2063163</v>
      </c>
      <c r="BE4" s="22">
        <v>1415935</v>
      </c>
      <c r="BF4" s="22">
        <v>0</v>
      </c>
      <c r="BG4" s="22">
        <v>7756011</v>
      </c>
      <c r="BH4" s="22">
        <v>9929749</v>
      </c>
      <c r="BI4" s="22">
        <v>3083517</v>
      </c>
      <c r="BJ4" s="22">
        <v>0</v>
      </c>
      <c r="BK4" s="22">
        <v>921072</v>
      </c>
      <c r="BL4" s="22">
        <v>0</v>
      </c>
      <c r="BM4" s="22">
        <v>55926</v>
      </c>
      <c r="BN4" s="22">
        <v>0</v>
      </c>
      <c r="BO4" s="22">
        <v>1303120</v>
      </c>
      <c r="BP4" s="22">
        <v>663272</v>
      </c>
      <c r="BQ4" s="22">
        <v>0</v>
      </c>
      <c r="BR4" s="22">
        <v>940135</v>
      </c>
      <c r="BS4" s="22">
        <v>377407</v>
      </c>
      <c r="BT4" s="22">
        <v>0</v>
      </c>
      <c r="BU4" s="22">
        <v>13853</v>
      </c>
      <c r="BV4" s="22">
        <v>14169815</v>
      </c>
      <c r="BW4" s="22">
        <v>2591524</v>
      </c>
      <c r="BX4" s="22">
        <v>0</v>
      </c>
      <c r="BY4" s="22">
        <v>0</v>
      </c>
      <c r="BZ4" s="22">
        <v>0</v>
      </c>
      <c r="CA4" s="22">
        <v>0</v>
      </c>
      <c r="CB4" s="22">
        <v>0</v>
      </c>
      <c r="CC4" s="22">
        <v>94376724</v>
      </c>
      <c r="CD4" s="22">
        <v>26573515</v>
      </c>
    </row>
    <row r="5" spans="1:8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12820043</v>
      </c>
      <c r="F5" s="22">
        <v>404268</v>
      </c>
      <c r="G5" s="22">
        <v>50464</v>
      </c>
      <c r="H5" s="22">
        <v>0</v>
      </c>
      <c r="I5" s="22">
        <v>878235</v>
      </c>
      <c r="J5" s="22">
        <v>379317</v>
      </c>
      <c r="K5" s="22">
        <v>0</v>
      </c>
      <c r="L5" s="22">
        <v>0</v>
      </c>
      <c r="M5" s="22">
        <v>799405</v>
      </c>
      <c r="N5" s="22">
        <v>0</v>
      </c>
      <c r="O5" s="22">
        <v>550536</v>
      </c>
      <c r="P5" s="22">
        <v>1189565</v>
      </c>
      <c r="Q5" s="22">
        <v>42024</v>
      </c>
      <c r="R5" s="22">
        <v>0</v>
      </c>
      <c r="S5" s="22">
        <v>0</v>
      </c>
      <c r="T5" s="22">
        <v>0</v>
      </c>
      <c r="U5" s="22">
        <v>2896627</v>
      </c>
      <c r="V5" s="22">
        <v>1578643</v>
      </c>
      <c r="W5" s="22">
        <v>1337579</v>
      </c>
      <c r="X5" s="22">
        <v>0</v>
      </c>
      <c r="Y5" s="22">
        <v>562497</v>
      </c>
      <c r="Z5" s="22">
        <v>0</v>
      </c>
      <c r="AA5" s="22">
        <v>41390</v>
      </c>
      <c r="AB5" s="22">
        <v>0</v>
      </c>
      <c r="AC5" s="22">
        <v>27007</v>
      </c>
      <c r="AD5" s="22">
        <v>3005</v>
      </c>
      <c r="AE5" s="22">
        <v>292863</v>
      </c>
      <c r="AF5" s="22">
        <v>0</v>
      </c>
      <c r="AG5" s="22">
        <v>3421</v>
      </c>
      <c r="AH5" s="22">
        <v>0</v>
      </c>
      <c r="AI5" s="22">
        <v>0</v>
      </c>
      <c r="AJ5" s="22">
        <v>4022389</v>
      </c>
      <c r="AK5" s="22">
        <v>131367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28010645</v>
      </c>
      <c r="AR5" s="22">
        <v>865975</v>
      </c>
      <c r="AS5" s="22">
        <v>2918259</v>
      </c>
      <c r="AT5" s="22">
        <v>0</v>
      </c>
      <c r="AU5" s="22">
        <v>2827452</v>
      </c>
      <c r="AV5" s="22">
        <v>905081</v>
      </c>
      <c r="AW5" s="22">
        <v>0</v>
      </c>
      <c r="AX5" s="22">
        <v>0</v>
      </c>
      <c r="AY5" s="22">
        <v>611867</v>
      </c>
      <c r="AZ5" s="22">
        <v>0</v>
      </c>
      <c r="BA5" s="22">
        <v>461774</v>
      </c>
      <c r="BB5" s="22">
        <v>5386725</v>
      </c>
      <c r="BC5" s="22">
        <v>74918</v>
      </c>
      <c r="BD5" s="22">
        <v>0</v>
      </c>
      <c r="BE5" s="22">
        <v>0</v>
      </c>
      <c r="BF5" s="22">
        <v>0</v>
      </c>
      <c r="BG5" s="22">
        <v>2941592</v>
      </c>
      <c r="BH5" s="22">
        <v>1676138</v>
      </c>
      <c r="BI5" s="22">
        <v>1245995</v>
      </c>
      <c r="BJ5" s="22">
        <v>0</v>
      </c>
      <c r="BK5" s="22">
        <v>669563</v>
      </c>
      <c r="BL5" s="22">
        <v>0</v>
      </c>
      <c r="BM5" s="22">
        <v>73718</v>
      </c>
      <c r="BN5" s="22">
        <v>0</v>
      </c>
      <c r="BO5" s="22">
        <v>451385</v>
      </c>
      <c r="BP5" s="22">
        <v>83237</v>
      </c>
      <c r="BQ5" s="22">
        <v>59001</v>
      </c>
      <c r="BR5" s="22">
        <v>0</v>
      </c>
      <c r="BS5" s="22">
        <v>1202</v>
      </c>
      <c r="BT5" s="22">
        <v>17839</v>
      </c>
      <c r="BU5" s="22">
        <v>0</v>
      </c>
      <c r="BV5" s="22">
        <v>5932937</v>
      </c>
      <c r="BW5" s="22">
        <v>524761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27729419</v>
      </c>
      <c r="CD5" s="22">
        <v>281226</v>
      </c>
    </row>
    <row r="6" spans="1:8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246330000</v>
      </c>
      <c r="F6" s="22">
        <v>20000</v>
      </c>
      <c r="G6" s="22">
        <v>1771883000</v>
      </c>
      <c r="H6" s="22">
        <v>0</v>
      </c>
      <c r="I6" s="22">
        <v>99124000</v>
      </c>
      <c r="J6" s="22">
        <v>57604000</v>
      </c>
      <c r="K6" s="22">
        <v>82323000</v>
      </c>
      <c r="L6" s="22">
        <v>0</v>
      </c>
      <c r="M6" s="22">
        <v>746000</v>
      </c>
      <c r="N6" s="22">
        <v>0</v>
      </c>
      <c r="O6" s="22">
        <v>2862000</v>
      </c>
      <c r="P6" s="22">
        <v>195260000</v>
      </c>
      <c r="Q6" s="22">
        <v>0</v>
      </c>
      <c r="R6" s="22">
        <v>294887000</v>
      </c>
      <c r="S6" s="22">
        <v>91385000</v>
      </c>
      <c r="T6" s="22">
        <v>2470000</v>
      </c>
      <c r="U6" s="22">
        <v>307867000</v>
      </c>
      <c r="V6" s="22">
        <v>256748000</v>
      </c>
      <c r="W6" s="22">
        <v>126159000</v>
      </c>
      <c r="X6" s="22">
        <v>428000</v>
      </c>
      <c r="Y6" s="22">
        <v>42070000</v>
      </c>
      <c r="Z6" s="22">
        <v>0</v>
      </c>
      <c r="AA6" s="22">
        <v>6931000</v>
      </c>
      <c r="AB6" s="22">
        <v>99000</v>
      </c>
      <c r="AC6" s="22">
        <v>82656000</v>
      </c>
      <c r="AD6" s="22">
        <v>0</v>
      </c>
      <c r="AE6" s="22">
        <v>50144000</v>
      </c>
      <c r="AF6" s="22">
        <v>135291000</v>
      </c>
      <c r="AG6" s="22">
        <v>22975000</v>
      </c>
      <c r="AH6" s="22">
        <v>0</v>
      </c>
      <c r="AI6" s="22">
        <v>0</v>
      </c>
      <c r="AJ6" s="22">
        <v>112289000</v>
      </c>
      <c r="AK6" s="22">
        <v>51337000</v>
      </c>
      <c r="AL6" s="22">
        <v>18362000</v>
      </c>
      <c r="AM6" s="22">
        <v>10640000</v>
      </c>
      <c r="AN6" s="22">
        <v>0</v>
      </c>
      <c r="AO6" s="22">
        <v>0</v>
      </c>
      <c r="AP6" s="22">
        <v>0</v>
      </c>
      <c r="AQ6" s="22">
        <v>4068890000</v>
      </c>
      <c r="AR6" s="22">
        <v>8359000</v>
      </c>
      <c r="AS6" s="22">
        <v>385729000</v>
      </c>
      <c r="AT6" s="22">
        <v>0</v>
      </c>
      <c r="AU6" s="22">
        <v>432990000</v>
      </c>
      <c r="AV6" s="22">
        <v>255666000</v>
      </c>
      <c r="AW6" s="22">
        <v>148787000</v>
      </c>
      <c r="AX6" s="22">
        <v>0</v>
      </c>
      <c r="AY6" s="22">
        <v>7257000</v>
      </c>
      <c r="AZ6" s="22">
        <v>0</v>
      </c>
      <c r="BA6" s="22">
        <v>27176000</v>
      </c>
      <c r="BB6" s="22">
        <v>345618000</v>
      </c>
      <c r="BC6" s="22">
        <v>0</v>
      </c>
      <c r="BD6" s="22">
        <v>456084000</v>
      </c>
      <c r="BE6" s="22">
        <v>51215000</v>
      </c>
      <c r="BF6" s="22">
        <v>30711000</v>
      </c>
      <c r="BG6" s="22">
        <v>142510000</v>
      </c>
      <c r="BH6" s="22">
        <v>186332000</v>
      </c>
      <c r="BI6" s="22">
        <v>123250000</v>
      </c>
      <c r="BJ6" s="22">
        <v>10857000</v>
      </c>
      <c r="BK6" s="22">
        <v>62524000</v>
      </c>
      <c r="BL6" s="22">
        <v>0</v>
      </c>
      <c r="BM6" s="22">
        <v>5913000</v>
      </c>
      <c r="BN6" s="22">
        <v>299000</v>
      </c>
      <c r="BO6" s="22">
        <v>106016000</v>
      </c>
      <c r="BP6" s="22">
        <v>2426000</v>
      </c>
      <c r="BQ6" s="22">
        <v>67460000</v>
      </c>
      <c r="BR6" s="22">
        <v>129001000</v>
      </c>
      <c r="BS6" s="22">
        <v>0</v>
      </c>
      <c r="BT6" s="22">
        <v>0</v>
      </c>
      <c r="BU6" s="22">
        <v>0</v>
      </c>
      <c r="BV6" s="22">
        <v>236772000</v>
      </c>
      <c r="BW6" s="22">
        <v>91136000</v>
      </c>
      <c r="BX6" s="22">
        <v>17957000</v>
      </c>
      <c r="BY6" s="22">
        <v>4951000</v>
      </c>
      <c r="BZ6" s="22">
        <v>0</v>
      </c>
      <c r="CA6" s="22">
        <v>0</v>
      </c>
      <c r="CB6" s="22">
        <v>0</v>
      </c>
      <c r="CC6" s="22">
        <v>3336996000</v>
      </c>
      <c r="CD6" s="22">
        <v>731894000</v>
      </c>
    </row>
    <row r="7" spans="1:8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22113366</v>
      </c>
      <c r="F7" s="22">
        <v>0</v>
      </c>
      <c r="G7" s="22">
        <v>17212119</v>
      </c>
      <c r="H7" s="22">
        <v>0</v>
      </c>
      <c r="I7" s="22">
        <v>2033732</v>
      </c>
      <c r="J7" s="22">
        <v>696982</v>
      </c>
      <c r="K7" s="22">
        <v>0</v>
      </c>
      <c r="L7" s="22">
        <v>0</v>
      </c>
      <c r="M7" s="22">
        <v>192734</v>
      </c>
      <c r="N7" s="22">
        <v>726581</v>
      </c>
      <c r="O7" s="22">
        <v>6097</v>
      </c>
      <c r="P7" s="22">
        <v>804069</v>
      </c>
      <c r="Q7" s="22">
        <v>136903</v>
      </c>
      <c r="R7" s="22">
        <v>0</v>
      </c>
      <c r="S7" s="22">
        <v>47950</v>
      </c>
      <c r="T7" s="22">
        <v>0</v>
      </c>
      <c r="U7" s="22">
        <v>6154103</v>
      </c>
      <c r="V7" s="22">
        <v>3149590</v>
      </c>
      <c r="W7" s="22">
        <v>2849386</v>
      </c>
      <c r="X7" s="22">
        <v>0</v>
      </c>
      <c r="Y7" s="22">
        <v>0</v>
      </c>
      <c r="Z7" s="22">
        <v>0</v>
      </c>
      <c r="AA7" s="22">
        <v>113127</v>
      </c>
      <c r="AB7" s="22">
        <v>0</v>
      </c>
      <c r="AC7" s="22">
        <v>915162</v>
      </c>
      <c r="AD7" s="22">
        <v>0</v>
      </c>
      <c r="AE7" s="22">
        <v>3615523</v>
      </c>
      <c r="AF7" s="22">
        <v>580467</v>
      </c>
      <c r="AG7" s="22">
        <v>71354</v>
      </c>
      <c r="AH7" s="22">
        <v>0</v>
      </c>
      <c r="AI7" s="22">
        <v>0</v>
      </c>
      <c r="AJ7" s="22">
        <v>3111300</v>
      </c>
      <c r="AK7" s="22">
        <v>77207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64607752</v>
      </c>
      <c r="AR7" s="22">
        <v>393279</v>
      </c>
      <c r="AS7" s="22">
        <v>4236669</v>
      </c>
      <c r="AT7" s="22">
        <v>0</v>
      </c>
      <c r="AU7" s="22">
        <v>6252395</v>
      </c>
      <c r="AV7" s="22">
        <v>1572390</v>
      </c>
      <c r="AW7" s="22">
        <v>9278</v>
      </c>
      <c r="AX7" s="22">
        <v>0</v>
      </c>
      <c r="AY7" s="22">
        <v>127281</v>
      </c>
      <c r="AZ7" s="22">
        <v>455874</v>
      </c>
      <c r="BA7" s="22">
        <v>2820358</v>
      </c>
      <c r="BB7" s="22">
        <v>5047208</v>
      </c>
      <c r="BC7" s="22">
        <v>314983</v>
      </c>
      <c r="BD7" s="22">
        <v>60800</v>
      </c>
      <c r="BE7" s="22">
        <v>615523</v>
      </c>
      <c r="BF7" s="22">
        <v>0</v>
      </c>
      <c r="BG7" s="22">
        <v>4752196</v>
      </c>
      <c r="BH7" s="22">
        <v>1559467</v>
      </c>
      <c r="BI7" s="22">
        <v>1877055</v>
      </c>
      <c r="BJ7" s="22">
        <v>0</v>
      </c>
      <c r="BK7" s="22">
        <v>491448</v>
      </c>
      <c r="BL7" s="22">
        <v>0</v>
      </c>
      <c r="BM7" s="22">
        <v>137469</v>
      </c>
      <c r="BN7" s="22">
        <v>0</v>
      </c>
      <c r="BO7" s="22">
        <v>1274872</v>
      </c>
      <c r="BP7" s="22">
        <v>352137</v>
      </c>
      <c r="BQ7" s="22">
        <v>2056645</v>
      </c>
      <c r="BR7" s="22">
        <v>0</v>
      </c>
      <c r="BS7" s="22">
        <v>108215</v>
      </c>
      <c r="BT7" s="22">
        <v>0</v>
      </c>
      <c r="BU7" s="22">
        <v>0</v>
      </c>
      <c r="BV7" s="22">
        <v>8464882</v>
      </c>
      <c r="BW7" s="22">
        <v>1102163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44082587</v>
      </c>
      <c r="CD7" s="22">
        <v>20525165</v>
      </c>
    </row>
    <row r="8" spans="1:8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23082642</v>
      </c>
      <c r="G8" s="22">
        <v>74266</v>
      </c>
      <c r="H8" s="22">
        <v>0</v>
      </c>
      <c r="I8" s="22">
        <v>778670</v>
      </c>
      <c r="J8" s="22">
        <v>137542</v>
      </c>
      <c r="K8" s="22">
        <v>0</v>
      </c>
      <c r="L8" s="22">
        <v>0</v>
      </c>
      <c r="M8" s="22">
        <v>29646</v>
      </c>
      <c r="N8" s="22">
        <v>0</v>
      </c>
      <c r="O8" s="22">
        <v>0</v>
      </c>
      <c r="P8" s="22">
        <v>21305290</v>
      </c>
      <c r="Q8" s="22">
        <v>154492</v>
      </c>
      <c r="R8" s="22">
        <v>17185</v>
      </c>
      <c r="S8" s="22">
        <v>22737</v>
      </c>
      <c r="T8" s="22">
        <v>0</v>
      </c>
      <c r="U8" s="22">
        <v>3887436</v>
      </c>
      <c r="V8" s="22">
        <v>1594649</v>
      </c>
      <c r="W8" s="22">
        <v>2594022</v>
      </c>
      <c r="X8" s="22">
        <v>0</v>
      </c>
      <c r="Y8" s="22">
        <v>1706515</v>
      </c>
      <c r="Z8" s="22">
        <v>19720</v>
      </c>
      <c r="AA8" s="22">
        <v>5200</v>
      </c>
      <c r="AB8" s="22">
        <v>0</v>
      </c>
      <c r="AC8" s="22">
        <v>870349</v>
      </c>
      <c r="AD8" s="22">
        <v>73400</v>
      </c>
      <c r="AE8" s="22">
        <v>0</v>
      </c>
      <c r="AF8" s="22">
        <v>0</v>
      </c>
      <c r="AG8" s="22">
        <v>66716</v>
      </c>
      <c r="AH8" s="22">
        <v>0</v>
      </c>
      <c r="AI8" s="22">
        <v>0</v>
      </c>
      <c r="AJ8" s="22">
        <v>2438239</v>
      </c>
      <c r="AK8" s="22">
        <v>0</v>
      </c>
      <c r="AL8" s="22">
        <v>0</v>
      </c>
      <c r="AM8" s="22">
        <v>24942</v>
      </c>
      <c r="AN8" s="22">
        <v>0</v>
      </c>
      <c r="AO8" s="22">
        <v>0</v>
      </c>
      <c r="AP8" s="22">
        <v>0</v>
      </c>
      <c r="AQ8" s="22">
        <v>58883658</v>
      </c>
      <c r="AR8" s="22">
        <v>354718</v>
      </c>
      <c r="AS8" s="22">
        <v>5588011</v>
      </c>
      <c r="AT8" s="22">
        <v>0</v>
      </c>
      <c r="AU8" s="22">
        <v>2069735</v>
      </c>
      <c r="AV8" s="22">
        <v>772617</v>
      </c>
      <c r="AW8" s="22">
        <v>0</v>
      </c>
      <c r="AX8" s="22">
        <v>0</v>
      </c>
      <c r="AY8" s="22">
        <v>540794</v>
      </c>
      <c r="AZ8" s="22">
        <v>0</v>
      </c>
      <c r="BA8" s="22">
        <v>0</v>
      </c>
      <c r="BB8" s="22">
        <v>8517263</v>
      </c>
      <c r="BC8" s="22">
        <v>204499</v>
      </c>
      <c r="BD8" s="22">
        <v>117498</v>
      </c>
      <c r="BE8" s="22">
        <v>448795</v>
      </c>
      <c r="BF8" s="22">
        <v>0</v>
      </c>
      <c r="BG8" s="22">
        <v>2708515</v>
      </c>
      <c r="BH8" s="22">
        <v>2046103</v>
      </c>
      <c r="BI8" s="22">
        <v>2525991</v>
      </c>
      <c r="BJ8" s="22">
        <v>0</v>
      </c>
      <c r="BK8" s="22">
        <v>811568</v>
      </c>
      <c r="BL8" s="22">
        <v>19415</v>
      </c>
      <c r="BM8" s="22">
        <v>1000</v>
      </c>
      <c r="BN8" s="22">
        <v>192373</v>
      </c>
      <c r="BO8" s="22">
        <v>1396439</v>
      </c>
      <c r="BP8" s="22">
        <v>12400</v>
      </c>
      <c r="BQ8" s="22">
        <v>0</v>
      </c>
      <c r="BR8" s="22">
        <v>0</v>
      </c>
      <c r="BS8" s="22">
        <v>31172</v>
      </c>
      <c r="BT8" s="22">
        <v>363599</v>
      </c>
      <c r="BU8" s="22">
        <v>851312</v>
      </c>
      <c r="BV8" s="22">
        <v>6260527</v>
      </c>
      <c r="BW8" s="22">
        <v>547479</v>
      </c>
      <c r="BX8" s="22">
        <v>0</v>
      </c>
      <c r="BY8" s="22">
        <v>100524</v>
      </c>
      <c r="BZ8" s="22">
        <v>0</v>
      </c>
      <c r="CA8" s="22">
        <v>0</v>
      </c>
      <c r="CB8" s="22">
        <v>8000</v>
      </c>
      <c r="CC8" s="22">
        <v>36490347</v>
      </c>
      <c r="CD8" s="22">
        <v>22393311</v>
      </c>
    </row>
    <row r="9" spans="1:8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1614276000</v>
      </c>
      <c r="F9" s="22">
        <v>0</v>
      </c>
      <c r="G9" s="22">
        <v>19515000</v>
      </c>
      <c r="H9" s="22">
        <v>0</v>
      </c>
      <c r="I9" s="22">
        <v>63622000</v>
      </c>
      <c r="J9" s="22">
        <v>8174000</v>
      </c>
      <c r="K9" s="22">
        <v>0</v>
      </c>
      <c r="L9" s="22">
        <v>0</v>
      </c>
      <c r="M9" s="22">
        <v>45094000</v>
      </c>
      <c r="N9" s="22">
        <v>0</v>
      </c>
      <c r="O9" s="22">
        <v>12637000</v>
      </c>
      <c r="P9" s="22">
        <v>253309000</v>
      </c>
      <c r="Q9" s="22">
        <v>0</v>
      </c>
      <c r="R9" s="22">
        <v>331708000</v>
      </c>
      <c r="S9" s="22">
        <v>129847000</v>
      </c>
      <c r="T9" s="22">
        <v>2512000</v>
      </c>
      <c r="U9" s="22">
        <v>0</v>
      </c>
      <c r="V9" s="22">
        <v>133028000</v>
      </c>
      <c r="W9" s="22">
        <v>148947000</v>
      </c>
      <c r="X9" s="22">
        <v>0</v>
      </c>
      <c r="Y9" s="22">
        <v>17811000</v>
      </c>
      <c r="Z9" s="22">
        <v>0</v>
      </c>
      <c r="AA9" s="22">
        <v>2080000</v>
      </c>
      <c r="AB9" s="22">
        <v>0</v>
      </c>
      <c r="AC9" s="22">
        <v>62862000</v>
      </c>
      <c r="AD9" s="22">
        <v>0</v>
      </c>
      <c r="AE9" s="22">
        <v>47611000</v>
      </c>
      <c r="AF9" s="22">
        <v>12466000</v>
      </c>
      <c r="AG9" s="22">
        <v>584000</v>
      </c>
      <c r="AH9" s="22">
        <v>56000</v>
      </c>
      <c r="AI9" s="22">
        <v>0</v>
      </c>
      <c r="AJ9" s="22">
        <v>141961000</v>
      </c>
      <c r="AK9" s="22">
        <v>17271000</v>
      </c>
      <c r="AL9" s="22">
        <v>20707000</v>
      </c>
      <c r="AM9" s="22">
        <v>0</v>
      </c>
      <c r="AN9" s="22">
        <v>0</v>
      </c>
      <c r="AO9" s="22">
        <v>0</v>
      </c>
      <c r="AP9" s="22">
        <v>0</v>
      </c>
      <c r="AQ9" s="22">
        <v>3086078000</v>
      </c>
      <c r="AR9" s="22">
        <v>4543000</v>
      </c>
      <c r="AS9" s="22">
        <v>324675000</v>
      </c>
      <c r="AT9" s="22">
        <v>0</v>
      </c>
      <c r="AU9" s="22">
        <v>347760000</v>
      </c>
      <c r="AV9" s="22">
        <v>174184000</v>
      </c>
      <c r="AW9" s="22">
        <v>0</v>
      </c>
      <c r="AX9" s="22">
        <v>0</v>
      </c>
      <c r="AY9" s="22">
        <v>34491000</v>
      </c>
      <c r="AZ9" s="22">
        <v>0</v>
      </c>
      <c r="BA9" s="22">
        <v>36528000</v>
      </c>
      <c r="BB9" s="22">
        <v>373418000</v>
      </c>
      <c r="BC9" s="22">
        <v>0</v>
      </c>
      <c r="BD9" s="22">
        <v>353548000</v>
      </c>
      <c r="BE9" s="22">
        <v>47822000</v>
      </c>
      <c r="BF9" s="22">
        <v>27446000</v>
      </c>
      <c r="BG9" s="22">
        <v>0</v>
      </c>
      <c r="BH9" s="22">
        <v>81458000</v>
      </c>
      <c r="BI9" s="22">
        <v>151400000</v>
      </c>
      <c r="BJ9" s="22">
        <v>0</v>
      </c>
      <c r="BK9" s="22">
        <v>36763000</v>
      </c>
      <c r="BL9" s="22">
        <v>0</v>
      </c>
      <c r="BM9" s="22">
        <v>792000</v>
      </c>
      <c r="BN9" s="22">
        <v>0</v>
      </c>
      <c r="BO9" s="22">
        <v>74754000</v>
      </c>
      <c r="BP9" s="22">
        <v>0</v>
      </c>
      <c r="BQ9" s="22">
        <v>44211000</v>
      </c>
      <c r="BR9" s="22">
        <v>24214000</v>
      </c>
      <c r="BS9" s="22">
        <v>0</v>
      </c>
      <c r="BT9" s="22">
        <v>0</v>
      </c>
      <c r="BU9" s="22">
        <v>0</v>
      </c>
      <c r="BV9" s="22">
        <v>208843000</v>
      </c>
      <c r="BW9" s="22">
        <v>50586000</v>
      </c>
      <c r="BX9" s="22">
        <v>31137000</v>
      </c>
      <c r="BY9" s="22">
        <v>2606000</v>
      </c>
      <c r="BZ9" s="22">
        <v>0</v>
      </c>
      <c r="CA9" s="22">
        <v>0</v>
      </c>
      <c r="CB9" s="22">
        <v>0</v>
      </c>
      <c r="CC9" s="22">
        <v>2431179000</v>
      </c>
      <c r="CD9" s="22">
        <v>654899000</v>
      </c>
    </row>
    <row r="10" spans="1:8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32973113</v>
      </c>
      <c r="F10" s="22">
        <v>0</v>
      </c>
      <c r="G10" s="22">
        <v>332630</v>
      </c>
      <c r="H10" s="22">
        <v>0</v>
      </c>
      <c r="I10" s="22">
        <v>3219431</v>
      </c>
      <c r="J10" s="22">
        <v>54018</v>
      </c>
      <c r="K10" s="22">
        <v>0</v>
      </c>
      <c r="L10" s="22">
        <v>0</v>
      </c>
      <c r="M10" s="22">
        <v>37088</v>
      </c>
      <c r="N10" s="22">
        <v>0</v>
      </c>
      <c r="O10" s="22">
        <v>3314523</v>
      </c>
      <c r="P10" s="22">
        <v>18974033</v>
      </c>
      <c r="Q10" s="22">
        <v>0</v>
      </c>
      <c r="R10" s="22">
        <v>0</v>
      </c>
      <c r="S10" s="22">
        <v>0</v>
      </c>
      <c r="T10" s="22">
        <v>134901</v>
      </c>
      <c r="U10" s="22">
        <v>5159415</v>
      </c>
      <c r="V10" s="22">
        <v>4912009</v>
      </c>
      <c r="W10" s="22">
        <v>1899898</v>
      </c>
      <c r="X10" s="22">
        <v>0</v>
      </c>
      <c r="Y10" s="22">
        <v>546087</v>
      </c>
      <c r="Z10" s="22">
        <v>0</v>
      </c>
      <c r="AA10" s="22">
        <v>45481</v>
      </c>
      <c r="AB10" s="22">
        <v>0</v>
      </c>
      <c r="AC10" s="22">
        <v>2988995</v>
      </c>
      <c r="AD10" s="22">
        <v>0</v>
      </c>
      <c r="AE10" s="22">
        <v>3024174</v>
      </c>
      <c r="AF10" s="22">
        <v>0</v>
      </c>
      <c r="AG10" s="22">
        <v>14778</v>
      </c>
      <c r="AH10" s="22">
        <v>0</v>
      </c>
      <c r="AI10" s="22">
        <v>0</v>
      </c>
      <c r="AJ10" s="22">
        <v>3536304</v>
      </c>
      <c r="AK10" s="22">
        <v>2790542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83957420</v>
      </c>
      <c r="AR10" s="22">
        <v>319127</v>
      </c>
      <c r="AS10" s="22">
        <v>6965600</v>
      </c>
      <c r="AT10" s="22">
        <v>216967</v>
      </c>
      <c r="AU10" s="22">
        <v>4202622</v>
      </c>
      <c r="AV10" s="22">
        <v>1536229</v>
      </c>
      <c r="AW10" s="22">
        <v>261322</v>
      </c>
      <c r="AX10" s="22">
        <v>0</v>
      </c>
      <c r="AY10" s="22">
        <v>1044277</v>
      </c>
      <c r="AZ10" s="22">
        <v>0</v>
      </c>
      <c r="BA10" s="22">
        <v>2385178</v>
      </c>
      <c r="BB10" s="22">
        <v>8156886</v>
      </c>
      <c r="BC10" s="22">
        <v>0</v>
      </c>
      <c r="BD10" s="22">
        <v>0</v>
      </c>
      <c r="BE10" s="22">
        <v>647139</v>
      </c>
      <c r="BF10" s="22">
        <v>632060</v>
      </c>
      <c r="BG10" s="22">
        <v>4812615</v>
      </c>
      <c r="BH10" s="22">
        <v>4503965</v>
      </c>
      <c r="BI10" s="22">
        <v>2070871</v>
      </c>
      <c r="BJ10" s="22">
        <v>0</v>
      </c>
      <c r="BK10" s="22">
        <v>1037622</v>
      </c>
      <c r="BL10" s="22">
        <v>0</v>
      </c>
      <c r="BM10" s="22">
        <v>29619</v>
      </c>
      <c r="BN10" s="22">
        <v>0</v>
      </c>
      <c r="BO10" s="22">
        <v>3242953</v>
      </c>
      <c r="BP10" s="22">
        <v>0</v>
      </c>
      <c r="BQ10" s="22">
        <v>0</v>
      </c>
      <c r="BR10" s="22">
        <v>0</v>
      </c>
      <c r="BS10" s="22">
        <v>77118</v>
      </c>
      <c r="BT10" s="22">
        <v>0</v>
      </c>
      <c r="BU10" s="22">
        <v>0</v>
      </c>
      <c r="BV10" s="22">
        <v>11803157</v>
      </c>
      <c r="BW10" s="22">
        <v>3009831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56955158</v>
      </c>
      <c r="CD10" s="22">
        <v>27002262</v>
      </c>
    </row>
    <row r="11" spans="1:8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105064906</v>
      </c>
      <c r="F11" s="22">
        <v>141107</v>
      </c>
      <c r="G11" s="22">
        <v>12224514</v>
      </c>
      <c r="H11" s="22">
        <v>0</v>
      </c>
      <c r="I11" s="22">
        <v>3456300</v>
      </c>
      <c r="J11" s="22">
        <v>783004</v>
      </c>
      <c r="K11" s="22">
        <v>515710</v>
      </c>
      <c r="L11" s="22">
        <v>0</v>
      </c>
      <c r="M11" s="22">
        <v>2939162</v>
      </c>
      <c r="N11" s="22">
        <v>0</v>
      </c>
      <c r="O11" s="22">
        <v>1326860</v>
      </c>
      <c r="P11" s="22">
        <v>19709724</v>
      </c>
      <c r="Q11" s="22">
        <v>10190070</v>
      </c>
      <c r="R11" s="22">
        <v>976295</v>
      </c>
      <c r="S11" s="22">
        <v>3337</v>
      </c>
      <c r="T11" s="22">
        <v>0</v>
      </c>
      <c r="U11" s="22">
        <v>6605252</v>
      </c>
      <c r="V11" s="22">
        <v>0</v>
      </c>
      <c r="W11" s="22">
        <v>0</v>
      </c>
      <c r="X11" s="22">
        <v>0</v>
      </c>
      <c r="Y11" s="22">
        <v>2348097</v>
      </c>
      <c r="Z11" s="22">
        <v>0</v>
      </c>
      <c r="AA11" s="22">
        <v>138863</v>
      </c>
      <c r="AB11" s="22">
        <v>0</v>
      </c>
      <c r="AC11" s="22">
        <v>3622725</v>
      </c>
      <c r="AD11" s="22">
        <v>0</v>
      </c>
      <c r="AE11" s="22">
        <v>164472</v>
      </c>
      <c r="AF11" s="22">
        <v>3181520</v>
      </c>
      <c r="AG11" s="22">
        <v>0</v>
      </c>
      <c r="AH11" s="22">
        <v>0</v>
      </c>
      <c r="AI11" s="22">
        <v>167435</v>
      </c>
      <c r="AJ11" s="22">
        <v>11794091</v>
      </c>
      <c r="AK11" s="22">
        <v>5944269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191297713</v>
      </c>
      <c r="AR11" s="22">
        <v>889378</v>
      </c>
      <c r="AS11" s="22">
        <v>16002935</v>
      </c>
      <c r="AT11" s="22">
        <v>0</v>
      </c>
      <c r="AU11" s="22">
        <v>15937584</v>
      </c>
      <c r="AV11" s="22">
        <v>14849069</v>
      </c>
      <c r="AW11" s="22">
        <v>931567</v>
      </c>
      <c r="AX11" s="22">
        <v>89892</v>
      </c>
      <c r="AY11" s="22">
        <v>3367612</v>
      </c>
      <c r="AZ11" s="22">
        <v>0</v>
      </c>
      <c r="BA11" s="22">
        <v>12736006</v>
      </c>
      <c r="BB11" s="22">
        <v>19823837</v>
      </c>
      <c r="BC11" s="22">
        <v>8288195</v>
      </c>
      <c r="BD11" s="22">
        <v>3390053</v>
      </c>
      <c r="BE11" s="22">
        <v>1500155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3573528</v>
      </c>
      <c r="BL11" s="22">
        <v>0</v>
      </c>
      <c r="BM11" s="22">
        <v>251764</v>
      </c>
      <c r="BN11" s="22">
        <v>0</v>
      </c>
      <c r="BO11" s="22">
        <v>3130208</v>
      </c>
      <c r="BP11" s="22">
        <v>0</v>
      </c>
      <c r="BQ11" s="22">
        <v>11777</v>
      </c>
      <c r="BR11" s="22">
        <v>2980901</v>
      </c>
      <c r="BS11" s="22">
        <v>0</v>
      </c>
      <c r="BT11" s="22">
        <v>0</v>
      </c>
      <c r="BU11" s="22">
        <v>1570707</v>
      </c>
      <c r="BV11" s="22">
        <v>35883093</v>
      </c>
      <c r="BW11" s="22">
        <v>8145840</v>
      </c>
      <c r="BX11" s="22">
        <v>0</v>
      </c>
      <c r="BY11" s="22">
        <v>0</v>
      </c>
      <c r="BZ11" s="22">
        <v>0</v>
      </c>
      <c r="CA11" s="22">
        <v>0</v>
      </c>
      <c r="CB11" s="22">
        <v>4394</v>
      </c>
      <c r="CC11" s="22">
        <v>153358495</v>
      </c>
      <c r="CD11" s="22">
        <v>37939218</v>
      </c>
    </row>
    <row r="12" spans="1:8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12160649</v>
      </c>
      <c r="F12" s="22">
        <v>0</v>
      </c>
      <c r="G12" s="22">
        <v>85872</v>
      </c>
      <c r="H12" s="22">
        <v>35899</v>
      </c>
      <c r="I12" s="22">
        <v>797892</v>
      </c>
      <c r="J12" s="22">
        <v>143370</v>
      </c>
      <c r="K12" s="22">
        <v>0</v>
      </c>
      <c r="L12" s="22">
        <v>0</v>
      </c>
      <c r="M12" s="22">
        <v>248360</v>
      </c>
      <c r="N12" s="22">
        <v>0</v>
      </c>
      <c r="O12" s="22">
        <v>5003</v>
      </c>
      <c r="P12" s="22">
        <v>1902877</v>
      </c>
      <c r="Q12" s="22">
        <v>0</v>
      </c>
      <c r="R12" s="22">
        <v>0</v>
      </c>
      <c r="S12" s="22">
        <v>828351</v>
      </c>
      <c r="T12" s="22">
        <v>5784</v>
      </c>
      <c r="U12" s="22">
        <v>3903229</v>
      </c>
      <c r="V12" s="22">
        <v>2199857</v>
      </c>
      <c r="W12" s="22">
        <v>1949493</v>
      </c>
      <c r="X12" s="22">
        <v>0</v>
      </c>
      <c r="Y12" s="22">
        <v>251687</v>
      </c>
      <c r="Z12" s="22">
        <v>14028</v>
      </c>
      <c r="AA12" s="22">
        <v>65007</v>
      </c>
      <c r="AB12" s="22">
        <v>0</v>
      </c>
      <c r="AC12" s="22">
        <v>419991</v>
      </c>
      <c r="AD12" s="22">
        <v>85439</v>
      </c>
      <c r="AE12" s="22">
        <v>115028</v>
      </c>
      <c r="AF12" s="22">
        <v>0</v>
      </c>
      <c r="AG12" s="22">
        <v>3600</v>
      </c>
      <c r="AH12" s="22">
        <v>0</v>
      </c>
      <c r="AI12" s="22">
        <v>66376</v>
      </c>
      <c r="AJ12" s="22">
        <v>2280347</v>
      </c>
      <c r="AK12" s="22">
        <v>37810</v>
      </c>
      <c r="AL12" s="22">
        <v>365429</v>
      </c>
      <c r="AM12" s="22">
        <v>89749</v>
      </c>
      <c r="AN12" s="22">
        <v>0</v>
      </c>
      <c r="AO12" s="22">
        <v>0</v>
      </c>
      <c r="AP12" s="22">
        <v>0</v>
      </c>
      <c r="AQ12" s="22">
        <v>28061127</v>
      </c>
      <c r="AR12" s="22">
        <v>270068</v>
      </c>
      <c r="AS12" s="22">
        <v>2334736</v>
      </c>
      <c r="AT12" s="22">
        <v>547545</v>
      </c>
      <c r="AU12" s="22">
        <v>2933418</v>
      </c>
      <c r="AV12" s="22">
        <v>681080</v>
      </c>
      <c r="AW12" s="22">
        <v>12791</v>
      </c>
      <c r="AX12" s="22">
        <v>0</v>
      </c>
      <c r="AY12" s="22">
        <v>242027</v>
      </c>
      <c r="AZ12" s="22">
        <v>0</v>
      </c>
      <c r="BA12" s="22">
        <v>1116554</v>
      </c>
      <c r="BB12" s="22">
        <v>3790872</v>
      </c>
      <c r="BC12" s="22">
        <v>54154</v>
      </c>
      <c r="BD12" s="22">
        <v>98972</v>
      </c>
      <c r="BE12" s="22">
        <v>215852</v>
      </c>
      <c r="BF12" s="22">
        <v>156825</v>
      </c>
      <c r="BG12" s="22">
        <v>3674796</v>
      </c>
      <c r="BH12" s="22">
        <v>1183114</v>
      </c>
      <c r="BI12" s="22">
        <v>1346327</v>
      </c>
      <c r="BJ12" s="22">
        <v>0</v>
      </c>
      <c r="BK12" s="22">
        <v>346065</v>
      </c>
      <c r="BL12" s="22">
        <v>17052</v>
      </c>
      <c r="BM12" s="22">
        <v>48889</v>
      </c>
      <c r="BN12" s="22">
        <v>0</v>
      </c>
      <c r="BO12" s="22">
        <v>733269</v>
      </c>
      <c r="BP12" s="22">
        <v>569380</v>
      </c>
      <c r="BQ12" s="22">
        <v>119910</v>
      </c>
      <c r="BR12" s="22">
        <v>0</v>
      </c>
      <c r="BS12" s="22">
        <v>2280</v>
      </c>
      <c r="BT12" s="22">
        <v>0</v>
      </c>
      <c r="BU12" s="22">
        <v>223952</v>
      </c>
      <c r="BV12" s="22">
        <v>2891052</v>
      </c>
      <c r="BW12" s="22">
        <v>596152</v>
      </c>
      <c r="BX12" s="22">
        <v>803862</v>
      </c>
      <c r="BY12" s="22">
        <v>217493</v>
      </c>
      <c r="BZ12" s="22">
        <v>0</v>
      </c>
      <c r="CA12" s="22">
        <v>0</v>
      </c>
      <c r="CB12" s="22">
        <v>0</v>
      </c>
      <c r="CC12" s="22">
        <v>25228487</v>
      </c>
      <c r="CD12" s="22">
        <v>2832640</v>
      </c>
    </row>
    <row r="13" spans="1:8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39681299</v>
      </c>
      <c r="F13" s="22">
        <v>0</v>
      </c>
      <c r="G13" s="22">
        <v>14012693</v>
      </c>
      <c r="H13" s="22">
        <v>0</v>
      </c>
      <c r="I13" s="22">
        <v>706748</v>
      </c>
      <c r="J13" s="22">
        <v>434537</v>
      </c>
      <c r="K13" s="22">
        <v>0</v>
      </c>
      <c r="L13" s="22">
        <v>3026803</v>
      </c>
      <c r="M13" s="22">
        <v>1639612</v>
      </c>
      <c r="N13" s="22">
        <v>0</v>
      </c>
      <c r="O13" s="22">
        <v>10848</v>
      </c>
      <c r="P13" s="22">
        <v>7259612</v>
      </c>
      <c r="Q13" s="22">
        <v>0</v>
      </c>
      <c r="R13" s="22">
        <v>221504</v>
      </c>
      <c r="S13" s="22">
        <v>561837</v>
      </c>
      <c r="T13" s="22">
        <v>0</v>
      </c>
      <c r="U13" s="22">
        <v>5789233</v>
      </c>
      <c r="V13" s="22">
        <v>3952052</v>
      </c>
      <c r="W13" s="22">
        <v>2197813</v>
      </c>
      <c r="X13" s="22">
        <v>0</v>
      </c>
      <c r="Y13" s="22">
        <v>1079123</v>
      </c>
      <c r="Z13" s="22">
        <v>0</v>
      </c>
      <c r="AA13" s="22">
        <v>71900</v>
      </c>
      <c r="AB13" s="22">
        <v>0</v>
      </c>
      <c r="AC13" s="22">
        <v>12801955</v>
      </c>
      <c r="AD13" s="22">
        <v>0</v>
      </c>
      <c r="AE13" s="22">
        <v>0</v>
      </c>
      <c r="AF13" s="22">
        <v>0</v>
      </c>
      <c r="AG13" s="22">
        <v>666412</v>
      </c>
      <c r="AH13" s="22">
        <v>0</v>
      </c>
      <c r="AI13" s="22">
        <v>0</v>
      </c>
      <c r="AJ13" s="22">
        <v>5500955</v>
      </c>
      <c r="AK13" s="22">
        <v>1058554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100673490</v>
      </c>
      <c r="AR13" s="22">
        <v>357405</v>
      </c>
      <c r="AS13" s="22">
        <v>10652401</v>
      </c>
      <c r="AT13" s="22">
        <v>1175732</v>
      </c>
      <c r="AU13" s="22">
        <v>4328749</v>
      </c>
      <c r="AV13" s="22">
        <v>3936739</v>
      </c>
      <c r="AW13" s="22">
        <v>21553</v>
      </c>
      <c r="AX13" s="22">
        <v>3027313</v>
      </c>
      <c r="AY13" s="22">
        <v>1001655</v>
      </c>
      <c r="AZ13" s="22">
        <v>0</v>
      </c>
      <c r="BA13" s="22">
        <v>5193821</v>
      </c>
      <c r="BB13" s="22">
        <v>9675904</v>
      </c>
      <c r="BC13" s="22">
        <v>0</v>
      </c>
      <c r="BD13" s="22">
        <v>1020825</v>
      </c>
      <c r="BE13" s="22">
        <v>1959574</v>
      </c>
      <c r="BF13" s="22">
        <v>0</v>
      </c>
      <c r="BG13" s="22">
        <v>5165181</v>
      </c>
      <c r="BH13" s="22">
        <v>4316357</v>
      </c>
      <c r="BI13" s="22">
        <v>1803855</v>
      </c>
      <c r="BJ13" s="22">
        <v>0</v>
      </c>
      <c r="BK13" s="22">
        <v>1788164</v>
      </c>
      <c r="BL13" s="22">
        <v>0</v>
      </c>
      <c r="BM13" s="22">
        <v>76260</v>
      </c>
      <c r="BN13" s="22">
        <v>0</v>
      </c>
      <c r="BO13" s="22">
        <v>2817660</v>
      </c>
      <c r="BP13" s="22">
        <v>0</v>
      </c>
      <c r="BQ13" s="22">
        <v>0</v>
      </c>
      <c r="BR13" s="22">
        <v>0</v>
      </c>
      <c r="BS13" s="22">
        <v>65830</v>
      </c>
      <c r="BT13" s="22">
        <v>0</v>
      </c>
      <c r="BU13" s="22">
        <v>0</v>
      </c>
      <c r="BV13" s="22">
        <v>14338600</v>
      </c>
      <c r="BW13" s="22">
        <v>1036561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73760139</v>
      </c>
      <c r="CD13" s="22">
        <v>26913351</v>
      </c>
    </row>
    <row r="14" spans="1:8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111538000</v>
      </c>
      <c r="F14" s="22">
        <v>1000</v>
      </c>
      <c r="G14" s="22">
        <v>17733000</v>
      </c>
      <c r="H14" s="22">
        <v>0</v>
      </c>
      <c r="I14" s="22">
        <v>4475000</v>
      </c>
      <c r="J14" s="22">
        <v>473000</v>
      </c>
      <c r="K14" s="22">
        <v>154000</v>
      </c>
      <c r="L14" s="22">
        <v>8064000</v>
      </c>
      <c r="M14" s="22">
        <v>3951000</v>
      </c>
      <c r="N14" s="22">
        <v>1498000</v>
      </c>
      <c r="O14" s="22">
        <v>1001000</v>
      </c>
      <c r="P14" s="22">
        <v>38175000</v>
      </c>
      <c r="Q14" s="22">
        <v>0</v>
      </c>
      <c r="R14" s="22">
        <v>16139000</v>
      </c>
      <c r="S14" s="22">
        <v>7564000</v>
      </c>
      <c r="T14" s="22">
        <v>3419000</v>
      </c>
      <c r="U14" s="22">
        <v>28122000</v>
      </c>
      <c r="V14" s="22">
        <v>21588000</v>
      </c>
      <c r="W14" s="22">
        <v>15839000</v>
      </c>
      <c r="X14" s="22">
        <v>0</v>
      </c>
      <c r="Y14" s="22">
        <v>1898000</v>
      </c>
      <c r="Z14" s="22">
        <v>0</v>
      </c>
      <c r="AA14" s="22">
        <v>1679000</v>
      </c>
      <c r="AB14" s="22">
        <v>0</v>
      </c>
      <c r="AC14" s="22">
        <v>676000</v>
      </c>
      <c r="AD14" s="22">
        <v>0</v>
      </c>
      <c r="AE14" s="22">
        <v>6911000</v>
      </c>
      <c r="AF14" s="22">
        <v>6370000</v>
      </c>
      <c r="AG14" s="22">
        <v>0</v>
      </c>
      <c r="AH14" s="22">
        <v>0</v>
      </c>
      <c r="AI14" s="22">
        <v>0</v>
      </c>
      <c r="AJ14" s="22">
        <v>17890000</v>
      </c>
      <c r="AK14" s="22">
        <v>4155000</v>
      </c>
      <c r="AL14" s="22">
        <v>0</v>
      </c>
      <c r="AM14" s="22">
        <v>0</v>
      </c>
      <c r="AN14" s="22">
        <v>0</v>
      </c>
      <c r="AO14" s="22">
        <v>74528000</v>
      </c>
      <c r="AP14" s="22">
        <v>0</v>
      </c>
      <c r="AQ14" s="22">
        <v>393841000</v>
      </c>
      <c r="AR14" s="22">
        <v>625000</v>
      </c>
      <c r="AS14" s="22">
        <v>21478000</v>
      </c>
      <c r="AT14" s="22">
        <v>0</v>
      </c>
      <c r="AU14" s="22">
        <v>33730000</v>
      </c>
      <c r="AV14" s="22">
        <v>16344000</v>
      </c>
      <c r="AW14" s="22">
        <v>537000</v>
      </c>
      <c r="AX14" s="22">
        <v>9457000</v>
      </c>
      <c r="AY14" s="22">
        <v>3499000</v>
      </c>
      <c r="AZ14" s="22">
        <v>2383000</v>
      </c>
      <c r="BA14" s="22">
        <v>1761000</v>
      </c>
      <c r="BB14" s="22">
        <v>23663000</v>
      </c>
      <c r="BC14" s="22">
        <v>0</v>
      </c>
      <c r="BD14" s="22">
        <v>16874000</v>
      </c>
      <c r="BE14" s="22">
        <v>2650000</v>
      </c>
      <c r="BF14" s="22">
        <v>4529000</v>
      </c>
      <c r="BG14" s="22">
        <v>16571000</v>
      </c>
      <c r="BH14" s="22">
        <v>11989000</v>
      </c>
      <c r="BI14" s="22">
        <v>10855000</v>
      </c>
      <c r="BJ14" s="22">
        <v>0</v>
      </c>
      <c r="BK14" s="22">
        <v>2417000</v>
      </c>
      <c r="BL14" s="22">
        <v>0</v>
      </c>
      <c r="BM14" s="22">
        <v>1157000</v>
      </c>
      <c r="BN14" s="22">
        <v>103000</v>
      </c>
      <c r="BO14" s="22">
        <v>1785000</v>
      </c>
      <c r="BP14" s="22">
        <v>1399000</v>
      </c>
      <c r="BQ14" s="22">
        <v>2890000</v>
      </c>
      <c r="BR14" s="22">
        <v>6553000</v>
      </c>
      <c r="BS14" s="22">
        <v>0</v>
      </c>
      <c r="BT14" s="22">
        <v>0</v>
      </c>
      <c r="BU14" s="22">
        <v>0</v>
      </c>
      <c r="BV14" s="22">
        <v>32062000</v>
      </c>
      <c r="BW14" s="22">
        <v>10434000</v>
      </c>
      <c r="BX14" s="22">
        <v>0</v>
      </c>
      <c r="BY14" s="22">
        <v>0</v>
      </c>
      <c r="BZ14" s="22">
        <v>0</v>
      </c>
      <c r="CA14" s="22">
        <v>56122000</v>
      </c>
      <c r="CB14" s="22">
        <v>0</v>
      </c>
      <c r="CC14" s="22">
        <v>291867000</v>
      </c>
      <c r="CD14" s="22">
        <v>101974000</v>
      </c>
    </row>
    <row r="15" spans="1:8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55204657</v>
      </c>
      <c r="F15" s="22">
        <v>6314</v>
      </c>
      <c r="G15" s="22">
        <v>387521</v>
      </c>
      <c r="H15" s="22">
        <v>0</v>
      </c>
      <c r="I15" s="22">
        <v>3010555</v>
      </c>
      <c r="J15" s="22">
        <v>400</v>
      </c>
      <c r="K15" s="22">
        <v>0</v>
      </c>
      <c r="L15" s="22">
        <v>0</v>
      </c>
      <c r="M15" s="22">
        <v>9119</v>
      </c>
      <c r="N15" s="22">
        <v>0</v>
      </c>
      <c r="O15" s="22">
        <v>0</v>
      </c>
      <c r="P15" s="22">
        <v>35823</v>
      </c>
      <c r="Q15" s="22">
        <v>265994</v>
      </c>
      <c r="R15" s="22">
        <v>0</v>
      </c>
      <c r="S15" s="22">
        <v>0</v>
      </c>
      <c r="T15" s="22">
        <v>83912</v>
      </c>
      <c r="U15" s="22">
        <v>12424412</v>
      </c>
      <c r="V15" s="22">
        <v>646954</v>
      </c>
      <c r="W15" s="22">
        <v>4094404</v>
      </c>
      <c r="X15" s="22">
        <v>0</v>
      </c>
      <c r="Y15" s="22">
        <v>345482</v>
      </c>
      <c r="Z15" s="22">
        <v>0</v>
      </c>
      <c r="AA15" s="22">
        <v>108877</v>
      </c>
      <c r="AB15" s="22">
        <v>0</v>
      </c>
      <c r="AC15" s="22">
        <v>3245010</v>
      </c>
      <c r="AD15" s="22">
        <v>0</v>
      </c>
      <c r="AE15" s="22">
        <v>30990</v>
      </c>
      <c r="AF15" s="22">
        <v>0</v>
      </c>
      <c r="AG15" s="22">
        <v>0</v>
      </c>
      <c r="AH15" s="22">
        <v>7279</v>
      </c>
      <c r="AI15" s="22">
        <v>0</v>
      </c>
      <c r="AJ15" s="22">
        <v>3370180</v>
      </c>
      <c r="AK15" s="22">
        <v>173751</v>
      </c>
      <c r="AL15" s="22">
        <v>80255</v>
      </c>
      <c r="AM15" s="22">
        <v>851</v>
      </c>
      <c r="AN15" s="22">
        <v>1809120</v>
      </c>
      <c r="AO15" s="22">
        <v>2399403</v>
      </c>
      <c r="AP15" s="22">
        <v>0</v>
      </c>
      <c r="AQ15" s="22">
        <v>87741263</v>
      </c>
      <c r="AR15" s="22">
        <v>446180</v>
      </c>
      <c r="AS15" s="22">
        <v>4862537</v>
      </c>
      <c r="AT15" s="22">
        <v>47927</v>
      </c>
      <c r="AU15" s="22">
        <v>7387032</v>
      </c>
      <c r="AV15" s="22">
        <v>939529</v>
      </c>
      <c r="AW15" s="22">
        <v>264548</v>
      </c>
      <c r="AX15" s="22">
        <v>0</v>
      </c>
      <c r="AY15" s="22">
        <v>1910457</v>
      </c>
      <c r="AZ15" s="22">
        <v>0</v>
      </c>
      <c r="BA15" s="22">
        <v>-883536</v>
      </c>
      <c r="BB15" s="22">
        <v>14647069</v>
      </c>
      <c r="BC15" s="22">
        <v>631892</v>
      </c>
      <c r="BD15" s="22">
        <v>18503</v>
      </c>
      <c r="BE15" s="22">
        <v>1325860</v>
      </c>
      <c r="BF15" s="22">
        <v>0</v>
      </c>
      <c r="BG15" s="22">
        <v>4709562</v>
      </c>
      <c r="BH15" s="22">
        <v>2875418</v>
      </c>
      <c r="BI15" s="22">
        <v>6477985</v>
      </c>
      <c r="BJ15" s="22">
        <v>0</v>
      </c>
      <c r="BK15" s="22">
        <v>97942</v>
      </c>
      <c r="BL15" s="22">
        <v>0</v>
      </c>
      <c r="BM15" s="22">
        <v>359729</v>
      </c>
      <c r="BN15" s="22">
        <v>0</v>
      </c>
      <c r="BO15" s="22">
        <v>9088159</v>
      </c>
      <c r="BP15" s="22">
        <v>864266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10055380</v>
      </c>
      <c r="BW15" s="22">
        <v>1560024</v>
      </c>
      <c r="BX15" s="22">
        <v>0</v>
      </c>
      <c r="BY15" s="22">
        <v>319219</v>
      </c>
      <c r="BZ15" s="22">
        <v>0</v>
      </c>
      <c r="CA15" s="22">
        <v>0</v>
      </c>
      <c r="CB15" s="22">
        <v>0</v>
      </c>
      <c r="CC15" s="22">
        <v>68005682</v>
      </c>
      <c r="CD15" s="22">
        <v>19735581</v>
      </c>
    </row>
    <row r="16" spans="1:8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61897000</v>
      </c>
      <c r="F16" s="22">
        <v>17000</v>
      </c>
      <c r="G16" s="22">
        <v>20272000</v>
      </c>
      <c r="H16" s="22">
        <v>0</v>
      </c>
      <c r="I16" s="22">
        <v>7672000</v>
      </c>
      <c r="J16" s="22">
        <v>484000</v>
      </c>
      <c r="K16" s="22">
        <v>1826000</v>
      </c>
      <c r="L16" s="22">
        <v>0</v>
      </c>
      <c r="M16" s="22">
        <v>313000</v>
      </c>
      <c r="N16" s="22">
        <v>0</v>
      </c>
      <c r="O16" s="22">
        <v>698000</v>
      </c>
      <c r="P16" s="22">
        <v>17298000</v>
      </c>
      <c r="Q16" s="22">
        <v>2603000</v>
      </c>
      <c r="R16" s="22">
        <v>1462000</v>
      </c>
      <c r="S16" s="22">
        <v>1000</v>
      </c>
      <c r="T16" s="22">
        <v>214000</v>
      </c>
      <c r="U16" s="22">
        <v>18412000</v>
      </c>
      <c r="V16" s="22">
        <v>14399000</v>
      </c>
      <c r="W16" s="22">
        <v>9714000</v>
      </c>
      <c r="X16" s="22">
        <v>68000</v>
      </c>
      <c r="Y16" s="22">
        <v>3539000</v>
      </c>
      <c r="Z16" s="22">
        <v>137000</v>
      </c>
      <c r="AA16" s="22">
        <v>636000</v>
      </c>
      <c r="AB16" s="22">
        <v>0</v>
      </c>
      <c r="AC16" s="22">
        <v>2378000</v>
      </c>
      <c r="AD16" s="22">
        <v>14000</v>
      </c>
      <c r="AE16" s="22">
        <v>10007000</v>
      </c>
      <c r="AF16" s="22">
        <v>0</v>
      </c>
      <c r="AG16" s="22">
        <v>0</v>
      </c>
      <c r="AH16" s="22">
        <v>0</v>
      </c>
      <c r="AI16" s="22">
        <v>0</v>
      </c>
      <c r="AJ16" s="22">
        <v>13946000</v>
      </c>
      <c r="AK16" s="22">
        <v>2669000</v>
      </c>
      <c r="AL16" s="22">
        <v>0</v>
      </c>
      <c r="AM16" s="22">
        <v>0</v>
      </c>
      <c r="AN16" s="22">
        <v>119307000</v>
      </c>
      <c r="AO16" s="22">
        <v>143835000</v>
      </c>
      <c r="AP16" s="22">
        <v>0</v>
      </c>
      <c r="AQ16" s="22">
        <v>453818000</v>
      </c>
      <c r="AR16" s="22">
        <v>1977000</v>
      </c>
      <c r="AS16" s="22">
        <v>31422000</v>
      </c>
      <c r="AT16" s="22">
        <v>0</v>
      </c>
      <c r="AU16" s="22">
        <v>21299000</v>
      </c>
      <c r="AV16" s="22">
        <v>10931000</v>
      </c>
      <c r="AW16" s="22">
        <v>2510000</v>
      </c>
      <c r="AX16" s="22">
        <v>0</v>
      </c>
      <c r="AY16" s="22">
        <v>1167000</v>
      </c>
      <c r="AZ16" s="22">
        <v>0</v>
      </c>
      <c r="BA16" s="22">
        <v>6701000</v>
      </c>
      <c r="BB16" s="22">
        <v>23453000</v>
      </c>
      <c r="BC16" s="22">
        <v>1128000</v>
      </c>
      <c r="BD16" s="22">
        <v>5036000</v>
      </c>
      <c r="BE16" s="22">
        <v>299000</v>
      </c>
      <c r="BF16" s="22">
        <v>736000</v>
      </c>
      <c r="BG16" s="22">
        <v>11335000</v>
      </c>
      <c r="BH16" s="22">
        <v>11070000</v>
      </c>
      <c r="BI16" s="22">
        <v>6631000</v>
      </c>
      <c r="BJ16" s="22">
        <v>858000</v>
      </c>
      <c r="BK16" s="22">
        <v>3192000</v>
      </c>
      <c r="BL16" s="22">
        <v>658000</v>
      </c>
      <c r="BM16" s="22">
        <v>451000</v>
      </c>
      <c r="BN16" s="22">
        <v>0</v>
      </c>
      <c r="BO16" s="22">
        <v>4567000</v>
      </c>
      <c r="BP16" s="22">
        <v>1036000</v>
      </c>
      <c r="BQ16" s="22">
        <v>1387000</v>
      </c>
      <c r="BR16" s="22">
        <v>0</v>
      </c>
      <c r="BS16" s="22">
        <v>0</v>
      </c>
      <c r="BT16" s="22">
        <v>0</v>
      </c>
      <c r="BU16" s="22">
        <v>0</v>
      </c>
      <c r="BV16" s="22">
        <v>17418000</v>
      </c>
      <c r="BW16" s="22">
        <v>7331000</v>
      </c>
      <c r="BX16" s="22">
        <v>0</v>
      </c>
      <c r="BY16" s="22">
        <v>0</v>
      </c>
      <c r="BZ16" s="22">
        <v>188443000</v>
      </c>
      <c r="CA16" s="22">
        <v>64479000</v>
      </c>
      <c r="CB16" s="22">
        <v>0</v>
      </c>
      <c r="CC16" s="22">
        <v>425515000</v>
      </c>
      <c r="CD16" s="22">
        <v>28303000</v>
      </c>
    </row>
    <row r="17" spans="1:8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118377759</v>
      </c>
      <c r="F17" s="22">
        <v>0</v>
      </c>
      <c r="G17" s="22">
        <v>2408470</v>
      </c>
      <c r="H17" s="22">
        <v>0</v>
      </c>
      <c r="I17" s="22">
        <v>5896176</v>
      </c>
      <c r="J17" s="22">
        <v>2814286</v>
      </c>
      <c r="K17" s="22">
        <v>0</v>
      </c>
      <c r="L17" s="22">
        <v>7988422</v>
      </c>
      <c r="M17" s="22">
        <v>3685499</v>
      </c>
      <c r="N17" s="22">
        <v>2978837</v>
      </c>
      <c r="O17" s="22">
        <v>2583241</v>
      </c>
      <c r="P17" s="22">
        <v>58934782</v>
      </c>
      <c r="Q17" s="22">
        <v>0</v>
      </c>
      <c r="R17" s="22">
        <v>5441824</v>
      </c>
      <c r="S17" s="22">
        <v>2226051</v>
      </c>
      <c r="T17" s="22">
        <v>0</v>
      </c>
      <c r="U17" s="22">
        <v>29553463</v>
      </c>
      <c r="V17" s="22">
        <v>30480028</v>
      </c>
      <c r="W17" s="22">
        <v>17005492</v>
      </c>
      <c r="X17" s="22">
        <v>0</v>
      </c>
      <c r="Y17" s="22">
        <v>2558380</v>
      </c>
      <c r="Z17" s="22">
        <v>0</v>
      </c>
      <c r="AA17" s="22">
        <v>548991</v>
      </c>
      <c r="AB17" s="22">
        <v>0</v>
      </c>
      <c r="AC17" s="22">
        <v>0</v>
      </c>
      <c r="AD17" s="22">
        <v>532002</v>
      </c>
      <c r="AE17" s="22">
        <v>32167204</v>
      </c>
      <c r="AF17" s="22">
        <v>3564528</v>
      </c>
      <c r="AG17" s="22">
        <v>0</v>
      </c>
      <c r="AH17" s="22">
        <v>0</v>
      </c>
      <c r="AI17" s="22">
        <v>0</v>
      </c>
      <c r="AJ17" s="22">
        <v>12829044</v>
      </c>
      <c r="AK17" s="22">
        <v>2999066</v>
      </c>
      <c r="AL17" s="22">
        <v>0</v>
      </c>
      <c r="AM17" s="22">
        <v>83807</v>
      </c>
      <c r="AN17" s="22">
        <v>0</v>
      </c>
      <c r="AO17" s="22">
        <v>54009556</v>
      </c>
      <c r="AP17" s="22">
        <v>0</v>
      </c>
      <c r="AQ17" s="22">
        <v>399666908</v>
      </c>
      <c r="AR17" s="22">
        <v>870253</v>
      </c>
      <c r="AS17" s="22">
        <v>31028886</v>
      </c>
      <c r="AT17" s="22">
        <v>0</v>
      </c>
      <c r="AU17" s="22">
        <v>27495397</v>
      </c>
      <c r="AV17" s="22">
        <v>19067757</v>
      </c>
      <c r="AW17" s="22">
        <v>40372</v>
      </c>
      <c r="AX17" s="22">
        <v>8295902</v>
      </c>
      <c r="AY17" s="22">
        <v>3435902</v>
      </c>
      <c r="AZ17" s="22">
        <v>2097877</v>
      </c>
      <c r="BA17" s="22">
        <v>11356160</v>
      </c>
      <c r="BB17" s="22">
        <v>42576735</v>
      </c>
      <c r="BC17" s="22">
        <v>185000</v>
      </c>
      <c r="BD17" s="22">
        <v>12444789</v>
      </c>
      <c r="BE17" s="22">
        <v>3372384</v>
      </c>
      <c r="BF17" s="22">
        <v>0</v>
      </c>
      <c r="BG17" s="22">
        <v>14941777</v>
      </c>
      <c r="BH17" s="22">
        <v>16172829</v>
      </c>
      <c r="BI17" s="22">
        <v>13334085</v>
      </c>
      <c r="BJ17" s="22">
        <v>0</v>
      </c>
      <c r="BK17" s="22">
        <v>3871251</v>
      </c>
      <c r="BL17" s="22">
        <v>0</v>
      </c>
      <c r="BM17" s="22">
        <v>602194</v>
      </c>
      <c r="BN17" s="22">
        <v>0</v>
      </c>
      <c r="BO17" s="22">
        <v>0</v>
      </c>
      <c r="BP17" s="22">
        <v>2572075</v>
      </c>
      <c r="BQ17" s="22">
        <v>6671268</v>
      </c>
      <c r="BR17" s="22">
        <v>3466632</v>
      </c>
      <c r="BS17" s="22">
        <v>0</v>
      </c>
      <c r="BT17" s="22">
        <v>0</v>
      </c>
      <c r="BU17" s="22">
        <v>0</v>
      </c>
      <c r="BV17" s="22">
        <v>34562918</v>
      </c>
      <c r="BW17" s="22">
        <v>8982807</v>
      </c>
      <c r="BX17" s="22">
        <v>0</v>
      </c>
      <c r="BY17" s="22">
        <v>783050</v>
      </c>
      <c r="BZ17" s="22">
        <v>0</v>
      </c>
      <c r="CA17" s="22">
        <v>32633647</v>
      </c>
      <c r="CB17" s="22">
        <v>0</v>
      </c>
      <c r="CC17" s="22">
        <v>300861947</v>
      </c>
      <c r="CD17" s="22">
        <v>98804961</v>
      </c>
    </row>
    <row r="18" spans="1:8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30329370</v>
      </c>
      <c r="F18" s="22">
        <v>0</v>
      </c>
      <c r="G18" s="22">
        <v>0</v>
      </c>
      <c r="H18" s="22">
        <v>0</v>
      </c>
      <c r="I18" s="22">
        <v>715520</v>
      </c>
      <c r="J18" s="22">
        <v>3465160</v>
      </c>
      <c r="K18" s="22">
        <v>0</v>
      </c>
      <c r="L18" s="22">
        <v>0</v>
      </c>
      <c r="M18" s="22">
        <v>3466160</v>
      </c>
      <c r="N18" s="22">
        <v>0</v>
      </c>
      <c r="O18" s="22">
        <v>3568530</v>
      </c>
      <c r="P18" s="22">
        <v>15695810</v>
      </c>
      <c r="Q18" s="22">
        <v>0</v>
      </c>
      <c r="R18" s="22">
        <v>785620</v>
      </c>
      <c r="S18" s="22">
        <v>0</v>
      </c>
      <c r="T18" s="22">
        <v>0</v>
      </c>
      <c r="U18" s="22">
        <v>12882120</v>
      </c>
      <c r="V18" s="22">
        <v>69230</v>
      </c>
      <c r="W18" s="22">
        <v>2907570</v>
      </c>
      <c r="X18" s="22">
        <v>0</v>
      </c>
      <c r="Y18" s="22">
        <v>610800</v>
      </c>
      <c r="Z18" s="22">
        <v>0</v>
      </c>
      <c r="AA18" s="22">
        <v>0</v>
      </c>
      <c r="AB18" s="22">
        <v>0</v>
      </c>
      <c r="AC18" s="22">
        <v>2625820</v>
      </c>
      <c r="AD18" s="22">
        <v>22490</v>
      </c>
      <c r="AE18" s="22">
        <v>0</v>
      </c>
      <c r="AF18" s="22">
        <v>0</v>
      </c>
      <c r="AG18" s="22">
        <v>0</v>
      </c>
      <c r="AH18" s="22">
        <v>11663510</v>
      </c>
      <c r="AI18" s="22">
        <v>0</v>
      </c>
      <c r="AJ18" s="22">
        <v>4276170</v>
      </c>
      <c r="AK18" s="22">
        <v>514600</v>
      </c>
      <c r="AL18" s="22">
        <v>0</v>
      </c>
      <c r="AM18" s="22">
        <v>426730</v>
      </c>
      <c r="AN18" s="22">
        <v>0</v>
      </c>
      <c r="AO18" s="22">
        <v>0</v>
      </c>
      <c r="AP18" s="22">
        <v>0</v>
      </c>
      <c r="AQ18" s="22">
        <v>94025210</v>
      </c>
      <c r="AR18" s="22">
        <v>434970</v>
      </c>
      <c r="AS18" s="22">
        <v>0</v>
      </c>
      <c r="AT18" s="22">
        <v>8327490</v>
      </c>
      <c r="AU18" s="22">
        <v>3275880</v>
      </c>
      <c r="AV18" s="22">
        <v>6222750</v>
      </c>
      <c r="AW18" s="22">
        <v>0</v>
      </c>
      <c r="AX18" s="22">
        <v>0</v>
      </c>
      <c r="AY18" s="22">
        <v>2006330</v>
      </c>
      <c r="AZ18" s="22">
        <v>0</v>
      </c>
      <c r="BA18" s="22">
        <v>2833900</v>
      </c>
      <c r="BB18" s="22">
        <v>12445810</v>
      </c>
      <c r="BC18" s="22">
        <v>0</v>
      </c>
      <c r="BD18" s="22">
        <v>1106990</v>
      </c>
      <c r="BE18" s="22">
        <v>0</v>
      </c>
      <c r="BF18" s="22">
        <v>0</v>
      </c>
      <c r="BG18" s="22">
        <v>6229610</v>
      </c>
      <c r="BH18" s="22">
        <v>2459780</v>
      </c>
      <c r="BI18" s="22">
        <v>2486790</v>
      </c>
      <c r="BJ18" s="22">
        <v>0</v>
      </c>
      <c r="BK18" s="22">
        <v>1308100</v>
      </c>
      <c r="BL18" s="22">
        <v>0</v>
      </c>
      <c r="BM18" s="22">
        <v>0</v>
      </c>
      <c r="BN18" s="22">
        <v>0</v>
      </c>
      <c r="BO18" s="22">
        <v>4962030</v>
      </c>
      <c r="BP18" s="22">
        <v>603140</v>
      </c>
      <c r="BQ18" s="22">
        <v>0</v>
      </c>
      <c r="BR18" s="22">
        <v>0</v>
      </c>
      <c r="BS18" s="22">
        <v>0</v>
      </c>
      <c r="BT18" s="22">
        <v>693600</v>
      </c>
      <c r="BU18" s="22">
        <v>0</v>
      </c>
      <c r="BV18" s="22">
        <v>8100610</v>
      </c>
      <c r="BW18" s="22">
        <v>1231490</v>
      </c>
      <c r="BX18" s="22">
        <v>0</v>
      </c>
      <c r="BY18" s="22">
        <v>1901100</v>
      </c>
      <c r="BZ18" s="22">
        <v>0</v>
      </c>
      <c r="CA18" s="22">
        <v>0</v>
      </c>
      <c r="CB18" s="22">
        <v>0</v>
      </c>
      <c r="CC18" s="22">
        <v>66630370</v>
      </c>
      <c r="CD18" s="22">
        <v>27394840</v>
      </c>
    </row>
    <row r="19" spans="1:8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13064</v>
      </c>
      <c r="G19" s="22">
        <v>87086591</v>
      </c>
      <c r="H19" s="22">
        <v>0</v>
      </c>
      <c r="I19" s="22">
        <v>5710654</v>
      </c>
      <c r="J19" s="22">
        <v>35247</v>
      </c>
      <c r="K19" s="22">
        <v>0</v>
      </c>
      <c r="L19" s="22">
        <v>3187062</v>
      </c>
      <c r="M19" s="22">
        <v>603522</v>
      </c>
      <c r="N19" s="22">
        <v>0</v>
      </c>
      <c r="O19" s="22">
        <v>124257</v>
      </c>
      <c r="P19" s="22">
        <v>42492011</v>
      </c>
      <c r="Q19" s="22">
        <v>0</v>
      </c>
      <c r="R19" s="22">
        <v>4611661</v>
      </c>
      <c r="S19" s="22">
        <v>8745590</v>
      </c>
      <c r="T19" s="22">
        <v>0</v>
      </c>
      <c r="U19" s="22">
        <v>14957079</v>
      </c>
      <c r="V19" s="22">
        <v>14304713</v>
      </c>
      <c r="W19" s="22">
        <v>7989045</v>
      </c>
      <c r="X19" s="22">
        <v>0</v>
      </c>
      <c r="Y19" s="22">
        <v>1388007</v>
      </c>
      <c r="Z19" s="22">
        <v>0</v>
      </c>
      <c r="AA19" s="22">
        <v>72764</v>
      </c>
      <c r="AB19" s="22">
        <v>0</v>
      </c>
      <c r="AC19" s="22">
        <v>2697271</v>
      </c>
      <c r="AD19" s="22">
        <v>0</v>
      </c>
      <c r="AE19" s="22">
        <v>23396379</v>
      </c>
      <c r="AF19" s="22">
        <v>0</v>
      </c>
      <c r="AG19" s="22">
        <v>0</v>
      </c>
      <c r="AH19" s="22">
        <v>0</v>
      </c>
      <c r="AI19" s="22">
        <v>0</v>
      </c>
      <c r="AJ19" s="22">
        <v>11314317</v>
      </c>
      <c r="AK19" s="22">
        <v>3053438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231782672</v>
      </c>
      <c r="AR19" s="22">
        <v>626522</v>
      </c>
      <c r="AS19" s="22">
        <v>11596353</v>
      </c>
      <c r="AT19" s="22">
        <v>0</v>
      </c>
      <c r="AU19" s="22">
        <v>11719702</v>
      </c>
      <c r="AV19" s="22">
        <v>13464980</v>
      </c>
      <c r="AW19" s="22">
        <v>0</v>
      </c>
      <c r="AX19" s="22">
        <v>3006227</v>
      </c>
      <c r="AY19" s="22">
        <v>1102297</v>
      </c>
      <c r="AZ19" s="22">
        <v>0</v>
      </c>
      <c r="BA19" s="22">
        <v>4640024</v>
      </c>
      <c r="BB19" s="22">
        <v>18958321</v>
      </c>
      <c r="BC19" s="22">
        <v>0</v>
      </c>
      <c r="BD19" s="22">
        <v>12774304</v>
      </c>
      <c r="BE19" s="22">
        <v>2328131</v>
      </c>
      <c r="BF19" s="22">
        <v>0</v>
      </c>
      <c r="BG19" s="22">
        <v>9319188</v>
      </c>
      <c r="BH19" s="22">
        <v>9487846</v>
      </c>
      <c r="BI19" s="22">
        <v>5164336</v>
      </c>
      <c r="BJ19" s="22">
        <v>0</v>
      </c>
      <c r="BK19" s="22">
        <v>2641160</v>
      </c>
      <c r="BL19" s="22">
        <v>0</v>
      </c>
      <c r="BM19" s="22">
        <v>59634</v>
      </c>
      <c r="BN19" s="22">
        <v>0</v>
      </c>
      <c r="BO19" s="22">
        <v>3713458</v>
      </c>
      <c r="BP19" s="22">
        <v>22910</v>
      </c>
      <c r="BQ19" s="22">
        <v>3604</v>
      </c>
      <c r="BR19" s="22">
        <v>0</v>
      </c>
      <c r="BS19" s="22">
        <v>7599</v>
      </c>
      <c r="BT19" s="22">
        <v>0</v>
      </c>
      <c r="BU19" s="22">
        <v>0</v>
      </c>
      <c r="BV19" s="22">
        <v>23629259</v>
      </c>
      <c r="BW19" s="22">
        <v>10827720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145093575</v>
      </c>
      <c r="CD19" s="22">
        <v>86689097</v>
      </c>
    </row>
    <row r="20" spans="1:8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12321360</v>
      </c>
      <c r="F20" s="22">
        <v>6859</v>
      </c>
      <c r="G20" s="22">
        <v>190599</v>
      </c>
      <c r="H20" s="22">
        <v>1707763</v>
      </c>
      <c r="I20" s="22">
        <v>868535</v>
      </c>
      <c r="J20" s="22">
        <v>133433</v>
      </c>
      <c r="K20" s="22">
        <v>4980</v>
      </c>
      <c r="L20" s="22">
        <v>0</v>
      </c>
      <c r="M20" s="22">
        <v>489126</v>
      </c>
      <c r="N20" s="22">
        <v>61231</v>
      </c>
      <c r="O20" s="22">
        <v>-8531</v>
      </c>
      <c r="P20" s="22">
        <v>3384382</v>
      </c>
      <c r="Q20" s="22">
        <v>6804</v>
      </c>
      <c r="R20" s="22">
        <v>98374</v>
      </c>
      <c r="S20" s="22">
        <v>196477</v>
      </c>
      <c r="T20" s="22">
        <v>0</v>
      </c>
      <c r="U20" s="22">
        <v>4465544</v>
      </c>
      <c r="V20" s="22">
        <v>1727660</v>
      </c>
      <c r="W20" s="22">
        <v>1614956</v>
      </c>
      <c r="X20" s="22">
        <v>0</v>
      </c>
      <c r="Y20" s="22">
        <v>351524</v>
      </c>
      <c r="Z20" s="22">
        <v>0</v>
      </c>
      <c r="AA20" s="22">
        <v>60225</v>
      </c>
      <c r="AB20" s="22">
        <v>0</v>
      </c>
      <c r="AC20" s="22">
        <v>61774</v>
      </c>
      <c r="AD20" s="22">
        <v>26291</v>
      </c>
      <c r="AE20" s="22">
        <v>34579</v>
      </c>
      <c r="AF20" s="22">
        <v>0</v>
      </c>
      <c r="AG20" s="22">
        <v>0</v>
      </c>
      <c r="AH20" s="22">
        <v>1600</v>
      </c>
      <c r="AI20" s="22">
        <v>0</v>
      </c>
      <c r="AJ20" s="22">
        <v>1867129</v>
      </c>
      <c r="AK20" s="22">
        <v>257582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29930256</v>
      </c>
      <c r="AR20" s="22">
        <v>432054</v>
      </c>
      <c r="AS20" s="22">
        <v>2904430</v>
      </c>
      <c r="AT20" s="22">
        <v>71238</v>
      </c>
      <c r="AU20" s="22">
        <v>3302741</v>
      </c>
      <c r="AV20" s="22">
        <v>838061</v>
      </c>
      <c r="AW20" s="22">
        <v>29164</v>
      </c>
      <c r="AX20" s="22">
        <v>0</v>
      </c>
      <c r="AY20" s="22">
        <v>574088</v>
      </c>
      <c r="AZ20" s="22">
        <v>134258</v>
      </c>
      <c r="BA20" s="22">
        <v>1926040</v>
      </c>
      <c r="BB20" s="22">
        <v>2826021</v>
      </c>
      <c r="BC20" s="22">
        <v>304930</v>
      </c>
      <c r="BD20" s="22">
        <v>138658</v>
      </c>
      <c r="BE20" s="22">
        <v>215707</v>
      </c>
      <c r="BF20" s="22">
        <v>0</v>
      </c>
      <c r="BG20" s="22">
        <v>3060043</v>
      </c>
      <c r="BH20" s="22">
        <v>1197579</v>
      </c>
      <c r="BI20" s="22">
        <v>1547357</v>
      </c>
      <c r="BJ20" s="22">
        <v>0</v>
      </c>
      <c r="BK20" s="22">
        <v>336126</v>
      </c>
      <c r="BL20" s="22">
        <v>0</v>
      </c>
      <c r="BM20" s="22">
        <v>79784</v>
      </c>
      <c r="BN20" s="22">
        <v>0</v>
      </c>
      <c r="BO20" s="22">
        <v>194819</v>
      </c>
      <c r="BP20" s="22">
        <v>762521</v>
      </c>
      <c r="BQ20" s="22">
        <v>47738</v>
      </c>
      <c r="BR20" s="22">
        <v>0</v>
      </c>
      <c r="BS20" s="22">
        <v>0</v>
      </c>
      <c r="BT20" s="22">
        <v>0</v>
      </c>
      <c r="BU20" s="22">
        <v>0</v>
      </c>
      <c r="BV20" s="22">
        <v>3585556</v>
      </c>
      <c r="BW20" s="22">
        <v>984684</v>
      </c>
      <c r="BX20" s="22">
        <v>0</v>
      </c>
      <c r="BY20" s="22">
        <v>0</v>
      </c>
      <c r="BZ20" s="22">
        <v>0</v>
      </c>
      <c r="CA20" s="22">
        <v>0</v>
      </c>
      <c r="CB20" s="22">
        <v>143282</v>
      </c>
      <c r="CC20" s="22">
        <v>25636879</v>
      </c>
      <c r="CD20" s="22">
        <v>4293377</v>
      </c>
    </row>
    <row r="21" spans="1:82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7599489</v>
      </c>
      <c r="H21" s="22">
        <v>0</v>
      </c>
      <c r="I21" s="22">
        <v>0</v>
      </c>
      <c r="J21" s="22">
        <v>240731</v>
      </c>
      <c r="K21" s="22">
        <v>175</v>
      </c>
      <c r="L21" s="22">
        <v>0</v>
      </c>
      <c r="M21" s="22">
        <v>219831</v>
      </c>
      <c r="N21" s="22">
        <v>193154</v>
      </c>
      <c r="O21" s="22">
        <v>0</v>
      </c>
      <c r="P21" s="22">
        <v>401916</v>
      </c>
      <c r="Q21" s="22">
        <v>0</v>
      </c>
      <c r="R21" s="22">
        <v>9428</v>
      </c>
      <c r="S21" s="22">
        <v>0</v>
      </c>
      <c r="T21" s="22">
        <v>18437</v>
      </c>
      <c r="U21" s="22">
        <v>982623</v>
      </c>
      <c r="V21" s="22">
        <v>1155769</v>
      </c>
      <c r="W21" s="22">
        <v>752415</v>
      </c>
      <c r="X21" s="22">
        <v>891</v>
      </c>
      <c r="Y21" s="22">
        <v>194946</v>
      </c>
      <c r="Z21" s="22">
        <v>0</v>
      </c>
      <c r="AA21" s="22">
        <v>6464</v>
      </c>
      <c r="AB21" s="22">
        <v>0</v>
      </c>
      <c r="AC21" s="22">
        <v>382935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1677921</v>
      </c>
      <c r="AK21" s="22">
        <v>171083</v>
      </c>
      <c r="AL21" s="22">
        <v>0</v>
      </c>
      <c r="AM21" s="22">
        <v>0</v>
      </c>
      <c r="AN21" s="22">
        <v>0</v>
      </c>
      <c r="AO21" s="22">
        <v>1555169</v>
      </c>
      <c r="AP21" s="22">
        <v>0</v>
      </c>
      <c r="AQ21" s="22">
        <v>15563377</v>
      </c>
      <c r="AR21" s="22">
        <v>217171</v>
      </c>
      <c r="AS21" s="22">
        <v>1913816</v>
      </c>
      <c r="AT21" s="22">
        <v>260000</v>
      </c>
      <c r="AU21" s="22">
        <v>0</v>
      </c>
      <c r="AV21" s="22">
        <v>709964</v>
      </c>
      <c r="AW21" s="22">
        <v>16564</v>
      </c>
      <c r="AX21" s="22">
        <v>0</v>
      </c>
      <c r="AY21" s="22">
        <v>356349</v>
      </c>
      <c r="AZ21" s="22">
        <v>436592</v>
      </c>
      <c r="BA21" s="22">
        <v>0</v>
      </c>
      <c r="BB21" s="22">
        <v>4820943</v>
      </c>
      <c r="BC21" s="22">
        <v>0</v>
      </c>
      <c r="BD21" s="22">
        <v>0</v>
      </c>
      <c r="BE21" s="22">
        <v>0</v>
      </c>
      <c r="BF21" s="22">
        <v>0</v>
      </c>
      <c r="BG21" s="22">
        <v>1293175</v>
      </c>
      <c r="BH21" s="22">
        <v>1131240</v>
      </c>
      <c r="BI21" s="22">
        <v>538540</v>
      </c>
      <c r="BJ21" s="22">
        <v>0</v>
      </c>
      <c r="BK21" s="22">
        <v>253992</v>
      </c>
      <c r="BL21" s="22">
        <v>0</v>
      </c>
      <c r="BM21" s="22">
        <v>30531</v>
      </c>
      <c r="BN21" s="22">
        <v>0</v>
      </c>
      <c r="BO21" s="22">
        <v>534846</v>
      </c>
      <c r="BP21" s="22">
        <v>0</v>
      </c>
      <c r="BQ21" s="22">
        <v>0</v>
      </c>
      <c r="BR21" s="22">
        <v>0</v>
      </c>
      <c r="BS21" s="22">
        <v>0</v>
      </c>
      <c r="BT21" s="22">
        <v>0</v>
      </c>
      <c r="BU21" s="22">
        <v>1349</v>
      </c>
      <c r="BV21" s="22">
        <v>2150468</v>
      </c>
      <c r="BW21" s="22">
        <v>1075501</v>
      </c>
      <c r="BX21" s="22">
        <v>0</v>
      </c>
      <c r="BY21" s="22">
        <v>114</v>
      </c>
      <c r="BZ21" s="22">
        <v>0</v>
      </c>
      <c r="CA21" s="22">
        <v>1014853</v>
      </c>
      <c r="CB21" s="22">
        <v>0</v>
      </c>
      <c r="CC21" s="22">
        <v>16756008</v>
      </c>
      <c r="CD21" s="22">
        <v>-1192631</v>
      </c>
    </row>
    <row r="22" spans="1:82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6210104</v>
      </c>
      <c r="F22" s="22">
        <v>5881</v>
      </c>
      <c r="G22" s="22">
        <v>212954</v>
      </c>
      <c r="H22" s="22">
        <v>0</v>
      </c>
      <c r="I22" s="22">
        <v>0</v>
      </c>
      <c r="J22" s="22">
        <v>319619</v>
      </c>
      <c r="K22" s="22">
        <v>2097</v>
      </c>
      <c r="L22" s="22">
        <v>0</v>
      </c>
      <c r="M22" s="22">
        <v>180689</v>
      </c>
      <c r="N22" s="22">
        <v>0</v>
      </c>
      <c r="O22" s="22">
        <v>5286</v>
      </c>
      <c r="P22" s="22">
        <v>86774</v>
      </c>
      <c r="Q22" s="22">
        <v>0</v>
      </c>
      <c r="R22" s="22">
        <v>0</v>
      </c>
      <c r="S22" s="22">
        <v>0</v>
      </c>
      <c r="T22" s="22">
        <v>0</v>
      </c>
      <c r="U22" s="22">
        <v>691012</v>
      </c>
      <c r="V22" s="22">
        <v>1387769</v>
      </c>
      <c r="W22" s="22">
        <v>911099</v>
      </c>
      <c r="X22" s="22">
        <v>81000</v>
      </c>
      <c r="Y22" s="22">
        <v>636718</v>
      </c>
      <c r="Z22" s="22">
        <v>788084</v>
      </c>
      <c r="AA22" s="22">
        <v>7495</v>
      </c>
      <c r="AB22" s="22">
        <v>0</v>
      </c>
      <c r="AC22" s="22">
        <v>0</v>
      </c>
      <c r="AD22" s="22">
        <v>135838</v>
      </c>
      <c r="AE22" s="22">
        <v>0</v>
      </c>
      <c r="AF22" s="22">
        <v>3882</v>
      </c>
      <c r="AG22" s="22">
        <v>76673</v>
      </c>
      <c r="AH22" s="22">
        <v>0</v>
      </c>
      <c r="AI22" s="22">
        <v>0</v>
      </c>
      <c r="AJ22" s="22">
        <v>1231879</v>
      </c>
      <c r="AK22" s="22">
        <v>1092458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14067311</v>
      </c>
      <c r="AR22" s="22">
        <v>241892</v>
      </c>
      <c r="AS22" s="22">
        <v>979895</v>
      </c>
      <c r="AT22" s="22">
        <v>119628</v>
      </c>
      <c r="AU22" s="22">
        <v>0</v>
      </c>
      <c r="AV22" s="22">
        <v>667669</v>
      </c>
      <c r="AW22" s="22">
        <v>0</v>
      </c>
      <c r="AX22" s="22">
        <v>0</v>
      </c>
      <c r="AY22" s="22">
        <v>303722</v>
      </c>
      <c r="AZ22" s="22">
        <v>0</v>
      </c>
      <c r="BA22" s="22">
        <v>246339</v>
      </c>
      <c r="BB22" s="22">
        <v>1382645</v>
      </c>
      <c r="BC22" s="22">
        <v>0</v>
      </c>
      <c r="BD22" s="22">
        <v>0</v>
      </c>
      <c r="BE22" s="22">
        <v>0</v>
      </c>
      <c r="BF22" s="22">
        <v>0</v>
      </c>
      <c r="BG22" s="22">
        <v>703811</v>
      </c>
      <c r="BH22" s="22">
        <v>1454686</v>
      </c>
      <c r="BI22" s="22">
        <v>876701</v>
      </c>
      <c r="BJ22" s="22">
        <v>183087</v>
      </c>
      <c r="BK22" s="22">
        <v>901405</v>
      </c>
      <c r="BL22" s="22">
        <v>1052205</v>
      </c>
      <c r="BM22" s="22">
        <v>39203</v>
      </c>
      <c r="BN22" s="22">
        <v>70395</v>
      </c>
      <c r="BO22" s="22">
        <v>0</v>
      </c>
      <c r="BP22" s="22">
        <v>13227</v>
      </c>
      <c r="BQ22" s="22">
        <v>0</v>
      </c>
      <c r="BR22" s="22">
        <v>14276</v>
      </c>
      <c r="BS22" s="22">
        <v>119865</v>
      </c>
      <c r="BT22" s="22">
        <v>128240</v>
      </c>
      <c r="BU22" s="22">
        <v>0</v>
      </c>
      <c r="BV22" s="22">
        <v>3269715</v>
      </c>
      <c r="BW22" s="22">
        <v>276828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13045434</v>
      </c>
      <c r="CD22" s="22">
        <v>1021877</v>
      </c>
    </row>
    <row r="23" spans="1:82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24497859</v>
      </c>
      <c r="F23" s="22">
        <v>0</v>
      </c>
      <c r="G23" s="22">
        <v>804336</v>
      </c>
      <c r="H23" s="22">
        <v>0</v>
      </c>
      <c r="I23" s="22">
        <v>0</v>
      </c>
      <c r="J23" s="22">
        <v>63398</v>
      </c>
      <c r="K23" s="22">
        <v>0</v>
      </c>
      <c r="L23" s="22">
        <v>9900</v>
      </c>
      <c r="M23" s="22">
        <v>28391</v>
      </c>
      <c r="N23" s="22">
        <v>0</v>
      </c>
      <c r="O23" s="22">
        <v>0</v>
      </c>
      <c r="P23" s="22">
        <v>5694829</v>
      </c>
      <c r="Q23" s="22">
        <v>19121</v>
      </c>
      <c r="R23" s="22">
        <v>0</v>
      </c>
      <c r="S23" s="22">
        <v>0</v>
      </c>
      <c r="T23" s="22">
        <v>0</v>
      </c>
      <c r="U23" s="22">
        <v>3041057</v>
      </c>
      <c r="V23" s="22">
        <v>1085663</v>
      </c>
      <c r="W23" s="22">
        <v>73005</v>
      </c>
      <c r="X23" s="22">
        <v>0</v>
      </c>
      <c r="Y23" s="22">
        <v>235673</v>
      </c>
      <c r="Z23" s="22">
        <v>0</v>
      </c>
      <c r="AA23" s="22">
        <v>0</v>
      </c>
      <c r="AB23" s="22">
        <v>0</v>
      </c>
      <c r="AC23" s="22">
        <v>507954</v>
      </c>
      <c r="AD23" s="22">
        <v>495986</v>
      </c>
      <c r="AE23" s="22">
        <v>89783</v>
      </c>
      <c r="AF23" s="22">
        <v>0</v>
      </c>
      <c r="AG23" s="22">
        <v>0</v>
      </c>
      <c r="AH23" s="22">
        <v>0</v>
      </c>
      <c r="AI23" s="22">
        <v>33455</v>
      </c>
      <c r="AJ23" s="22">
        <v>72127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36752537</v>
      </c>
      <c r="AR23" s="22">
        <v>699307</v>
      </c>
      <c r="AS23" s="22">
        <v>5199528</v>
      </c>
      <c r="AT23" s="22">
        <v>0</v>
      </c>
      <c r="AU23" s="22">
        <v>0</v>
      </c>
      <c r="AV23" s="22">
        <v>780860</v>
      </c>
      <c r="AW23" s="22">
        <v>0</v>
      </c>
      <c r="AX23" s="22">
        <v>7709</v>
      </c>
      <c r="AY23" s="22">
        <v>476775</v>
      </c>
      <c r="AZ23" s="22">
        <v>0</v>
      </c>
      <c r="BA23" s="22">
        <v>0</v>
      </c>
      <c r="BB23" s="22">
        <v>12635159</v>
      </c>
      <c r="BC23" s="22">
        <v>313857</v>
      </c>
      <c r="BD23" s="22">
        <v>0</v>
      </c>
      <c r="BE23" s="22">
        <v>0</v>
      </c>
      <c r="BF23" s="22">
        <v>0</v>
      </c>
      <c r="BG23" s="22">
        <v>3009675</v>
      </c>
      <c r="BH23" s="22">
        <v>870884</v>
      </c>
      <c r="BI23" s="22">
        <v>686629</v>
      </c>
      <c r="BJ23" s="22">
        <v>0</v>
      </c>
      <c r="BK23" s="22">
        <v>611618</v>
      </c>
      <c r="BL23" s="22">
        <v>0</v>
      </c>
      <c r="BM23" s="22">
        <v>0</v>
      </c>
      <c r="BN23" s="22">
        <v>0</v>
      </c>
      <c r="BO23" s="22">
        <v>1199789</v>
      </c>
      <c r="BP23" s="22">
        <v>1163066</v>
      </c>
      <c r="BQ23" s="22">
        <v>83788</v>
      </c>
      <c r="BR23" s="22">
        <v>0</v>
      </c>
      <c r="BS23" s="22">
        <v>0</v>
      </c>
      <c r="BT23" s="22">
        <v>0</v>
      </c>
      <c r="BU23" s="22">
        <v>953435</v>
      </c>
      <c r="BV23" s="22">
        <v>580968</v>
      </c>
      <c r="BW23" s="22">
        <v>236737</v>
      </c>
      <c r="BX23" s="22">
        <v>0</v>
      </c>
      <c r="BY23" s="22">
        <v>24036</v>
      </c>
      <c r="BZ23" s="22">
        <v>0</v>
      </c>
      <c r="CA23" s="22">
        <v>0</v>
      </c>
      <c r="CB23" s="22">
        <v>0</v>
      </c>
      <c r="CC23" s="22">
        <v>29533820</v>
      </c>
      <c r="CD23" s="22">
        <v>7218717</v>
      </c>
    </row>
    <row r="24" spans="1:82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215840124</v>
      </c>
      <c r="F24" s="22">
        <v>0</v>
      </c>
      <c r="G24" s="22">
        <v>8977401</v>
      </c>
      <c r="H24" s="22">
        <v>0</v>
      </c>
      <c r="I24" s="22">
        <v>4095631</v>
      </c>
      <c r="J24" s="22">
        <v>7925428</v>
      </c>
      <c r="K24" s="22">
        <v>4894</v>
      </c>
      <c r="L24" s="22">
        <v>6675995</v>
      </c>
      <c r="M24" s="22">
        <v>2619497</v>
      </c>
      <c r="N24" s="22">
        <v>0</v>
      </c>
      <c r="O24" s="22">
        <v>744723</v>
      </c>
      <c r="P24" s="22">
        <v>20531227</v>
      </c>
      <c r="Q24" s="22">
        <v>151185</v>
      </c>
      <c r="R24" s="22">
        <v>16369745</v>
      </c>
      <c r="S24" s="22">
        <v>0</v>
      </c>
      <c r="T24" s="22">
        <v>0</v>
      </c>
      <c r="U24" s="22">
        <v>29820670</v>
      </c>
      <c r="V24" s="22">
        <v>28714609</v>
      </c>
      <c r="W24" s="22">
        <v>9228773</v>
      </c>
      <c r="X24" s="22">
        <v>208912</v>
      </c>
      <c r="Y24" s="22">
        <v>5060858</v>
      </c>
      <c r="Z24" s="22">
        <v>0</v>
      </c>
      <c r="AA24" s="22">
        <v>0</v>
      </c>
      <c r="AB24" s="22">
        <v>0</v>
      </c>
      <c r="AC24" s="22">
        <v>5563126</v>
      </c>
      <c r="AD24" s="22">
        <v>376401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23746846</v>
      </c>
      <c r="AK24" s="22">
        <v>9403238</v>
      </c>
      <c r="AL24" s="22">
        <v>0</v>
      </c>
      <c r="AM24" s="22">
        <v>0</v>
      </c>
      <c r="AN24" s="22">
        <v>0</v>
      </c>
      <c r="AO24" s="22">
        <v>0</v>
      </c>
      <c r="AP24" s="22">
        <v>1047611</v>
      </c>
      <c r="AQ24" s="22">
        <v>397106894</v>
      </c>
      <c r="AR24" s="22">
        <v>1177906</v>
      </c>
      <c r="AS24" s="22">
        <v>67950648</v>
      </c>
      <c r="AT24" s="22">
        <v>0</v>
      </c>
      <c r="AU24" s="22">
        <v>14871842</v>
      </c>
      <c r="AV24" s="22">
        <v>23263096</v>
      </c>
      <c r="AW24" s="22">
        <v>325370</v>
      </c>
      <c r="AX24" s="22">
        <v>5211117</v>
      </c>
      <c r="AY24" s="22">
        <v>4247062</v>
      </c>
      <c r="AZ24" s="22">
        <v>0</v>
      </c>
      <c r="BA24" s="22">
        <v>14265108</v>
      </c>
      <c r="BB24" s="22">
        <v>27352175</v>
      </c>
      <c r="BC24" s="22">
        <v>171293</v>
      </c>
      <c r="BD24" s="22">
        <v>16615612</v>
      </c>
      <c r="BE24" s="22">
        <v>78805</v>
      </c>
      <c r="BF24" s="22">
        <v>0</v>
      </c>
      <c r="BG24" s="22">
        <v>32026234</v>
      </c>
      <c r="BH24" s="22">
        <v>16934765</v>
      </c>
      <c r="BI24" s="22">
        <v>7490569</v>
      </c>
      <c r="BJ24" s="22">
        <v>703790</v>
      </c>
      <c r="BK24" s="22">
        <v>7392822</v>
      </c>
      <c r="BL24" s="22">
        <v>0</v>
      </c>
      <c r="BM24" s="22">
        <v>0</v>
      </c>
      <c r="BN24" s="22">
        <v>0</v>
      </c>
      <c r="BO24" s="22">
        <v>9076123</v>
      </c>
      <c r="BP24" s="22">
        <v>3136017</v>
      </c>
      <c r="BQ24" s="22">
        <v>0</v>
      </c>
      <c r="BR24" s="22">
        <v>0</v>
      </c>
      <c r="BS24" s="22">
        <v>0</v>
      </c>
      <c r="BT24" s="22">
        <v>0</v>
      </c>
      <c r="BU24" s="22">
        <v>0</v>
      </c>
      <c r="BV24" s="22">
        <v>38499036</v>
      </c>
      <c r="BW24" s="22">
        <v>8929323</v>
      </c>
      <c r="BX24" s="22">
        <v>0</v>
      </c>
      <c r="BY24" s="22">
        <v>0</v>
      </c>
      <c r="BZ24" s="22">
        <v>0</v>
      </c>
      <c r="CA24" s="22">
        <v>0</v>
      </c>
      <c r="CB24" s="22">
        <v>3760578</v>
      </c>
      <c r="CC24" s="22">
        <v>303479291</v>
      </c>
      <c r="CD24" s="22">
        <v>93627603</v>
      </c>
    </row>
    <row r="25" spans="1:82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0</v>
      </c>
      <c r="F25" s="22">
        <v>28599</v>
      </c>
      <c r="G25" s="22">
        <v>731019019</v>
      </c>
      <c r="H25" s="22">
        <v>365356</v>
      </c>
      <c r="I25" s="22">
        <v>7227361</v>
      </c>
      <c r="J25" s="22">
        <v>1104959</v>
      </c>
      <c r="K25" s="22">
        <v>127915</v>
      </c>
      <c r="L25" s="22">
        <v>8453145</v>
      </c>
      <c r="M25" s="22">
        <v>2158439</v>
      </c>
      <c r="N25" s="22">
        <v>0</v>
      </c>
      <c r="O25" s="22">
        <v>1276330</v>
      </c>
      <c r="P25" s="22">
        <v>31193803</v>
      </c>
      <c r="Q25" s="22">
        <v>0</v>
      </c>
      <c r="R25" s="22">
        <v>1307332</v>
      </c>
      <c r="S25" s="22">
        <v>326501</v>
      </c>
      <c r="T25" s="22">
        <v>0</v>
      </c>
      <c r="U25" s="22">
        <v>23997097</v>
      </c>
      <c r="V25" s="22">
        <v>19611077</v>
      </c>
      <c r="W25" s="22">
        <v>13402385</v>
      </c>
      <c r="X25" s="22">
        <v>0</v>
      </c>
      <c r="Y25" s="22">
        <v>1788017</v>
      </c>
      <c r="Z25" s="22">
        <v>0</v>
      </c>
      <c r="AA25" s="22">
        <v>34278</v>
      </c>
      <c r="AB25" s="22">
        <v>0</v>
      </c>
      <c r="AC25" s="22">
        <v>9854476</v>
      </c>
      <c r="AD25" s="22">
        <v>0</v>
      </c>
      <c r="AE25" s="22">
        <v>8273</v>
      </c>
      <c r="AF25" s="22">
        <v>34118577</v>
      </c>
      <c r="AG25" s="22">
        <v>1583814</v>
      </c>
      <c r="AH25" s="22">
        <v>0</v>
      </c>
      <c r="AI25" s="22">
        <v>87822</v>
      </c>
      <c r="AJ25" s="22">
        <v>18243430</v>
      </c>
      <c r="AK25" s="22">
        <v>1016840</v>
      </c>
      <c r="AL25" s="22">
        <v>0</v>
      </c>
      <c r="AM25" s="22">
        <v>0</v>
      </c>
      <c r="AN25" s="22">
        <v>0</v>
      </c>
      <c r="AO25" s="22">
        <v>0</v>
      </c>
      <c r="AP25" s="22">
        <v>3636933</v>
      </c>
      <c r="AQ25" s="22">
        <v>911971778</v>
      </c>
      <c r="AR25" s="22">
        <v>1623914</v>
      </c>
      <c r="AS25" s="22">
        <v>125014161</v>
      </c>
      <c r="AT25" s="22">
        <v>3752868</v>
      </c>
      <c r="AU25" s="22">
        <v>34392162</v>
      </c>
      <c r="AV25" s="22">
        <v>28474644</v>
      </c>
      <c r="AW25" s="22">
        <v>391968</v>
      </c>
      <c r="AX25" s="22">
        <v>9237720</v>
      </c>
      <c r="AY25" s="22">
        <v>7034898</v>
      </c>
      <c r="AZ25" s="22">
        <v>0</v>
      </c>
      <c r="BA25" s="22">
        <v>30372414</v>
      </c>
      <c r="BB25" s="22">
        <v>44994959</v>
      </c>
      <c r="BC25" s="22">
        <v>0</v>
      </c>
      <c r="BD25" s="22">
        <v>25982977</v>
      </c>
      <c r="BE25" s="22">
        <v>1134237</v>
      </c>
      <c r="BF25" s="22">
        <v>0</v>
      </c>
      <c r="BG25" s="22">
        <v>38551820</v>
      </c>
      <c r="BH25" s="22">
        <v>33471594</v>
      </c>
      <c r="BI25" s="22">
        <v>20658158</v>
      </c>
      <c r="BJ25" s="22">
        <v>0</v>
      </c>
      <c r="BK25" s="22">
        <v>11980053</v>
      </c>
      <c r="BL25" s="22">
        <v>25000</v>
      </c>
      <c r="BM25" s="22">
        <v>229506</v>
      </c>
      <c r="BN25" s="22">
        <v>0</v>
      </c>
      <c r="BO25" s="22">
        <v>12176021</v>
      </c>
      <c r="BP25" s="22">
        <v>0</v>
      </c>
      <c r="BQ25" s="22">
        <v>9133024</v>
      </c>
      <c r="BR25" s="22">
        <v>35091349</v>
      </c>
      <c r="BS25" s="22">
        <v>2971485</v>
      </c>
      <c r="BT25" s="22">
        <v>0</v>
      </c>
      <c r="BU25" s="22">
        <v>1622764</v>
      </c>
      <c r="BV25" s="22">
        <v>66034216</v>
      </c>
      <c r="BW25" s="22">
        <v>11436516</v>
      </c>
      <c r="BX25" s="22">
        <v>0</v>
      </c>
      <c r="BY25" s="22">
        <v>0</v>
      </c>
      <c r="BZ25" s="22">
        <v>0</v>
      </c>
      <c r="CA25" s="22">
        <v>0</v>
      </c>
      <c r="CB25" s="22">
        <v>5639937</v>
      </c>
      <c r="CC25" s="22">
        <v>561428365</v>
      </c>
      <c r="CD25" s="22">
        <v>350543413</v>
      </c>
    </row>
    <row r="26" spans="1:82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1123794</v>
      </c>
      <c r="F26" s="22">
        <v>0</v>
      </c>
      <c r="G26" s="22">
        <v>431250</v>
      </c>
      <c r="H26" s="22">
        <v>0</v>
      </c>
      <c r="I26" s="22">
        <v>0</v>
      </c>
      <c r="J26" s="22">
        <v>3600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153775</v>
      </c>
      <c r="Q26" s="22">
        <v>0</v>
      </c>
      <c r="R26" s="22">
        <v>0</v>
      </c>
      <c r="S26" s="22">
        <v>0</v>
      </c>
      <c r="T26" s="22">
        <v>0</v>
      </c>
      <c r="U26" s="22">
        <v>2514457</v>
      </c>
      <c r="V26" s="22">
        <v>14652</v>
      </c>
      <c r="W26" s="22">
        <v>11188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154425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9416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4416557</v>
      </c>
      <c r="AR26" s="22">
        <v>60539</v>
      </c>
      <c r="AS26" s="22">
        <v>447830</v>
      </c>
      <c r="AT26" s="22">
        <v>0</v>
      </c>
      <c r="AU26" s="22">
        <v>0</v>
      </c>
      <c r="AV26" s="22">
        <v>33265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682972</v>
      </c>
      <c r="BC26" s="22">
        <v>0</v>
      </c>
      <c r="BD26" s="22">
        <v>0</v>
      </c>
      <c r="BE26" s="22">
        <v>0</v>
      </c>
      <c r="BF26" s="22">
        <v>0</v>
      </c>
      <c r="BG26" s="22">
        <v>2778658</v>
      </c>
      <c r="BH26" s="22">
        <v>0</v>
      </c>
      <c r="BI26" s="22">
        <v>83808</v>
      </c>
      <c r="BJ26" s="22">
        <v>0</v>
      </c>
      <c r="BK26" s="22">
        <v>0</v>
      </c>
      <c r="BL26" s="22">
        <v>0</v>
      </c>
      <c r="BM26" s="22">
        <v>0</v>
      </c>
      <c r="BN26" s="22">
        <v>0</v>
      </c>
      <c r="BO26" s="22">
        <v>0</v>
      </c>
      <c r="BP26" s="22">
        <v>239737</v>
      </c>
      <c r="BQ26" s="22">
        <v>0</v>
      </c>
      <c r="BR26" s="22">
        <v>0</v>
      </c>
      <c r="BS26" s="22">
        <v>0</v>
      </c>
      <c r="BT26" s="22">
        <v>0</v>
      </c>
      <c r="BU26" s="22">
        <v>0</v>
      </c>
      <c r="BV26" s="22">
        <v>320667</v>
      </c>
      <c r="BW26" s="22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4647476</v>
      </c>
      <c r="CD26" s="22">
        <v>-230919</v>
      </c>
    </row>
    <row r="27" spans="1:82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17672336</v>
      </c>
      <c r="F27" s="22">
        <v>4895</v>
      </c>
      <c r="G27" s="22">
        <v>2896866</v>
      </c>
      <c r="H27" s="22">
        <v>0</v>
      </c>
      <c r="I27" s="22">
        <v>0</v>
      </c>
      <c r="J27" s="22">
        <v>284924</v>
      </c>
      <c r="K27" s="22">
        <v>0</v>
      </c>
      <c r="L27" s="22">
        <v>451074</v>
      </c>
      <c r="M27" s="22">
        <v>823</v>
      </c>
      <c r="N27" s="22">
        <v>0</v>
      </c>
      <c r="O27" s="22">
        <v>231965</v>
      </c>
      <c r="P27" s="22">
        <v>5718956</v>
      </c>
      <c r="Q27" s="22">
        <v>28694</v>
      </c>
      <c r="R27" s="22">
        <v>0</v>
      </c>
      <c r="S27" s="22">
        <v>0</v>
      </c>
      <c r="T27" s="22">
        <v>52452</v>
      </c>
      <c r="U27" s="22">
        <v>416597</v>
      </c>
      <c r="V27" s="22">
        <v>62032</v>
      </c>
      <c r="W27" s="22">
        <v>162402</v>
      </c>
      <c r="X27" s="22">
        <v>0</v>
      </c>
      <c r="Y27" s="22">
        <v>891367</v>
      </c>
      <c r="Z27" s="22">
        <v>0</v>
      </c>
      <c r="AA27" s="22">
        <v>3675</v>
      </c>
      <c r="AB27" s="22">
        <v>0</v>
      </c>
      <c r="AC27" s="22">
        <v>417637</v>
      </c>
      <c r="AD27" s="22">
        <v>205569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833479</v>
      </c>
      <c r="AK27" s="22">
        <v>54496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30390239</v>
      </c>
      <c r="AR27" s="22">
        <v>509908</v>
      </c>
      <c r="AS27" s="22">
        <v>3296129</v>
      </c>
      <c r="AT27" s="22">
        <v>0</v>
      </c>
      <c r="AU27" s="22">
        <v>0</v>
      </c>
      <c r="AV27" s="22">
        <v>1142886</v>
      </c>
      <c r="AW27" s="22">
        <v>0</v>
      </c>
      <c r="AX27" s="22">
        <v>484591</v>
      </c>
      <c r="AY27" s="22">
        <v>115143</v>
      </c>
      <c r="AZ27" s="22">
        <v>0</v>
      </c>
      <c r="BA27" s="22">
        <v>-353667</v>
      </c>
      <c r="BB27" s="22">
        <v>13996456</v>
      </c>
      <c r="BC27" s="22">
        <v>221694</v>
      </c>
      <c r="BD27" s="22">
        <v>0</v>
      </c>
      <c r="BE27" s="22">
        <v>0</v>
      </c>
      <c r="BF27" s="22">
        <v>122730</v>
      </c>
      <c r="BG27" s="22">
        <v>546615</v>
      </c>
      <c r="BH27" s="22">
        <v>183561</v>
      </c>
      <c r="BI27" s="22">
        <v>828636</v>
      </c>
      <c r="BJ27" s="22">
        <v>0</v>
      </c>
      <c r="BK27" s="22">
        <v>921913</v>
      </c>
      <c r="BL27" s="22">
        <v>0</v>
      </c>
      <c r="BM27" s="22">
        <v>21974</v>
      </c>
      <c r="BN27" s="22">
        <v>0</v>
      </c>
      <c r="BO27" s="22">
        <v>820879</v>
      </c>
      <c r="BP27" s="22">
        <v>946850</v>
      </c>
      <c r="BQ27" s="22">
        <v>0</v>
      </c>
      <c r="BR27" s="22">
        <v>0</v>
      </c>
      <c r="BS27" s="22">
        <v>0</v>
      </c>
      <c r="BT27" s="22">
        <v>0</v>
      </c>
      <c r="BU27" s="22">
        <v>0</v>
      </c>
      <c r="BV27" s="22">
        <v>2255520</v>
      </c>
      <c r="BW27" s="22">
        <v>287727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>
        <v>26349545</v>
      </c>
      <c r="CD27" s="22">
        <v>4040694</v>
      </c>
    </row>
    <row r="28" spans="1:82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8021441</v>
      </c>
      <c r="F28" s="22">
        <v>1586</v>
      </c>
      <c r="G28" s="22">
        <v>29280</v>
      </c>
      <c r="H28" s="22">
        <v>0</v>
      </c>
      <c r="I28" s="22">
        <v>0</v>
      </c>
      <c r="J28" s="22">
        <v>156916</v>
      </c>
      <c r="K28" s="22">
        <v>0</v>
      </c>
      <c r="L28" s="22">
        <v>0</v>
      </c>
      <c r="M28" s="22">
        <v>1640</v>
      </c>
      <c r="N28" s="22">
        <v>3242</v>
      </c>
      <c r="O28" s="22">
        <v>0</v>
      </c>
      <c r="P28" s="22">
        <v>3239566</v>
      </c>
      <c r="Q28" s="22">
        <v>23261</v>
      </c>
      <c r="R28" s="22">
        <v>0</v>
      </c>
      <c r="S28" s="22">
        <v>0</v>
      </c>
      <c r="T28" s="22">
        <v>0</v>
      </c>
      <c r="U28" s="22">
        <v>229817</v>
      </c>
      <c r="V28" s="22">
        <v>35494</v>
      </c>
      <c r="W28" s="22">
        <v>27956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42273</v>
      </c>
      <c r="AD28" s="22">
        <v>246862</v>
      </c>
      <c r="AE28" s="22">
        <v>3905</v>
      </c>
      <c r="AF28" s="22">
        <v>0</v>
      </c>
      <c r="AG28" s="22">
        <v>18151</v>
      </c>
      <c r="AH28" s="22">
        <v>0</v>
      </c>
      <c r="AI28" s="22">
        <v>0</v>
      </c>
      <c r="AJ28" s="22">
        <v>139697</v>
      </c>
      <c r="AK28" s="22">
        <v>115215</v>
      </c>
      <c r="AL28" s="22">
        <v>0</v>
      </c>
      <c r="AM28" s="22">
        <v>0</v>
      </c>
      <c r="AN28" s="22">
        <v>0</v>
      </c>
      <c r="AO28" s="22">
        <v>0</v>
      </c>
      <c r="AP28" s="22">
        <v>2573</v>
      </c>
      <c r="AQ28" s="22">
        <v>12338875</v>
      </c>
      <c r="AR28" s="22">
        <v>283707</v>
      </c>
      <c r="AS28" s="22">
        <v>1089224</v>
      </c>
      <c r="AT28" s="22">
        <v>0</v>
      </c>
      <c r="AU28" s="22">
        <v>0</v>
      </c>
      <c r="AV28" s="22">
        <v>341933</v>
      </c>
      <c r="AW28" s="22">
        <v>11856</v>
      </c>
      <c r="AX28" s="22">
        <v>0</v>
      </c>
      <c r="AY28" s="22">
        <v>18641</v>
      </c>
      <c r="AZ28" s="22">
        <v>8868</v>
      </c>
      <c r="BA28" s="22">
        <v>0</v>
      </c>
      <c r="BB28" s="22">
        <v>6690389</v>
      </c>
      <c r="BC28" s="22">
        <v>59728</v>
      </c>
      <c r="BD28" s="22">
        <v>0</v>
      </c>
      <c r="BE28" s="22">
        <v>0</v>
      </c>
      <c r="BF28" s="22">
        <v>0</v>
      </c>
      <c r="BG28" s="22">
        <v>350155</v>
      </c>
      <c r="BH28" s="22">
        <v>47410</v>
      </c>
      <c r="BI28" s="22">
        <v>253399</v>
      </c>
      <c r="BJ28" s="22">
        <v>0</v>
      </c>
      <c r="BK28" s="22">
        <v>45856</v>
      </c>
      <c r="BL28" s="22">
        <v>0</v>
      </c>
      <c r="BM28" s="22">
        <v>0</v>
      </c>
      <c r="BN28" s="22">
        <v>0</v>
      </c>
      <c r="BO28" s="22">
        <v>127519</v>
      </c>
      <c r="BP28" s="22">
        <v>659047</v>
      </c>
      <c r="BQ28" s="22">
        <v>48510</v>
      </c>
      <c r="BR28" s="22">
        <v>0</v>
      </c>
      <c r="BS28" s="22">
        <v>0</v>
      </c>
      <c r="BT28" s="22">
        <v>0</v>
      </c>
      <c r="BU28" s="22">
        <v>0</v>
      </c>
      <c r="BV28" s="22">
        <v>201852</v>
      </c>
      <c r="BW28" s="22">
        <v>183525</v>
      </c>
      <c r="BX28" s="22">
        <v>0</v>
      </c>
      <c r="BY28" s="22">
        <v>0</v>
      </c>
      <c r="BZ28" s="22">
        <v>0</v>
      </c>
      <c r="CA28" s="22">
        <v>0</v>
      </c>
      <c r="CB28" s="22">
        <v>1340</v>
      </c>
      <c r="CC28" s="22">
        <v>10422959</v>
      </c>
      <c r="CD28" s="22">
        <v>1915916</v>
      </c>
    </row>
    <row r="29" spans="1:82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12436385</v>
      </c>
      <c r="F29" s="22">
        <v>0</v>
      </c>
      <c r="G29" s="22">
        <v>396937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3146543</v>
      </c>
      <c r="Q29" s="22">
        <v>0</v>
      </c>
      <c r="R29" s="22">
        <v>0</v>
      </c>
      <c r="S29" s="22">
        <v>0</v>
      </c>
      <c r="T29" s="22">
        <v>0</v>
      </c>
      <c r="U29" s="22">
        <v>31544</v>
      </c>
      <c r="V29" s="22">
        <v>16958</v>
      </c>
      <c r="W29" s="22">
        <v>3996</v>
      </c>
      <c r="X29" s="22">
        <v>0</v>
      </c>
      <c r="Y29" s="22">
        <v>123440</v>
      </c>
      <c r="Z29" s="22">
        <v>0</v>
      </c>
      <c r="AA29" s="22">
        <v>0</v>
      </c>
      <c r="AB29" s="22">
        <v>0</v>
      </c>
      <c r="AC29" s="22">
        <v>0</v>
      </c>
      <c r="AD29" s="22">
        <v>220950</v>
      </c>
      <c r="AE29" s="22">
        <v>0</v>
      </c>
      <c r="AF29" s="22">
        <v>0</v>
      </c>
      <c r="AG29" s="22">
        <v>0</v>
      </c>
      <c r="AH29" s="22">
        <v>138694</v>
      </c>
      <c r="AI29" s="22">
        <v>19952</v>
      </c>
      <c r="AJ29" s="22">
        <v>0</v>
      </c>
      <c r="AK29" s="22">
        <v>0</v>
      </c>
      <c r="AL29" s="22">
        <v>0</v>
      </c>
      <c r="AM29" s="22">
        <v>26219</v>
      </c>
      <c r="AN29" s="22">
        <v>0</v>
      </c>
      <c r="AO29" s="22">
        <v>0</v>
      </c>
      <c r="AP29" s="22">
        <v>0</v>
      </c>
      <c r="AQ29" s="22">
        <v>16561618</v>
      </c>
      <c r="AR29" s="22">
        <v>271970</v>
      </c>
      <c r="AS29" s="22">
        <v>2168116</v>
      </c>
      <c r="AT29" s="22">
        <v>0</v>
      </c>
      <c r="AU29" s="22">
        <v>189528</v>
      </c>
      <c r="AV29" s="22">
        <v>705535</v>
      </c>
      <c r="AW29" s="22">
        <v>0</v>
      </c>
      <c r="AX29" s="22">
        <v>0</v>
      </c>
      <c r="AY29" s="22">
        <v>955</v>
      </c>
      <c r="AZ29" s="22">
        <v>0</v>
      </c>
      <c r="BA29" s="22">
        <v>0</v>
      </c>
      <c r="BB29" s="22">
        <v>8839859</v>
      </c>
      <c r="BC29" s="22">
        <v>0</v>
      </c>
      <c r="BD29" s="22">
        <v>0</v>
      </c>
      <c r="BE29" s="22">
        <v>0</v>
      </c>
      <c r="BF29" s="22">
        <v>0</v>
      </c>
      <c r="BG29" s="22">
        <v>41398</v>
      </c>
      <c r="BH29" s="22">
        <v>50137</v>
      </c>
      <c r="BI29" s="22">
        <v>4557</v>
      </c>
      <c r="BJ29" s="22">
        <v>0</v>
      </c>
      <c r="BK29" s="22">
        <v>79323</v>
      </c>
      <c r="BL29" s="22">
        <v>0</v>
      </c>
      <c r="BM29" s="22">
        <v>0</v>
      </c>
      <c r="BN29" s="22">
        <v>0</v>
      </c>
      <c r="BO29" s="22">
        <v>188372</v>
      </c>
      <c r="BP29" s="22">
        <v>910935</v>
      </c>
      <c r="BQ29" s="22">
        <v>0</v>
      </c>
      <c r="BR29" s="22">
        <v>0</v>
      </c>
      <c r="BS29" s="22">
        <v>0</v>
      </c>
      <c r="BT29" s="22">
        <v>0</v>
      </c>
      <c r="BU29" s="22">
        <v>296715</v>
      </c>
      <c r="BV29" s="22">
        <v>0</v>
      </c>
      <c r="BW29" s="22">
        <v>174419</v>
      </c>
      <c r="BX29" s="22">
        <v>0</v>
      </c>
      <c r="BY29" s="22">
        <v>149653</v>
      </c>
      <c r="BZ29" s="22">
        <v>0</v>
      </c>
      <c r="CA29" s="22">
        <v>0</v>
      </c>
      <c r="CB29" s="22">
        <v>0</v>
      </c>
      <c r="CC29" s="22">
        <v>14071472</v>
      </c>
      <c r="CD29" s="22">
        <v>2490146</v>
      </c>
    </row>
    <row r="30" spans="1:82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24492883</v>
      </c>
      <c r="F30" s="22">
        <v>6153</v>
      </c>
      <c r="G30" s="22">
        <v>17300</v>
      </c>
      <c r="H30" s="22">
        <v>0</v>
      </c>
      <c r="I30" s="22">
        <v>0</v>
      </c>
      <c r="J30" s="22">
        <v>45700</v>
      </c>
      <c r="K30" s="22">
        <v>57229</v>
      </c>
      <c r="L30" s="22">
        <v>0</v>
      </c>
      <c r="M30" s="22">
        <v>37099</v>
      </c>
      <c r="N30" s="22">
        <v>0</v>
      </c>
      <c r="O30" s="22">
        <v>1192934</v>
      </c>
      <c r="P30" s="22">
        <v>2833441</v>
      </c>
      <c r="Q30" s="22">
        <v>22597</v>
      </c>
      <c r="R30" s="22">
        <v>0</v>
      </c>
      <c r="S30" s="22">
        <v>0</v>
      </c>
      <c r="T30" s="22">
        <v>0</v>
      </c>
      <c r="U30" s="22">
        <v>1287310</v>
      </c>
      <c r="V30" s="22">
        <v>3035605</v>
      </c>
      <c r="W30" s="22">
        <v>0</v>
      </c>
      <c r="X30" s="22">
        <v>0</v>
      </c>
      <c r="Y30" s="22">
        <v>225318</v>
      </c>
      <c r="Z30" s="22">
        <v>0</v>
      </c>
      <c r="AA30" s="22">
        <v>0</v>
      </c>
      <c r="AB30" s="22">
        <v>0</v>
      </c>
      <c r="AC30" s="22">
        <v>371988</v>
      </c>
      <c r="AD30" s="22">
        <v>0</v>
      </c>
      <c r="AE30" s="22">
        <v>126501</v>
      </c>
      <c r="AF30" s="22">
        <v>0</v>
      </c>
      <c r="AG30" s="22">
        <v>0</v>
      </c>
      <c r="AH30" s="22">
        <v>0</v>
      </c>
      <c r="AI30" s="22">
        <v>0</v>
      </c>
      <c r="AJ30" s="22">
        <v>206752</v>
      </c>
      <c r="AK30" s="22">
        <v>23445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33982255</v>
      </c>
      <c r="AR30" s="22">
        <v>422742</v>
      </c>
      <c r="AS30" s="22">
        <v>2373222</v>
      </c>
      <c r="AT30" s="22">
        <v>0</v>
      </c>
      <c r="AU30" s="22">
        <v>0</v>
      </c>
      <c r="AV30" s="22">
        <v>1116525</v>
      </c>
      <c r="AW30" s="22">
        <v>103030</v>
      </c>
      <c r="AX30" s="22">
        <v>0</v>
      </c>
      <c r="AY30" s="22">
        <v>434414</v>
      </c>
      <c r="AZ30" s="22">
        <v>0</v>
      </c>
      <c r="BA30" s="22">
        <v>1574358</v>
      </c>
      <c r="BB30" s="22">
        <v>13955311</v>
      </c>
      <c r="BC30" s="22">
        <v>388177</v>
      </c>
      <c r="BD30" s="22">
        <v>0</v>
      </c>
      <c r="BE30" s="22">
        <v>232876</v>
      </c>
      <c r="BF30" s="22">
        <v>0</v>
      </c>
      <c r="BG30" s="22">
        <v>1947632</v>
      </c>
      <c r="BH30" s="22">
        <v>765468</v>
      </c>
      <c r="BI30" s="22">
        <v>494253</v>
      </c>
      <c r="BJ30" s="22">
        <v>0</v>
      </c>
      <c r="BK30" s="22">
        <v>450358</v>
      </c>
      <c r="BL30" s="22">
        <v>0</v>
      </c>
      <c r="BM30" s="22">
        <v>0</v>
      </c>
      <c r="BN30" s="22">
        <v>0</v>
      </c>
      <c r="BO30" s="22">
        <v>310015</v>
      </c>
      <c r="BP30" s="22">
        <v>736062</v>
      </c>
      <c r="BQ30" s="22">
        <v>206802</v>
      </c>
      <c r="BR30" s="22">
        <v>0</v>
      </c>
      <c r="BS30" s="22">
        <v>102653</v>
      </c>
      <c r="BT30" s="22">
        <v>0</v>
      </c>
      <c r="BU30" s="22">
        <v>1014712</v>
      </c>
      <c r="BV30" s="22">
        <v>0</v>
      </c>
      <c r="BW30" s="22">
        <v>541029</v>
      </c>
      <c r="BX30" s="22">
        <v>0</v>
      </c>
      <c r="BY30" s="22">
        <v>0</v>
      </c>
      <c r="BZ30" s="22">
        <v>0</v>
      </c>
      <c r="CA30" s="22">
        <v>0</v>
      </c>
      <c r="CB30" s="22">
        <v>650000</v>
      </c>
      <c r="CC30" s="22">
        <v>27819639</v>
      </c>
      <c r="CD30" s="22">
        <v>6162616</v>
      </c>
    </row>
    <row r="31" spans="1:82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4370440</v>
      </c>
      <c r="F31" s="22">
        <v>90861</v>
      </c>
      <c r="G31" s="22">
        <v>68745</v>
      </c>
      <c r="H31" s="22">
        <v>4168588</v>
      </c>
      <c r="I31" s="22">
        <v>0</v>
      </c>
      <c r="J31" s="22">
        <v>240164</v>
      </c>
      <c r="K31" s="22">
        <v>6420061</v>
      </c>
      <c r="L31" s="22">
        <v>0</v>
      </c>
      <c r="M31" s="22">
        <v>3224</v>
      </c>
      <c r="N31" s="22">
        <v>0</v>
      </c>
      <c r="O31" s="22">
        <v>498794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445157</v>
      </c>
      <c r="V31" s="22">
        <v>249504</v>
      </c>
      <c r="W31" s="22">
        <v>65007</v>
      </c>
      <c r="X31" s="22">
        <v>0</v>
      </c>
      <c r="Y31" s="22">
        <v>31062</v>
      </c>
      <c r="Z31" s="22">
        <v>0</v>
      </c>
      <c r="AA31" s="22">
        <v>0</v>
      </c>
      <c r="AB31" s="22">
        <v>0</v>
      </c>
      <c r="AC31" s="22">
        <v>193073</v>
      </c>
      <c r="AD31" s="22">
        <v>229552</v>
      </c>
      <c r="AE31" s="22">
        <v>766431</v>
      </c>
      <c r="AF31" s="22">
        <v>0</v>
      </c>
      <c r="AG31" s="22">
        <v>0</v>
      </c>
      <c r="AH31" s="22">
        <v>0</v>
      </c>
      <c r="AI31" s="22">
        <v>0</v>
      </c>
      <c r="AJ31" s="22">
        <v>4493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17845156</v>
      </c>
      <c r="AR31" s="22">
        <v>616189</v>
      </c>
      <c r="AS31" s="22">
        <v>650486</v>
      </c>
      <c r="AT31" s="22">
        <v>1696893</v>
      </c>
      <c r="AU31" s="22">
        <v>0</v>
      </c>
      <c r="AV31" s="22">
        <v>409775</v>
      </c>
      <c r="AW31" s="22">
        <v>6997727</v>
      </c>
      <c r="AX31" s="22">
        <v>0</v>
      </c>
      <c r="AY31" s="22">
        <v>142239</v>
      </c>
      <c r="AZ31" s="22">
        <v>0</v>
      </c>
      <c r="BA31" s="22">
        <v>170425</v>
      </c>
      <c r="BB31" s="22">
        <v>909824</v>
      </c>
      <c r="BC31" s="22">
        <v>0</v>
      </c>
      <c r="BD31" s="22">
        <v>0</v>
      </c>
      <c r="BE31" s="22">
        <v>0</v>
      </c>
      <c r="BF31" s="22">
        <v>0</v>
      </c>
      <c r="BG31" s="22">
        <v>352226</v>
      </c>
      <c r="BH31" s="22">
        <v>194717</v>
      </c>
      <c r="BI31" s="22">
        <v>350745</v>
      </c>
      <c r="BJ31" s="22">
        <v>0</v>
      </c>
      <c r="BK31" s="22">
        <v>73993</v>
      </c>
      <c r="BL31" s="22">
        <v>0</v>
      </c>
      <c r="BM31" s="22">
        <v>0</v>
      </c>
      <c r="BN31" s="22">
        <v>0</v>
      </c>
      <c r="BO31" s="22">
        <v>0</v>
      </c>
      <c r="BP31" s="22">
        <v>206119</v>
      </c>
      <c r="BQ31" s="22">
        <v>106348</v>
      </c>
      <c r="BR31" s="22">
        <v>0</v>
      </c>
      <c r="BS31" s="22">
        <v>0</v>
      </c>
      <c r="BT31" s="22">
        <v>302265</v>
      </c>
      <c r="BU31" s="22">
        <v>0</v>
      </c>
      <c r="BV31" s="22">
        <v>197638</v>
      </c>
      <c r="BW31" s="22">
        <v>27853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13405462</v>
      </c>
      <c r="CD31" s="22">
        <v>4439694</v>
      </c>
    </row>
    <row r="32" spans="1:82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5598744</v>
      </c>
      <c r="F32" s="22">
        <v>0</v>
      </c>
      <c r="G32" s="22">
        <v>71389</v>
      </c>
      <c r="H32" s="22">
        <v>0</v>
      </c>
      <c r="I32" s="22">
        <v>0</v>
      </c>
      <c r="J32" s="22">
        <v>25356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1667194</v>
      </c>
      <c r="Q32" s="22">
        <v>0</v>
      </c>
      <c r="R32" s="22">
        <v>0</v>
      </c>
      <c r="S32" s="22">
        <v>0</v>
      </c>
      <c r="T32" s="22">
        <v>0</v>
      </c>
      <c r="U32" s="22">
        <v>186418</v>
      </c>
      <c r="V32" s="22">
        <v>31724</v>
      </c>
      <c r="W32" s="22">
        <v>19134</v>
      </c>
      <c r="X32" s="22">
        <v>0</v>
      </c>
      <c r="Y32" s="22">
        <v>44964</v>
      </c>
      <c r="Z32" s="22">
        <v>0</v>
      </c>
      <c r="AA32" s="22">
        <v>180</v>
      </c>
      <c r="AB32" s="22">
        <v>5400</v>
      </c>
      <c r="AC32" s="22">
        <v>12287</v>
      </c>
      <c r="AD32" s="22">
        <v>118901</v>
      </c>
      <c r="AE32" s="22">
        <v>560</v>
      </c>
      <c r="AF32" s="22">
        <v>0</v>
      </c>
      <c r="AG32" s="22">
        <v>0</v>
      </c>
      <c r="AH32" s="22">
        <v>0</v>
      </c>
      <c r="AI32" s="22">
        <v>0</v>
      </c>
      <c r="AJ32" s="22">
        <v>760</v>
      </c>
      <c r="AK32" s="22">
        <v>2322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7785333</v>
      </c>
      <c r="AR32" s="22">
        <v>151132</v>
      </c>
      <c r="AS32" s="22">
        <v>1063797</v>
      </c>
      <c r="AT32" s="22">
        <v>0</v>
      </c>
      <c r="AU32" s="22">
        <v>0</v>
      </c>
      <c r="AV32" s="22">
        <v>311863</v>
      </c>
      <c r="AW32" s="22">
        <v>11073</v>
      </c>
      <c r="AX32" s="22">
        <v>38913</v>
      </c>
      <c r="AY32" s="22">
        <v>0</v>
      </c>
      <c r="AZ32" s="22">
        <v>0</v>
      </c>
      <c r="BA32" s="22">
        <v>0</v>
      </c>
      <c r="BB32" s="22">
        <v>6267607</v>
      </c>
      <c r="BC32" s="22">
        <v>2303</v>
      </c>
      <c r="BD32" s="22">
        <v>0</v>
      </c>
      <c r="BE32" s="22">
        <v>110424</v>
      </c>
      <c r="BF32" s="22">
        <v>0</v>
      </c>
      <c r="BG32" s="22">
        <v>561067</v>
      </c>
      <c r="BH32" s="22">
        <v>45409</v>
      </c>
      <c r="BI32" s="22">
        <v>144707</v>
      </c>
      <c r="BJ32" s="22">
        <v>0</v>
      </c>
      <c r="BK32" s="22">
        <v>42700</v>
      </c>
      <c r="BL32" s="22">
        <v>0</v>
      </c>
      <c r="BM32" s="22">
        <v>1100</v>
      </c>
      <c r="BN32" s="22">
        <v>3535</v>
      </c>
      <c r="BO32" s="22">
        <v>87672</v>
      </c>
      <c r="BP32" s="22">
        <v>665082</v>
      </c>
      <c r="BQ32" s="22">
        <v>0</v>
      </c>
      <c r="BR32" s="22">
        <v>0</v>
      </c>
      <c r="BS32" s="22">
        <v>0</v>
      </c>
      <c r="BT32" s="22">
        <v>0</v>
      </c>
      <c r="BU32" s="22">
        <v>150700</v>
      </c>
      <c r="BV32" s="22">
        <v>19332</v>
      </c>
      <c r="BW32" s="22">
        <v>38939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9717355</v>
      </c>
      <c r="CD32" s="22">
        <v>-1932022</v>
      </c>
    </row>
    <row r="33" spans="1:82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50058397</v>
      </c>
      <c r="F33" s="22">
        <v>0</v>
      </c>
      <c r="G33" s="22">
        <v>1460594</v>
      </c>
      <c r="H33" s="22">
        <v>0</v>
      </c>
      <c r="I33" s="22">
        <v>0</v>
      </c>
      <c r="J33" s="22">
        <v>744643</v>
      </c>
      <c r="K33" s="22">
        <v>0</v>
      </c>
      <c r="L33" s="22">
        <v>40008</v>
      </c>
      <c r="M33" s="22">
        <v>405840</v>
      </c>
      <c r="N33" s="22">
        <v>0</v>
      </c>
      <c r="O33" s="22">
        <v>0</v>
      </c>
      <c r="P33" s="22">
        <v>15697136</v>
      </c>
      <c r="Q33" s="22">
        <v>0</v>
      </c>
      <c r="R33" s="22">
        <v>0</v>
      </c>
      <c r="S33" s="22">
        <v>0</v>
      </c>
      <c r="T33" s="22">
        <v>0</v>
      </c>
      <c r="U33" s="22">
        <v>427693</v>
      </c>
      <c r="V33" s="22">
        <v>30302</v>
      </c>
      <c r="W33" s="22">
        <v>83262</v>
      </c>
      <c r="X33" s="22">
        <v>0</v>
      </c>
      <c r="Y33" s="22">
        <v>210467</v>
      </c>
      <c r="Z33" s="22">
        <v>0</v>
      </c>
      <c r="AA33" s="22">
        <v>0</v>
      </c>
      <c r="AB33" s="22">
        <v>0</v>
      </c>
      <c r="AC33" s="22">
        <v>583801</v>
      </c>
      <c r="AD33" s="22">
        <v>462783</v>
      </c>
      <c r="AE33" s="22">
        <v>0</v>
      </c>
      <c r="AF33" s="22">
        <v>0</v>
      </c>
      <c r="AG33" s="22">
        <v>0</v>
      </c>
      <c r="AH33" s="22">
        <v>35000</v>
      </c>
      <c r="AI33" s="22">
        <v>54520</v>
      </c>
      <c r="AJ33" s="22">
        <v>2496278</v>
      </c>
      <c r="AK33" s="22">
        <v>49306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72840030</v>
      </c>
      <c r="AR33" s="22">
        <v>534901</v>
      </c>
      <c r="AS33" s="22">
        <v>3695471</v>
      </c>
      <c r="AT33" s="22">
        <v>0</v>
      </c>
      <c r="AU33" s="22">
        <v>0</v>
      </c>
      <c r="AV33" s="22">
        <v>1369564</v>
      </c>
      <c r="AW33" s="22">
        <v>4215</v>
      </c>
      <c r="AX33" s="22">
        <v>10265</v>
      </c>
      <c r="AY33" s="22">
        <v>1340297</v>
      </c>
      <c r="AZ33" s="22">
        <v>345276</v>
      </c>
      <c r="BA33" s="22">
        <v>0</v>
      </c>
      <c r="BB33" s="22">
        <v>22114678</v>
      </c>
      <c r="BC33" s="22">
        <v>0</v>
      </c>
      <c r="BD33" s="22">
        <v>0</v>
      </c>
      <c r="BE33" s="22">
        <v>0</v>
      </c>
      <c r="BF33" s="22">
        <v>0</v>
      </c>
      <c r="BG33" s="22">
        <v>688358</v>
      </c>
      <c r="BH33" s="22">
        <v>352610</v>
      </c>
      <c r="BI33" s="22">
        <v>1383941</v>
      </c>
      <c r="BJ33" s="22">
        <v>0</v>
      </c>
      <c r="BK33" s="22">
        <v>267121</v>
      </c>
      <c r="BL33" s="22">
        <v>0</v>
      </c>
      <c r="BM33" s="22">
        <v>0</v>
      </c>
      <c r="BN33" s="22">
        <v>0</v>
      </c>
      <c r="BO33" s="22">
        <v>1204425</v>
      </c>
      <c r="BP33" s="22">
        <v>2005614</v>
      </c>
      <c r="BQ33" s="22">
        <v>0</v>
      </c>
      <c r="BR33" s="22">
        <v>0</v>
      </c>
      <c r="BS33" s="22">
        <v>0</v>
      </c>
      <c r="BT33" s="22">
        <v>2260761</v>
      </c>
      <c r="BU33" s="22">
        <v>2113583</v>
      </c>
      <c r="BV33" s="22">
        <v>2625156</v>
      </c>
      <c r="BW33" s="22">
        <v>322185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42638421</v>
      </c>
      <c r="CD33" s="22">
        <v>30201609</v>
      </c>
    </row>
    <row r="34" spans="1:82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29561582</v>
      </c>
      <c r="F34" s="22">
        <v>0</v>
      </c>
      <c r="G34" s="22">
        <v>58554</v>
      </c>
      <c r="H34" s="22">
        <v>0</v>
      </c>
      <c r="I34" s="22">
        <v>263911</v>
      </c>
      <c r="J34" s="22">
        <v>24300</v>
      </c>
      <c r="K34" s="22">
        <v>9119</v>
      </c>
      <c r="L34" s="22">
        <v>0</v>
      </c>
      <c r="M34" s="22">
        <v>0</v>
      </c>
      <c r="N34" s="22">
        <v>0</v>
      </c>
      <c r="O34" s="22">
        <v>14171</v>
      </c>
      <c r="P34" s="22">
        <v>779357</v>
      </c>
      <c r="Q34" s="22">
        <v>0</v>
      </c>
      <c r="R34" s="22">
        <v>0</v>
      </c>
      <c r="S34" s="22">
        <v>0</v>
      </c>
      <c r="T34" s="22">
        <v>0</v>
      </c>
      <c r="U34" s="22">
        <v>3449583</v>
      </c>
      <c r="V34" s="22">
        <v>204005</v>
      </c>
      <c r="W34" s="22">
        <v>18079</v>
      </c>
      <c r="X34" s="22">
        <v>0</v>
      </c>
      <c r="Y34" s="22">
        <v>163279</v>
      </c>
      <c r="Z34" s="22">
        <v>0</v>
      </c>
      <c r="AA34" s="22">
        <v>600</v>
      </c>
      <c r="AB34" s="22">
        <v>0</v>
      </c>
      <c r="AC34" s="22">
        <v>114739</v>
      </c>
      <c r="AD34" s="22">
        <v>209892</v>
      </c>
      <c r="AE34" s="22">
        <v>0</v>
      </c>
      <c r="AF34" s="22">
        <v>0</v>
      </c>
      <c r="AG34" s="22">
        <v>72294</v>
      </c>
      <c r="AH34" s="22">
        <v>0</v>
      </c>
      <c r="AI34" s="22">
        <v>0</v>
      </c>
      <c r="AJ34" s="22">
        <v>272668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35216133</v>
      </c>
      <c r="AR34" s="22">
        <v>391304</v>
      </c>
      <c r="AS34" s="22">
        <v>3443818</v>
      </c>
      <c r="AT34" s="22">
        <v>70842</v>
      </c>
      <c r="AU34" s="22">
        <v>544945</v>
      </c>
      <c r="AV34" s="22">
        <v>887224</v>
      </c>
      <c r="AW34" s="22">
        <v>82095</v>
      </c>
      <c r="AX34" s="22">
        <v>0</v>
      </c>
      <c r="AY34" s="22">
        <v>0</v>
      </c>
      <c r="AZ34" s="22">
        <v>0</v>
      </c>
      <c r="BA34" s="22">
        <v>1529390</v>
      </c>
      <c r="BB34" s="22">
        <v>11204627</v>
      </c>
      <c r="BC34" s="22">
        <v>69907</v>
      </c>
      <c r="BD34" s="22">
        <v>0</v>
      </c>
      <c r="BE34" s="22">
        <v>16788</v>
      </c>
      <c r="BF34" s="22">
        <v>0</v>
      </c>
      <c r="BG34" s="22">
        <v>727596</v>
      </c>
      <c r="BH34" s="22">
        <v>423394</v>
      </c>
      <c r="BI34" s="22">
        <v>521636</v>
      </c>
      <c r="BJ34" s="22">
        <v>0</v>
      </c>
      <c r="BK34" s="22">
        <v>214151</v>
      </c>
      <c r="BL34" s="22">
        <v>45000</v>
      </c>
      <c r="BM34" s="22">
        <v>6025</v>
      </c>
      <c r="BN34" s="22">
        <v>0</v>
      </c>
      <c r="BO34" s="22">
        <v>462260</v>
      </c>
      <c r="BP34" s="22">
        <v>1188098</v>
      </c>
      <c r="BQ34" s="22">
        <v>27636</v>
      </c>
      <c r="BR34" s="22">
        <v>0</v>
      </c>
      <c r="BS34" s="22">
        <v>0</v>
      </c>
      <c r="BT34" s="22">
        <v>0</v>
      </c>
      <c r="BU34" s="22">
        <v>0</v>
      </c>
      <c r="BV34" s="22">
        <v>1221905</v>
      </c>
      <c r="BW34" s="22">
        <v>353905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23432546</v>
      </c>
      <c r="CD34" s="22">
        <v>11783587</v>
      </c>
    </row>
    <row r="35" spans="1:82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12473642</v>
      </c>
      <c r="F35" s="22">
        <v>0</v>
      </c>
      <c r="G35" s="22">
        <v>5862222</v>
      </c>
      <c r="H35" s="22">
        <v>0</v>
      </c>
      <c r="I35" s="22">
        <v>70256</v>
      </c>
      <c r="J35" s="22">
        <v>247006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2729698</v>
      </c>
      <c r="Q35" s="22">
        <v>0</v>
      </c>
      <c r="R35" s="22">
        <v>0</v>
      </c>
      <c r="S35" s="22">
        <v>0</v>
      </c>
      <c r="T35" s="22">
        <v>0</v>
      </c>
      <c r="U35" s="22">
        <v>1388534</v>
      </c>
      <c r="V35" s="22">
        <v>0</v>
      </c>
      <c r="W35" s="22">
        <v>1317595</v>
      </c>
      <c r="X35" s="22">
        <v>0</v>
      </c>
      <c r="Y35" s="22">
        <v>733731</v>
      </c>
      <c r="Z35" s="22">
        <v>0</v>
      </c>
      <c r="AA35" s="22">
        <v>0</v>
      </c>
      <c r="AB35" s="22">
        <v>0</v>
      </c>
      <c r="AC35" s="22">
        <v>80091</v>
      </c>
      <c r="AD35" s="22">
        <v>823664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130095</v>
      </c>
      <c r="AK35" s="22">
        <v>31500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25888034</v>
      </c>
      <c r="AR35" s="22">
        <v>305586</v>
      </c>
      <c r="AS35" s="22">
        <v>2197001</v>
      </c>
      <c r="AT35" s="22">
        <v>0</v>
      </c>
      <c r="AU35" s="22">
        <v>464664</v>
      </c>
      <c r="AV35" s="22">
        <v>559035</v>
      </c>
      <c r="AW35" s="22">
        <v>7617</v>
      </c>
      <c r="AX35" s="22">
        <v>0</v>
      </c>
      <c r="AY35" s="22">
        <v>0</v>
      </c>
      <c r="AZ35" s="22">
        <v>119474</v>
      </c>
      <c r="BA35" s="22">
        <v>0</v>
      </c>
      <c r="BB35" s="22">
        <v>5701914</v>
      </c>
      <c r="BC35" s="22">
        <v>0</v>
      </c>
      <c r="BD35" s="22">
        <v>0</v>
      </c>
      <c r="BE35" s="22">
        <v>0</v>
      </c>
      <c r="BF35" s="22">
        <v>0</v>
      </c>
      <c r="BG35" s="22">
        <v>302015</v>
      </c>
      <c r="BH35" s="22">
        <v>128989</v>
      </c>
      <c r="BI35" s="22">
        <v>754384</v>
      </c>
      <c r="BJ35" s="22">
        <v>0</v>
      </c>
      <c r="BK35" s="22">
        <v>1058133</v>
      </c>
      <c r="BL35" s="22">
        <v>0</v>
      </c>
      <c r="BM35" s="22">
        <v>0</v>
      </c>
      <c r="BN35" s="22">
        <v>0</v>
      </c>
      <c r="BO35" s="22">
        <v>798240</v>
      </c>
      <c r="BP35" s="22">
        <v>1218428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22">
        <v>913359</v>
      </c>
      <c r="BW35" s="22">
        <v>186412</v>
      </c>
      <c r="BX35" s="22">
        <v>0</v>
      </c>
      <c r="BY35" s="22">
        <v>0</v>
      </c>
      <c r="BZ35" s="22">
        <v>0</v>
      </c>
      <c r="CA35" s="22">
        <v>0</v>
      </c>
      <c r="CB35" s="22">
        <v>3931349</v>
      </c>
      <c r="CC35" s="22">
        <v>18646600</v>
      </c>
      <c r="CD35" s="22">
        <v>7241434</v>
      </c>
    </row>
    <row r="36" spans="1:82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4589494</v>
      </c>
      <c r="F36" s="22">
        <v>0</v>
      </c>
      <c r="G36" s="22">
        <v>281549</v>
      </c>
      <c r="H36" s="22">
        <v>0</v>
      </c>
      <c r="I36" s="22">
        <v>0</v>
      </c>
      <c r="J36" s="22">
        <v>0</v>
      </c>
      <c r="K36" s="22">
        <v>2500</v>
      </c>
      <c r="L36" s="22">
        <v>0</v>
      </c>
      <c r="M36" s="22">
        <v>0</v>
      </c>
      <c r="N36" s="22">
        <v>0</v>
      </c>
      <c r="O36" s="22">
        <v>0</v>
      </c>
      <c r="P36" s="22">
        <v>2362909</v>
      </c>
      <c r="Q36" s="22">
        <v>0</v>
      </c>
      <c r="R36" s="22">
        <v>0</v>
      </c>
      <c r="S36" s="22">
        <v>0</v>
      </c>
      <c r="T36" s="22">
        <v>0</v>
      </c>
      <c r="U36" s="22">
        <v>141794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13538</v>
      </c>
      <c r="AD36" s="22">
        <v>402399</v>
      </c>
      <c r="AE36" s="22">
        <v>4000</v>
      </c>
      <c r="AF36" s="22">
        <v>0</v>
      </c>
      <c r="AG36" s="22">
        <v>0</v>
      </c>
      <c r="AH36" s="22">
        <v>0</v>
      </c>
      <c r="AI36" s="22">
        <v>2000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211839</v>
      </c>
      <c r="AQ36" s="22">
        <v>8012022</v>
      </c>
      <c r="AR36" s="22">
        <v>228608</v>
      </c>
      <c r="AS36" s="22">
        <v>1111405</v>
      </c>
      <c r="AT36" s="22">
        <v>0</v>
      </c>
      <c r="AU36" s="22">
        <v>0</v>
      </c>
      <c r="AV36" s="22">
        <v>128616</v>
      </c>
      <c r="AW36" s="22">
        <v>7059</v>
      </c>
      <c r="AX36" s="22">
        <v>0</v>
      </c>
      <c r="AY36" s="22">
        <v>62776</v>
      </c>
      <c r="AZ36" s="22">
        <v>0</v>
      </c>
      <c r="BA36" s="22">
        <v>0</v>
      </c>
      <c r="BB36" s="22">
        <v>5056790</v>
      </c>
      <c r="BC36" s="22">
        <v>0</v>
      </c>
      <c r="BD36" s="22">
        <v>0</v>
      </c>
      <c r="BE36" s="22">
        <v>0</v>
      </c>
      <c r="BF36" s="22">
        <v>0</v>
      </c>
      <c r="BG36" s="22">
        <v>330490</v>
      </c>
      <c r="BH36" s="22">
        <v>0</v>
      </c>
      <c r="BI36" s="22">
        <v>143321</v>
      </c>
      <c r="BJ36" s="22">
        <v>0</v>
      </c>
      <c r="BK36" s="22">
        <v>33333</v>
      </c>
      <c r="BL36" s="22">
        <v>0</v>
      </c>
      <c r="BM36" s="22">
        <v>0</v>
      </c>
      <c r="BN36" s="22">
        <v>0</v>
      </c>
      <c r="BO36" s="22">
        <v>44670</v>
      </c>
      <c r="BP36" s="22">
        <v>623490</v>
      </c>
      <c r="BQ36" s="22">
        <v>0</v>
      </c>
      <c r="BR36" s="22">
        <v>0</v>
      </c>
      <c r="BS36" s="22">
        <v>0</v>
      </c>
      <c r="BT36" s="22">
        <v>0</v>
      </c>
      <c r="BU36" s="22">
        <v>0</v>
      </c>
      <c r="BV36" s="22">
        <v>239330</v>
      </c>
      <c r="BW36" s="22">
        <v>54485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8064373</v>
      </c>
      <c r="CD36" s="22">
        <v>-52351</v>
      </c>
    </row>
    <row r="37" spans="1:82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15459622</v>
      </c>
      <c r="F37" s="22">
        <v>0</v>
      </c>
      <c r="G37" s="22">
        <v>942109</v>
      </c>
      <c r="H37" s="22">
        <v>0</v>
      </c>
      <c r="I37" s="22">
        <v>0</v>
      </c>
      <c r="J37" s="22">
        <v>38682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2363665</v>
      </c>
      <c r="Q37" s="22">
        <v>0</v>
      </c>
      <c r="R37" s="22">
        <v>0</v>
      </c>
      <c r="S37" s="22">
        <v>0</v>
      </c>
      <c r="T37" s="22">
        <v>0</v>
      </c>
      <c r="U37" s="22">
        <v>1530532</v>
      </c>
      <c r="V37" s="22">
        <v>94776</v>
      </c>
      <c r="W37" s="22">
        <v>0</v>
      </c>
      <c r="X37" s="22">
        <v>0</v>
      </c>
      <c r="Y37" s="22">
        <v>78227</v>
      </c>
      <c r="Z37" s="22">
        <v>0</v>
      </c>
      <c r="AA37" s="22">
        <v>599</v>
      </c>
      <c r="AB37" s="22">
        <v>0</v>
      </c>
      <c r="AC37" s="22">
        <v>16393</v>
      </c>
      <c r="AD37" s="22">
        <v>402476</v>
      </c>
      <c r="AE37" s="22">
        <v>1200</v>
      </c>
      <c r="AF37" s="22">
        <v>0</v>
      </c>
      <c r="AG37" s="22">
        <v>0</v>
      </c>
      <c r="AH37" s="22">
        <v>0</v>
      </c>
      <c r="AI37" s="22">
        <v>0</v>
      </c>
      <c r="AJ37" s="22">
        <v>12867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20941148</v>
      </c>
      <c r="AR37" s="22">
        <v>400209</v>
      </c>
      <c r="AS37" s="22">
        <v>1537912</v>
      </c>
      <c r="AT37" s="22">
        <v>0</v>
      </c>
      <c r="AU37" s="22">
        <v>0</v>
      </c>
      <c r="AV37" s="22">
        <v>323496</v>
      </c>
      <c r="AW37" s="22">
        <v>1844</v>
      </c>
      <c r="AX37" s="22">
        <v>54113</v>
      </c>
      <c r="AY37" s="22">
        <v>0</v>
      </c>
      <c r="AZ37" s="22">
        <v>0</v>
      </c>
      <c r="BA37" s="22">
        <v>0</v>
      </c>
      <c r="BB37" s="22">
        <v>7312813</v>
      </c>
      <c r="BC37" s="22">
        <v>0</v>
      </c>
      <c r="BD37" s="22">
        <v>0</v>
      </c>
      <c r="BE37" s="22">
        <v>0</v>
      </c>
      <c r="BF37" s="22">
        <v>0</v>
      </c>
      <c r="BG37" s="22">
        <v>401028</v>
      </c>
      <c r="BH37" s="22">
        <v>36707</v>
      </c>
      <c r="BI37" s="22">
        <v>304251</v>
      </c>
      <c r="BJ37" s="22">
        <v>0</v>
      </c>
      <c r="BK37" s="22">
        <v>135493</v>
      </c>
      <c r="BL37" s="22">
        <v>0</v>
      </c>
      <c r="BM37" s="22">
        <v>8000</v>
      </c>
      <c r="BN37" s="22">
        <v>0</v>
      </c>
      <c r="BO37" s="22">
        <v>293235</v>
      </c>
      <c r="BP37" s="22">
        <v>1820577</v>
      </c>
      <c r="BQ37" s="22">
        <v>0</v>
      </c>
      <c r="BR37" s="22">
        <v>0</v>
      </c>
      <c r="BS37" s="22">
        <v>0</v>
      </c>
      <c r="BT37" s="22">
        <v>0</v>
      </c>
      <c r="BU37" s="22">
        <v>0</v>
      </c>
      <c r="BV37" s="22">
        <v>309000</v>
      </c>
      <c r="BW37" s="22">
        <v>141513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13080191</v>
      </c>
      <c r="CD37" s="22">
        <v>7860957</v>
      </c>
    </row>
    <row r="38" spans="1:82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41800052</v>
      </c>
      <c r="F38" s="22">
        <v>0</v>
      </c>
      <c r="G38" s="22">
        <v>22415</v>
      </c>
      <c r="H38" s="22">
        <v>0</v>
      </c>
      <c r="I38" s="22">
        <v>207885</v>
      </c>
      <c r="J38" s="22">
        <v>76647</v>
      </c>
      <c r="K38" s="22">
        <v>476836</v>
      </c>
      <c r="L38" s="22">
        <v>0</v>
      </c>
      <c r="M38" s="22">
        <v>0</v>
      </c>
      <c r="N38" s="22">
        <v>0</v>
      </c>
      <c r="O38" s="22">
        <v>0</v>
      </c>
      <c r="P38" s="22">
        <v>8625175</v>
      </c>
      <c r="Q38" s="22">
        <v>0</v>
      </c>
      <c r="R38" s="22">
        <v>0</v>
      </c>
      <c r="S38" s="22">
        <v>0</v>
      </c>
      <c r="T38" s="22">
        <v>0</v>
      </c>
      <c r="U38" s="22">
        <v>17006</v>
      </c>
      <c r="V38" s="22">
        <v>155396</v>
      </c>
      <c r="W38" s="22">
        <v>0</v>
      </c>
      <c r="X38" s="22">
        <v>5200</v>
      </c>
      <c r="Y38" s="22">
        <v>0</v>
      </c>
      <c r="Z38" s="22">
        <v>0</v>
      </c>
      <c r="AA38" s="22">
        <v>705</v>
      </c>
      <c r="AB38" s="22">
        <v>0</v>
      </c>
      <c r="AC38" s="22">
        <v>64310</v>
      </c>
      <c r="AD38" s="22">
        <v>637210</v>
      </c>
      <c r="AE38" s="22">
        <v>88959</v>
      </c>
      <c r="AF38" s="22">
        <v>0</v>
      </c>
      <c r="AG38" s="22">
        <v>166045</v>
      </c>
      <c r="AH38" s="22">
        <v>3026</v>
      </c>
      <c r="AI38" s="22">
        <v>0</v>
      </c>
      <c r="AJ38" s="22">
        <v>50000</v>
      </c>
      <c r="AK38" s="22">
        <v>5000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52401867</v>
      </c>
      <c r="AR38" s="22">
        <v>434719</v>
      </c>
      <c r="AS38" s="22">
        <v>2782778</v>
      </c>
      <c r="AT38" s="22">
        <v>0</v>
      </c>
      <c r="AU38" s="22">
        <v>568489</v>
      </c>
      <c r="AV38" s="22">
        <v>1426749</v>
      </c>
      <c r="AW38" s="22">
        <v>732232</v>
      </c>
      <c r="AX38" s="22">
        <v>12884</v>
      </c>
      <c r="AY38" s="22">
        <v>18767</v>
      </c>
      <c r="AZ38" s="22">
        <v>0</v>
      </c>
      <c r="BA38" s="22">
        <v>1975581</v>
      </c>
      <c r="BB38" s="22">
        <v>28969992</v>
      </c>
      <c r="BC38" s="22">
        <v>55870</v>
      </c>
      <c r="BD38" s="22">
        <v>0</v>
      </c>
      <c r="BE38" s="22">
        <v>0</v>
      </c>
      <c r="BF38" s="22">
        <v>0</v>
      </c>
      <c r="BG38" s="22">
        <v>274586</v>
      </c>
      <c r="BH38" s="22">
        <v>2254263</v>
      </c>
      <c r="BI38" s="22">
        <v>702689</v>
      </c>
      <c r="BJ38" s="22">
        <v>0</v>
      </c>
      <c r="BK38" s="22">
        <v>579754</v>
      </c>
      <c r="BL38" s="22">
        <v>0</v>
      </c>
      <c r="BM38" s="22">
        <v>1866</v>
      </c>
      <c r="BN38" s="22">
        <v>0</v>
      </c>
      <c r="BO38" s="22">
        <v>603555</v>
      </c>
      <c r="BP38" s="22">
        <v>2675745</v>
      </c>
      <c r="BQ38" s="22">
        <v>223369</v>
      </c>
      <c r="BR38" s="22">
        <v>0</v>
      </c>
      <c r="BS38" s="22">
        <v>0</v>
      </c>
      <c r="BT38" s="22">
        <v>0</v>
      </c>
      <c r="BU38" s="22">
        <v>13708</v>
      </c>
      <c r="BV38" s="22">
        <v>1758263</v>
      </c>
      <c r="BW38" s="22">
        <v>437584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46503443</v>
      </c>
      <c r="CD38" s="22">
        <v>5898424</v>
      </c>
    </row>
    <row r="39" spans="1:82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18368202</v>
      </c>
      <c r="F39" s="22">
        <v>0</v>
      </c>
      <c r="G39" s="22">
        <v>0</v>
      </c>
      <c r="H39" s="22">
        <v>0</v>
      </c>
      <c r="I39" s="22">
        <v>0</v>
      </c>
      <c r="J39" s="22">
        <v>5135650</v>
      </c>
      <c r="K39" s="22">
        <v>0</v>
      </c>
      <c r="L39" s="22">
        <v>0</v>
      </c>
      <c r="M39" s="22">
        <v>50961</v>
      </c>
      <c r="N39" s="22">
        <v>0</v>
      </c>
      <c r="O39" s="22">
        <v>512387</v>
      </c>
      <c r="P39" s="22">
        <v>2041874</v>
      </c>
      <c r="Q39" s="22">
        <v>0</v>
      </c>
      <c r="R39" s="22">
        <v>0</v>
      </c>
      <c r="S39" s="22">
        <v>0</v>
      </c>
      <c r="T39" s="22">
        <v>0</v>
      </c>
      <c r="U39" s="22">
        <v>2975657</v>
      </c>
      <c r="V39" s="22">
        <v>990513</v>
      </c>
      <c r="W39" s="22">
        <v>45705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38576</v>
      </c>
      <c r="AD39" s="22">
        <v>0</v>
      </c>
      <c r="AE39" s="22">
        <v>19920</v>
      </c>
      <c r="AF39" s="22">
        <v>0</v>
      </c>
      <c r="AG39" s="22">
        <v>0</v>
      </c>
      <c r="AH39" s="22">
        <v>92898</v>
      </c>
      <c r="AI39" s="22">
        <v>0</v>
      </c>
      <c r="AJ39" s="22">
        <v>58944</v>
      </c>
      <c r="AK39" s="22">
        <v>0</v>
      </c>
      <c r="AL39" s="22">
        <v>0</v>
      </c>
      <c r="AM39" s="22">
        <v>155990</v>
      </c>
      <c r="AN39" s="22">
        <v>0</v>
      </c>
      <c r="AO39" s="22">
        <v>0</v>
      </c>
      <c r="AP39" s="22">
        <v>272228</v>
      </c>
      <c r="AQ39" s="22">
        <v>30759505</v>
      </c>
      <c r="AR39" s="22">
        <v>353101</v>
      </c>
      <c r="AS39" s="22">
        <v>1546921</v>
      </c>
      <c r="AT39" s="22">
        <v>400187</v>
      </c>
      <c r="AU39" s="22">
        <v>0</v>
      </c>
      <c r="AV39" s="22">
        <v>1032012</v>
      </c>
      <c r="AW39" s="22">
        <v>3682362</v>
      </c>
      <c r="AX39" s="22">
        <v>80000</v>
      </c>
      <c r="AY39" s="22">
        <v>263333</v>
      </c>
      <c r="AZ39" s="22">
        <v>0</v>
      </c>
      <c r="BA39" s="22">
        <v>0</v>
      </c>
      <c r="BB39" s="22">
        <v>12353309</v>
      </c>
      <c r="BC39" s="22">
        <v>0</v>
      </c>
      <c r="BD39" s="22">
        <v>0</v>
      </c>
      <c r="BE39" s="22">
        <v>0</v>
      </c>
      <c r="BF39" s="22">
        <v>0</v>
      </c>
      <c r="BG39" s="22">
        <v>2083834</v>
      </c>
      <c r="BH39" s="22">
        <v>368386</v>
      </c>
      <c r="BI39" s="22">
        <v>624789</v>
      </c>
      <c r="BJ39" s="22">
        <v>0</v>
      </c>
      <c r="BK39" s="22">
        <v>0</v>
      </c>
      <c r="BL39" s="22">
        <v>0</v>
      </c>
      <c r="BM39" s="22">
        <v>0</v>
      </c>
      <c r="BN39" s="22">
        <v>0</v>
      </c>
      <c r="BO39" s="22">
        <v>229685</v>
      </c>
      <c r="BP39" s="22">
        <v>0</v>
      </c>
      <c r="BQ39" s="22">
        <v>250905</v>
      </c>
      <c r="BR39" s="22">
        <v>0</v>
      </c>
      <c r="BS39" s="22">
        <v>0</v>
      </c>
      <c r="BT39" s="22">
        <v>0</v>
      </c>
      <c r="BU39" s="22">
        <v>284917</v>
      </c>
      <c r="BV39" s="22">
        <v>243395</v>
      </c>
      <c r="BW39" s="22">
        <v>87631</v>
      </c>
      <c r="BX39" s="22">
        <v>0</v>
      </c>
      <c r="BY39" s="22">
        <v>223790</v>
      </c>
      <c r="BZ39" s="22">
        <v>0</v>
      </c>
      <c r="CA39" s="22">
        <v>0</v>
      </c>
      <c r="CB39" s="22">
        <v>434902</v>
      </c>
      <c r="CC39" s="22">
        <v>24543459</v>
      </c>
      <c r="CD39" s="22">
        <v>6216046</v>
      </c>
    </row>
    <row r="40" spans="1:82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5471047</v>
      </c>
      <c r="F40" s="22">
        <v>0</v>
      </c>
      <c r="G40" s="22">
        <v>758325</v>
      </c>
      <c r="H40" s="22">
        <v>0</v>
      </c>
      <c r="I40" s="22">
        <v>0</v>
      </c>
      <c r="J40" s="22">
        <v>87947</v>
      </c>
      <c r="K40" s="22">
        <v>0</v>
      </c>
      <c r="L40" s="22">
        <v>0</v>
      </c>
      <c r="M40" s="22">
        <v>910</v>
      </c>
      <c r="N40" s="22">
        <v>94814</v>
      </c>
      <c r="O40" s="22">
        <v>0</v>
      </c>
      <c r="P40" s="22">
        <v>838449</v>
      </c>
      <c r="Q40" s="22">
        <v>160666</v>
      </c>
      <c r="R40" s="22">
        <v>0</v>
      </c>
      <c r="S40" s="22">
        <v>0</v>
      </c>
      <c r="T40" s="22">
        <v>0</v>
      </c>
      <c r="U40" s="22">
        <v>94433</v>
      </c>
      <c r="V40" s="22">
        <v>15191</v>
      </c>
      <c r="W40" s="22">
        <v>15070</v>
      </c>
      <c r="X40" s="22">
        <v>0</v>
      </c>
      <c r="Y40" s="22">
        <v>0</v>
      </c>
      <c r="Z40" s="22">
        <v>0</v>
      </c>
      <c r="AA40" s="22">
        <v>1700</v>
      </c>
      <c r="AB40" s="22">
        <v>0</v>
      </c>
      <c r="AC40" s="22">
        <v>1830</v>
      </c>
      <c r="AD40" s="22">
        <v>180893</v>
      </c>
      <c r="AE40" s="22">
        <v>0</v>
      </c>
      <c r="AF40" s="22">
        <v>0</v>
      </c>
      <c r="AG40" s="22">
        <v>8728</v>
      </c>
      <c r="AH40" s="22">
        <v>0</v>
      </c>
      <c r="AI40" s="22">
        <v>0</v>
      </c>
      <c r="AJ40" s="22">
        <v>14400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7744403</v>
      </c>
      <c r="AR40" s="22">
        <v>155221</v>
      </c>
      <c r="AS40" s="22">
        <v>790139</v>
      </c>
      <c r="AT40" s="22">
        <v>0</v>
      </c>
      <c r="AU40" s="22">
        <v>0</v>
      </c>
      <c r="AV40" s="22">
        <v>94896</v>
      </c>
      <c r="AW40" s="22">
        <v>0</v>
      </c>
      <c r="AX40" s="22">
        <v>0</v>
      </c>
      <c r="AY40" s="22">
        <v>2491863</v>
      </c>
      <c r="AZ40" s="22">
        <v>0</v>
      </c>
      <c r="BA40" s="22">
        <v>0</v>
      </c>
      <c r="BB40" s="22">
        <v>522518</v>
      </c>
      <c r="BC40" s="22">
        <v>224953</v>
      </c>
      <c r="BD40" s="22">
        <v>0</v>
      </c>
      <c r="BE40" s="22">
        <v>0</v>
      </c>
      <c r="BF40" s="22">
        <v>0</v>
      </c>
      <c r="BG40" s="22">
        <v>221185</v>
      </c>
      <c r="BH40" s="22">
        <v>53413</v>
      </c>
      <c r="BI40" s="22">
        <v>98967</v>
      </c>
      <c r="BJ40" s="22">
        <v>0</v>
      </c>
      <c r="BK40" s="22">
        <v>23110</v>
      </c>
      <c r="BL40" s="22">
        <v>0</v>
      </c>
      <c r="BM40" s="22">
        <v>18438</v>
      </c>
      <c r="BN40" s="22">
        <v>41890</v>
      </c>
      <c r="BO40" s="22">
        <v>108232</v>
      </c>
      <c r="BP40" s="22">
        <v>431140</v>
      </c>
      <c r="BQ40" s="22">
        <v>0</v>
      </c>
      <c r="BR40" s="22">
        <v>0</v>
      </c>
      <c r="BS40" s="22">
        <v>0</v>
      </c>
      <c r="BT40" s="22">
        <v>0</v>
      </c>
      <c r="BU40" s="22">
        <v>0</v>
      </c>
      <c r="BV40" s="22">
        <v>401588</v>
      </c>
      <c r="BW40" s="22">
        <v>75805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5753358</v>
      </c>
      <c r="CD40" s="22">
        <v>1991045</v>
      </c>
    </row>
    <row r="41" spans="1:82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19191592</v>
      </c>
      <c r="F41" s="22">
        <v>0</v>
      </c>
      <c r="G41" s="22">
        <v>307639</v>
      </c>
      <c r="H41" s="22">
        <v>0</v>
      </c>
      <c r="I41" s="22">
        <v>46224</v>
      </c>
      <c r="J41" s="22">
        <v>193353</v>
      </c>
      <c r="K41" s="22">
        <v>0</v>
      </c>
      <c r="L41" s="22">
        <v>0</v>
      </c>
      <c r="M41" s="22">
        <v>0</v>
      </c>
      <c r="N41" s="22">
        <v>17659</v>
      </c>
      <c r="O41" s="22">
        <v>0</v>
      </c>
      <c r="P41" s="22">
        <v>2613339</v>
      </c>
      <c r="Q41" s="22">
        <v>2250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139500</v>
      </c>
      <c r="X41" s="22">
        <v>0</v>
      </c>
      <c r="Y41" s="22">
        <v>425529</v>
      </c>
      <c r="Z41" s="22">
        <v>0</v>
      </c>
      <c r="AA41" s="22">
        <v>0</v>
      </c>
      <c r="AB41" s="22">
        <v>28638</v>
      </c>
      <c r="AC41" s="22">
        <v>0</v>
      </c>
      <c r="AD41" s="22">
        <v>218449</v>
      </c>
      <c r="AE41" s="22">
        <v>71225</v>
      </c>
      <c r="AF41" s="22">
        <v>0</v>
      </c>
      <c r="AG41" s="22">
        <v>0</v>
      </c>
      <c r="AH41" s="22">
        <v>5633</v>
      </c>
      <c r="AI41" s="22">
        <v>0</v>
      </c>
      <c r="AJ41" s="22">
        <v>88878</v>
      </c>
      <c r="AK41" s="22">
        <v>0</v>
      </c>
      <c r="AL41" s="22">
        <v>0</v>
      </c>
      <c r="AM41" s="22">
        <v>119227</v>
      </c>
      <c r="AN41" s="22">
        <v>0</v>
      </c>
      <c r="AO41" s="22">
        <v>0</v>
      </c>
      <c r="AP41" s="22">
        <v>0</v>
      </c>
      <c r="AQ41" s="22">
        <v>23469135</v>
      </c>
      <c r="AR41" s="22">
        <v>345678</v>
      </c>
      <c r="AS41" s="22">
        <v>2602246</v>
      </c>
      <c r="AT41" s="22">
        <v>0</v>
      </c>
      <c r="AU41" s="22">
        <v>245349</v>
      </c>
      <c r="AV41" s="22">
        <v>510038</v>
      </c>
      <c r="AW41" s="22">
        <v>28405</v>
      </c>
      <c r="AX41" s="22">
        <v>0</v>
      </c>
      <c r="AY41" s="22">
        <v>0</v>
      </c>
      <c r="AZ41" s="22">
        <v>177876</v>
      </c>
      <c r="BA41" s="22">
        <v>0</v>
      </c>
      <c r="BB41" s="22">
        <v>11621235</v>
      </c>
      <c r="BC41" s="22">
        <v>50515</v>
      </c>
      <c r="BD41" s="22">
        <v>0</v>
      </c>
      <c r="BE41" s="22">
        <v>0</v>
      </c>
      <c r="BF41" s="22">
        <v>0</v>
      </c>
      <c r="BG41" s="22">
        <v>42456</v>
      </c>
      <c r="BH41" s="22">
        <v>0</v>
      </c>
      <c r="BI41" s="22">
        <v>442849</v>
      </c>
      <c r="BJ41" s="22">
        <v>0</v>
      </c>
      <c r="BK41" s="22">
        <v>502937</v>
      </c>
      <c r="BL41" s="22">
        <v>0</v>
      </c>
      <c r="BM41" s="22">
        <v>0</v>
      </c>
      <c r="BN41" s="22">
        <v>54795</v>
      </c>
      <c r="BO41" s="22">
        <v>0</v>
      </c>
      <c r="BP41" s="22">
        <v>984383</v>
      </c>
      <c r="BQ41" s="22">
        <v>150983</v>
      </c>
      <c r="BR41" s="22">
        <v>0</v>
      </c>
      <c r="BS41" s="22">
        <v>0</v>
      </c>
      <c r="BT41" s="22">
        <v>137601</v>
      </c>
      <c r="BU41" s="22">
        <v>0</v>
      </c>
      <c r="BV41" s="22">
        <v>743159</v>
      </c>
      <c r="BW41" s="22">
        <v>29616</v>
      </c>
      <c r="BX41" s="22">
        <v>0</v>
      </c>
      <c r="BY41" s="22">
        <v>235556</v>
      </c>
      <c r="BZ41" s="22">
        <v>0</v>
      </c>
      <c r="CA41" s="22">
        <v>0</v>
      </c>
      <c r="CB41" s="22">
        <v>0</v>
      </c>
      <c r="CC41" s="22">
        <v>18905677</v>
      </c>
      <c r="CD41" s="22">
        <v>4563458</v>
      </c>
    </row>
    <row r="42" spans="1:82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29561754</v>
      </c>
      <c r="F42" s="22">
        <v>0</v>
      </c>
      <c r="G42" s="22">
        <v>311733</v>
      </c>
      <c r="H42" s="22">
        <v>0</v>
      </c>
      <c r="I42" s="22">
        <v>0</v>
      </c>
      <c r="J42" s="22">
        <v>184804</v>
      </c>
      <c r="K42" s="22">
        <v>3281428</v>
      </c>
      <c r="L42" s="22">
        <v>0</v>
      </c>
      <c r="M42" s="22">
        <v>82514</v>
      </c>
      <c r="N42" s="22">
        <v>0</v>
      </c>
      <c r="O42" s="22">
        <v>0</v>
      </c>
      <c r="P42" s="22">
        <v>5796138</v>
      </c>
      <c r="Q42" s="22">
        <v>6440</v>
      </c>
      <c r="R42" s="22">
        <v>0</v>
      </c>
      <c r="S42" s="22">
        <v>0</v>
      </c>
      <c r="T42" s="22">
        <v>0</v>
      </c>
      <c r="U42" s="22">
        <v>1364592</v>
      </c>
      <c r="V42" s="22">
        <v>246781</v>
      </c>
      <c r="W42" s="22">
        <v>74060</v>
      </c>
      <c r="X42" s="22">
        <v>0</v>
      </c>
      <c r="Y42" s="22">
        <v>397879</v>
      </c>
      <c r="Z42" s="22">
        <v>0</v>
      </c>
      <c r="AA42" s="22">
        <v>186791</v>
      </c>
      <c r="AB42" s="22">
        <v>0</v>
      </c>
      <c r="AC42" s="22">
        <v>1396944</v>
      </c>
      <c r="AD42" s="22">
        <v>177583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8956843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52026284</v>
      </c>
      <c r="AR42" s="22">
        <v>731313</v>
      </c>
      <c r="AS42" s="22">
        <v>6378191</v>
      </c>
      <c r="AT42" s="22">
        <v>0</v>
      </c>
      <c r="AU42" s="22">
        <v>0</v>
      </c>
      <c r="AV42" s="22">
        <v>3498394</v>
      </c>
      <c r="AW42" s="22">
        <v>999850</v>
      </c>
      <c r="AX42" s="22">
        <v>200779</v>
      </c>
      <c r="AY42" s="22">
        <v>858387</v>
      </c>
      <c r="AZ42" s="22">
        <v>0</v>
      </c>
      <c r="BA42" s="22">
        <v>0</v>
      </c>
      <c r="BB42" s="22">
        <v>22165116</v>
      </c>
      <c r="BC42" s="22">
        <v>140917</v>
      </c>
      <c r="BD42" s="22">
        <v>0</v>
      </c>
      <c r="BE42" s="22">
        <v>0</v>
      </c>
      <c r="BF42" s="22">
        <v>0</v>
      </c>
      <c r="BG42" s="22">
        <v>1374189</v>
      </c>
      <c r="BH42" s="22">
        <v>359196</v>
      </c>
      <c r="BI42" s="22">
        <v>231891</v>
      </c>
      <c r="BJ42" s="22">
        <v>0</v>
      </c>
      <c r="BK42" s="22">
        <v>381529</v>
      </c>
      <c r="BL42" s="22">
        <v>0</v>
      </c>
      <c r="BM42" s="22">
        <v>151324</v>
      </c>
      <c r="BN42" s="22">
        <v>0</v>
      </c>
      <c r="BO42" s="22">
        <v>1834886</v>
      </c>
      <c r="BP42" s="22">
        <v>710136</v>
      </c>
      <c r="BQ42" s="22">
        <v>0</v>
      </c>
      <c r="BR42" s="22">
        <v>0</v>
      </c>
      <c r="BS42" s="22">
        <v>0</v>
      </c>
      <c r="BT42" s="22">
        <v>0</v>
      </c>
      <c r="BU42" s="22">
        <v>1160696</v>
      </c>
      <c r="BV42" s="22">
        <v>558079</v>
      </c>
      <c r="BW42" s="22">
        <v>305139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42040012</v>
      </c>
      <c r="CD42" s="22">
        <v>9986272</v>
      </c>
    </row>
    <row r="43" spans="1:82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6947333</v>
      </c>
      <c r="F43" s="22">
        <v>0</v>
      </c>
      <c r="G43" s="22">
        <v>246781</v>
      </c>
      <c r="H43" s="22">
        <v>0</v>
      </c>
      <c r="I43" s="22">
        <v>0</v>
      </c>
      <c r="J43" s="22">
        <v>2888</v>
      </c>
      <c r="K43" s="22">
        <v>0</v>
      </c>
      <c r="L43" s="22">
        <v>0</v>
      </c>
      <c r="M43" s="22">
        <v>678</v>
      </c>
      <c r="N43" s="22">
        <v>0</v>
      </c>
      <c r="O43" s="22">
        <v>0</v>
      </c>
      <c r="P43" s="22">
        <v>3068293</v>
      </c>
      <c r="Q43" s="22">
        <v>0</v>
      </c>
      <c r="R43" s="22">
        <v>0</v>
      </c>
      <c r="S43" s="22">
        <v>0</v>
      </c>
      <c r="T43" s="22">
        <v>0</v>
      </c>
      <c r="U43" s="22">
        <v>152594</v>
      </c>
      <c r="V43" s="22">
        <v>379763</v>
      </c>
      <c r="W43" s="22">
        <v>16862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19905</v>
      </c>
      <c r="AD43" s="22">
        <v>279823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339943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9666</v>
      </c>
      <c r="AQ43" s="22">
        <v>11464529</v>
      </c>
      <c r="AR43" s="22">
        <v>166927</v>
      </c>
      <c r="AS43" s="22">
        <v>1345524</v>
      </c>
      <c r="AT43" s="22">
        <v>0</v>
      </c>
      <c r="AU43" s="22">
        <v>0</v>
      </c>
      <c r="AV43" s="22">
        <v>282758</v>
      </c>
      <c r="AW43" s="22">
        <v>400</v>
      </c>
      <c r="AX43" s="22">
        <v>25000</v>
      </c>
      <c r="AY43" s="22">
        <v>80064</v>
      </c>
      <c r="AZ43" s="22">
        <v>63601</v>
      </c>
      <c r="BA43" s="22">
        <v>0</v>
      </c>
      <c r="BB43" s="22">
        <v>7363570</v>
      </c>
      <c r="BC43" s="22">
        <v>0</v>
      </c>
      <c r="BD43" s="22">
        <v>0</v>
      </c>
      <c r="BE43" s="22">
        <v>0</v>
      </c>
      <c r="BF43" s="22">
        <v>0</v>
      </c>
      <c r="BG43" s="22">
        <v>408064</v>
      </c>
      <c r="BH43" s="22">
        <v>49176</v>
      </c>
      <c r="BI43" s="22">
        <v>234731</v>
      </c>
      <c r="BJ43" s="22">
        <v>0</v>
      </c>
      <c r="BK43" s="22">
        <v>0</v>
      </c>
      <c r="BL43" s="22">
        <v>0</v>
      </c>
      <c r="BM43" s="22">
        <v>0</v>
      </c>
      <c r="BN43" s="22">
        <v>0</v>
      </c>
      <c r="BO43" s="22">
        <v>13368</v>
      </c>
      <c r="BP43" s="22">
        <v>772887</v>
      </c>
      <c r="BQ43" s="22">
        <v>0</v>
      </c>
      <c r="BR43" s="22">
        <v>0</v>
      </c>
      <c r="BS43" s="22">
        <v>0</v>
      </c>
      <c r="BT43" s="22">
        <v>0</v>
      </c>
      <c r="BU43" s="22">
        <v>0</v>
      </c>
      <c r="BV43" s="22">
        <v>410290</v>
      </c>
      <c r="BW43" s="22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126134</v>
      </c>
      <c r="CC43" s="22">
        <v>11342494</v>
      </c>
      <c r="CD43" s="22">
        <v>122035</v>
      </c>
    </row>
    <row r="44" spans="1:82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67483796</v>
      </c>
      <c r="F44" s="22">
        <v>230</v>
      </c>
      <c r="G44" s="22">
        <v>447346</v>
      </c>
      <c r="H44" s="22">
        <v>0</v>
      </c>
      <c r="I44" s="22">
        <v>0</v>
      </c>
      <c r="J44" s="22">
        <v>1009837</v>
      </c>
      <c r="K44" s="22">
        <v>0</v>
      </c>
      <c r="L44" s="22">
        <v>0</v>
      </c>
      <c r="M44" s="22">
        <v>566497</v>
      </c>
      <c r="N44" s="22">
        <v>0</v>
      </c>
      <c r="O44" s="22">
        <v>1248</v>
      </c>
      <c r="P44" s="22">
        <v>24641439</v>
      </c>
      <c r="Q44" s="22">
        <v>0</v>
      </c>
      <c r="R44" s="22">
        <v>0</v>
      </c>
      <c r="S44" s="22">
        <v>0</v>
      </c>
      <c r="T44" s="22">
        <v>0</v>
      </c>
      <c r="U44" s="22">
        <v>824046</v>
      </c>
      <c r="V44" s="22">
        <v>56220</v>
      </c>
      <c r="W44" s="22">
        <v>3857543</v>
      </c>
      <c r="X44" s="22">
        <v>753592</v>
      </c>
      <c r="Y44" s="22">
        <v>809510</v>
      </c>
      <c r="Z44" s="22">
        <v>0</v>
      </c>
      <c r="AA44" s="22">
        <v>43245</v>
      </c>
      <c r="AB44" s="22">
        <v>0</v>
      </c>
      <c r="AC44" s="22">
        <v>2083510</v>
      </c>
      <c r="AD44" s="22">
        <v>228759</v>
      </c>
      <c r="AE44" s="22">
        <v>0</v>
      </c>
      <c r="AF44" s="22">
        <v>0</v>
      </c>
      <c r="AG44" s="22">
        <v>0</v>
      </c>
      <c r="AH44" s="22">
        <v>223993</v>
      </c>
      <c r="AI44" s="22">
        <v>0</v>
      </c>
      <c r="AJ44" s="22">
        <v>16220439</v>
      </c>
      <c r="AK44" s="22">
        <v>98040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119349290</v>
      </c>
      <c r="AR44" s="22">
        <v>919074</v>
      </c>
      <c r="AS44" s="22">
        <v>6944039</v>
      </c>
      <c r="AT44" s="22">
        <v>1143626</v>
      </c>
      <c r="AU44" s="22">
        <v>0</v>
      </c>
      <c r="AV44" s="22">
        <v>6378593</v>
      </c>
      <c r="AW44" s="22">
        <v>179194</v>
      </c>
      <c r="AX44" s="22">
        <v>0</v>
      </c>
      <c r="AY44" s="22">
        <v>2684869</v>
      </c>
      <c r="AZ44" s="22">
        <v>0</v>
      </c>
      <c r="BA44" s="22">
        <v>1280848</v>
      </c>
      <c r="BB44" s="22">
        <v>28724186</v>
      </c>
      <c r="BC44" s="22">
        <v>0</v>
      </c>
      <c r="BD44" s="22">
        <v>0</v>
      </c>
      <c r="BE44" s="22">
        <v>0</v>
      </c>
      <c r="BF44" s="22">
        <v>0</v>
      </c>
      <c r="BG44" s="22">
        <v>587143</v>
      </c>
      <c r="BH44" s="22">
        <v>136987</v>
      </c>
      <c r="BI44" s="22">
        <v>2194656</v>
      </c>
      <c r="BJ44" s="22">
        <v>768394</v>
      </c>
      <c r="BK44" s="22">
        <v>1731028</v>
      </c>
      <c r="BL44" s="22">
        <v>0</v>
      </c>
      <c r="BM44" s="22">
        <v>30362</v>
      </c>
      <c r="BN44" s="22">
        <v>0</v>
      </c>
      <c r="BO44" s="22">
        <v>2242565</v>
      </c>
      <c r="BP44" s="22">
        <v>2033941</v>
      </c>
      <c r="BQ44" s="22">
        <v>0</v>
      </c>
      <c r="BR44" s="22">
        <v>0</v>
      </c>
      <c r="BS44" s="22">
        <v>0</v>
      </c>
      <c r="BT44" s="22">
        <v>1167894</v>
      </c>
      <c r="BU44" s="22">
        <v>0</v>
      </c>
      <c r="BV44" s="22">
        <v>9899879</v>
      </c>
      <c r="BW44" s="22">
        <v>741825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69789103</v>
      </c>
      <c r="CD44" s="22">
        <v>49560187</v>
      </c>
    </row>
    <row r="45" spans="1:82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76484789</v>
      </c>
      <c r="F45" s="22">
        <v>0</v>
      </c>
      <c r="G45" s="22">
        <v>449871</v>
      </c>
      <c r="H45" s="22">
        <v>0</v>
      </c>
      <c r="I45" s="22">
        <v>0</v>
      </c>
      <c r="J45" s="22">
        <v>11650</v>
      </c>
      <c r="K45" s="22">
        <v>0</v>
      </c>
      <c r="L45" s="22">
        <v>34440</v>
      </c>
      <c r="M45" s="22">
        <v>0</v>
      </c>
      <c r="N45" s="22">
        <v>0</v>
      </c>
      <c r="O45" s="22">
        <v>0</v>
      </c>
      <c r="P45" s="22">
        <v>9839956</v>
      </c>
      <c r="Q45" s="22">
        <v>0</v>
      </c>
      <c r="R45" s="22">
        <v>0</v>
      </c>
      <c r="S45" s="22">
        <v>0</v>
      </c>
      <c r="T45" s="22">
        <v>0</v>
      </c>
      <c r="U45" s="22">
        <v>207936</v>
      </c>
      <c r="V45" s="22">
        <v>59394</v>
      </c>
      <c r="W45" s="22">
        <v>49397</v>
      </c>
      <c r="X45" s="22">
        <v>0</v>
      </c>
      <c r="Y45" s="22">
        <v>395724</v>
      </c>
      <c r="Z45" s="22">
        <v>0</v>
      </c>
      <c r="AA45" s="22">
        <v>0</v>
      </c>
      <c r="AB45" s="22">
        <v>85948</v>
      </c>
      <c r="AC45" s="22">
        <v>548335</v>
      </c>
      <c r="AD45" s="22">
        <v>36000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34900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88238340</v>
      </c>
      <c r="AR45" s="22">
        <v>610674</v>
      </c>
      <c r="AS45" s="22">
        <v>7011343</v>
      </c>
      <c r="AT45" s="22">
        <v>0</v>
      </c>
      <c r="AU45" s="22">
        <v>0</v>
      </c>
      <c r="AV45" s="22">
        <v>715756</v>
      </c>
      <c r="AW45" s="22">
        <v>24226</v>
      </c>
      <c r="AX45" s="22">
        <v>90512</v>
      </c>
      <c r="AY45" s="22">
        <v>205668</v>
      </c>
      <c r="AZ45" s="22">
        <v>0</v>
      </c>
      <c r="BA45" s="22">
        <v>621086</v>
      </c>
      <c r="BB45" s="22">
        <v>27588996</v>
      </c>
      <c r="BC45" s="22">
        <v>40000</v>
      </c>
      <c r="BD45" s="22">
        <v>0</v>
      </c>
      <c r="BE45" s="22">
        <v>0</v>
      </c>
      <c r="BF45" s="22">
        <v>0</v>
      </c>
      <c r="BG45" s="22">
        <v>255911</v>
      </c>
      <c r="BH45" s="22">
        <v>150347</v>
      </c>
      <c r="BI45" s="22">
        <v>854202</v>
      </c>
      <c r="BJ45" s="22">
        <v>504581</v>
      </c>
      <c r="BK45" s="22">
        <v>836688</v>
      </c>
      <c r="BL45" s="22">
        <v>0</v>
      </c>
      <c r="BM45" s="22">
        <v>33481</v>
      </c>
      <c r="BN45" s="22">
        <v>110848</v>
      </c>
      <c r="BO45" s="22">
        <v>1331721</v>
      </c>
      <c r="BP45" s="22">
        <v>202771</v>
      </c>
      <c r="BQ45" s="22">
        <v>0</v>
      </c>
      <c r="BR45" s="22">
        <v>0</v>
      </c>
      <c r="BS45" s="22">
        <v>0</v>
      </c>
      <c r="BT45" s="22">
        <v>0</v>
      </c>
      <c r="BU45" s="22">
        <v>6247053</v>
      </c>
      <c r="BV45" s="22">
        <v>2810873</v>
      </c>
      <c r="BW45" s="22">
        <v>494910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50741647</v>
      </c>
      <c r="CD45" s="22">
        <v>37496693</v>
      </c>
    </row>
    <row r="46" spans="1:82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21109438</v>
      </c>
      <c r="F46" s="22">
        <v>13584</v>
      </c>
      <c r="G46" s="22">
        <v>489882</v>
      </c>
      <c r="H46" s="22">
        <v>-36100</v>
      </c>
      <c r="I46" s="22">
        <v>0</v>
      </c>
      <c r="J46" s="22">
        <v>88375</v>
      </c>
      <c r="K46" s="22">
        <v>0</v>
      </c>
      <c r="L46" s="22">
        <v>0</v>
      </c>
      <c r="M46" s="22">
        <v>149937</v>
      </c>
      <c r="N46" s="22">
        <v>0</v>
      </c>
      <c r="O46" s="22">
        <v>0</v>
      </c>
      <c r="P46" s="22">
        <v>1288514</v>
      </c>
      <c r="Q46" s="22">
        <v>0</v>
      </c>
      <c r="R46" s="22">
        <v>0</v>
      </c>
      <c r="S46" s="22">
        <v>0</v>
      </c>
      <c r="T46" s="22">
        <v>608874</v>
      </c>
      <c r="U46" s="22">
        <v>1000578</v>
      </c>
      <c r="V46" s="22">
        <v>11192</v>
      </c>
      <c r="W46" s="22">
        <v>12677</v>
      </c>
      <c r="X46" s="22">
        <v>0</v>
      </c>
      <c r="Y46" s="22">
        <v>902343</v>
      </c>
      <c r="Z46" s="22">
        <v>0</v>
      </c>
      <c r="AA46" s="22">
        <v>8000</v>
      </c>
      <c r="AB46" s="22">
        <v>25500</v>
      </c>
      <c r="AC46" s="22">
        <v>219260</v>
      </c>
      <c r="AD46" s="22">
        <v>241516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54999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2430424</v>
      </c>
      <c r="AQ46" s="22">
        <v>28618993</v>
      </c>
      <c r="AR46" s="22">
        <v>411084</v>
      </c>
      <c r="AS46" s="22">
        <v>1902578</v>
      </c>
      <c r="AT46" s="22">
        <v>613747</v>
      </c>
      <c r="AU46" s="22">
        <v>0</v>
      </c>
      <c r="AV46" s="22">
        <v>735158</v>
      </c>
      <c r="AW46" s="22">
        <v>3678</v>
      </c>
      <c r="AX46" s="22">
        <v>0</v>
      </c>
      <c r="AY46" s="22">
        <v>381286</v>
      </c>
      <c r="AZ46" s="22">
        <v>0</v>
      </c>
      <c r="BA46" s="22">
        <v>0</v>
      </c>
      <c r="BB46" s="22">
        <v>9906165</v>
      </c>
      <c r="BC46" s="22">
        <v>0</v>
      </c>
      <c r="BD46" s="22">
        <v>0</v>
      </c>
      <c r="BE46" s="22">
        <v>0</v>
      </c>
      <c r="BF46" s="22">
        <v>459002</v>
      </c>
      <c r="BG46" s="22">
        <v>2244004</v>
      </c>
      <c r="BH46" s="22">
        <v>136483</v>
      </c>
      <c r="BI46" s="22">
        <v>521289</v>
      </c>
      <c r="BJ46" s="22">
        <v>0</v>
      </c>
      <c r="BK46" s="22">
        <v>923267</v>
      </c>
      <c r="BL46" s="22">
        <v>0</v>
      </c>
      <c r="BM46" s="22">
        <v>24483</v>
      </c>
      <c r="BN46" s="22">
        <v>7869</v>
      </c>
      <c r="BO46" s="22">
        <v>397876</v>
      </c>
      <c r="BP46" s="22">
        <v>681618</v>
      </c>
      <c r="BQ46" s="22">
        <v>0</v>
      </c>
      <c r="BR46" s="22">
        <v>0</v>
      </c>
      <c r="BS46" s="22">
        <v>0</v>
      </c>
      <c r="BT46" s="22">
        <v>0</v>
      </c>
      <c r="BU46" s="22">
        <v>0</v>
      </c>
      <c r="BV46" s="22">
        <v>607803</v>
      </c>
      <c r="BW46" s="22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194778</v>
      </c>
      <c r="CC46" s="22">
        <v>20152168</v>
      </c>
      <c r="CD46" s="22">
        <v>8466825</v>
      </c>
    </row>
    <row r="47" spans="1:82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45022823</v>
      </c>
      <c r="F47" s="22">
        <v>24046</v>
      </c>
      <c r="G47" s="22">
        <v>197501</v>
      </c>
      <c r="H47" s="22">
        <v>0</v>
      </c>
      <c r="I47" s="22">
        <v>0</v>
      </c>
      <c r="J47" s="22">
        <v>1434245</v>
      </c>
      <c r="K47" s="22">
        <v>0</v>
      </c>
      <c r="L47" s="22">
        <v>0</v>
      </c>
      <c r="M47" s="22">
        <v>162864</v>
      </c>
      <c r="N47" s="22">
        <v>0</v>
      </c>
      <c r="O47" s="22">
        <v>210704</v>
      </c>
      <c r="P47" s="22">
        <v>4678427</v>
      </c>
      <c r="Q47" s="22">
        <v>44104</v>
      </c>
      <c r="R47" s="22">
        <v>0</v>
      </c>
      <c r="S47" s="22">
        <v>0</v>
      </c>
      <c r="T47" s="22">
        <v>0</v>
      </c>
      <c r="U47" s="22">
        <v>2407056</v>
      </c>
      <c r="V47" s="22">
        <v>5567485</v>
      </c>
      <c r="W47" s="22">
        <v>871559</v>
      </c>
      <c r="X47" s="22">
        <v>5039</v>
      </c>
      <c r="Y47" s="22">
        <v>429198</v>
      </c>
      <c r="Z47" s="22">
        <v>0</v>
      </c>
      <c r="AA47" s="22">
        <v>14891</v>
      </c>
      <c r="AB47" s="22">
        <v>0</v>
      </c>
      <c r="AC47" s="22">
        <v>452933</v>
      </c>
      <c r="AD47" s="22">
        <v>173712</v>
      </c>
      <c r="AE47" s="22">
        <v>0</v>
      </c>
      <c r="AF47" s="22">
        <v>0</v>
      </c>
      <c r="AG47" s="22">
        <v>0</v>
      </c>
      <c r="AH47" s="22">
        <v>0</v>
      </c>
      <c r="AI47" s="22">
        <v>194690</v>
      </c>
      <c r="AJ47" s="22">
        <v>6533971</v>
      </c>
      <c r="AK47" s="22">
        <v>74162</v>
      </c>
      <c r="AL47" s="22">
        <v>0</v>
      </c>
      <c r="AM47" s="22">
        <v>0</v>
      </c>
      <c r="AN47" s="22">
        <v>2685601</v>
      </c>
      <c r="AO47" s="22">
        <v>0</v>
      </c>
      <c r="AP47" s="22">
        <v>0</v>
      </c>
      <c r="AQ47" s="22">
        <v>71185011</v>
      </c>
      <c r="AR47" s="22">
        <v>803854</v>
      </c>
      <c r="AS47" s="22">
        <v>6219988</v>
      </c>
      <c r="AT47" s="22">
        <v>0</v>
      </c>
      <c r="AU47" s="22">
        <v>0</v>
      </c>
      <c r="AV47" s="22">
        <v>1481356</v>
      </c>
      <c r="AW47" s="22">
        <v>0</v>
      </c>
      <c r="AX47" s="22">
        <v>0</v>
      </c>
      <c r="AY47" s="22">
        <v>900583</v>
      </c>
      <c r="AZ47" s="22">
        <v>0</v>
      </c>
      <c r="BA47" s="22">
        <v>4512927</v>
      </c>
      <c r="BB47" s="22">
        <v>10835226</v>
      </c>
      <c r="BC47" s="22">
        <v>130663</v>
      </c>
      <c r="BD47" s="22">
        <v>0</v>
      </c>
      <c r="BE47" s="22">
        <v>148846</v>
      </c>
      <c r="BF47" s="22">
        <v>0</v>
      </c>
      <c r="BG47" s="22">
        <v>2008425</v>
      </c>
      <c r="BH47" s="22">
        <v>2332317</v>
      </c>
      <c r="BI47" s="22">
        <v>1521664</v>
      </c>
      <c r="BJ47" s="22">
        <v>345182</v>
      </c>
      <c r="BK47" s="22">
        <v>965357</v>
      </c>
      <c r="BL47" s="22">
        <v>0</v>
      </c>
      <c r="BM47" s="22">
        <v>0</v>
      </c>
      <c r="BN47" s="22">
        <v>0</v>
      </c>
      <c r="BO47" s="22">
        <v>1301815</v>
      </c>
      <c r="BP47" s="22">
        <v>1102821</v>
      </c>
      <c r="BQ47" s="22">
        <v>0</v>
      </c>
      <c r="BR47" s="22">
        <v>0</v>
      </c>
      <c r="BS47" s="22">
        <v>0</v>
      </c>
      <c r="BT47" s="22">
        <v>0</v>
      </c>
      <c r="BU47" s="22">
        <v>1122939</v>
      </c>
      <c r="BV47" s="22">
        <v>9833675</v>
      </c>
      <c r="BW47" s="22">
        <v>649354</v>
      </c>
      <c r="BX47" s="22">
        <v>0</v>
      </c>
      <c r="BY47" s="22">
        <v>0</v>
      </c>
      <c r="BZ47" s="22">
        <v>2237602</v>
      </c>
      <c r="CA47" s="22">
        <v>0</v>
      </c>
      <c r="CB47" s="22">
        <v>0</v>
      </c>
      <c r="CC47" s="22">
        <v>48454594</v>
      </c>
      <c r="CD47" s="22">
        <v>22730417</v>
      </c>
    </row>
    <row r="48" spans="1:82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14918334</v>
      </c>
      <c r="F48" s="22">
        <v>0</v>
      </c>
      <c r="G48" s="22">
        <v>114414</v>
      </c>
      <c r="H48" s="22">
        <v>0</v>
      </c>
      <c r="I48" s="22">
        <v>0</v>
      </c>
      <c r="J48" s="22">
        <v>645963</v>
      </c>
      <c r="K48" s="22">
        <v>0</v>
      </c>
      <c r="L48" s="22">
        <v>0</v>
      </c>
      <c r="M48" s="22">
        <v>123605</v>
      </c>
      <c r="N48" s="22">
        <v>0</v>
      </c>
      <c r="O48" s="22">
        <v>0</v>
      </c>
      <c r="P48" s="22">
        <v>5415617</v>
      </c>
      <c r="Q48" s="22">
        <v>172690</v>
      </c>
      <c r="R48" s="22">
        <v>21020</v>
      </c>
      <c r="S48" s="22">
        <v>0</v>
      </c>
      <c r="T48" s="22">
        <v>0</v>
      </c>
      <c r="U48" s="22">
        <v>107041</v>
      </c>
      <c r="V48" s="22">
        <v>545057</v>
      </c>
      <c r="W48" s="22">
        <v>63719</v>
      </c>
      <c r="X48" s="22">
        <v>0</v>
      </c>
      <c r="Y48" s="22">
        <v>366395</v>
      </c>
      <c r="Z48" s="22">
        <v>0</v>
      </c>
      <c r="AA48" s="22">
        <v>350</v>
      </c>
      <c r="AB48" s="22">
        <v>0</v>
      </c>
      <c r="AC48" s="22">
        <v>363537</v>
      </c>
      <c r="AD48" s="22">
        <v>273627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298807</v>
      </c>
      <c r="AK48" s="22">
        <v>32117</v>
      </c>
      <c r="AL48" s="22">
        <v>0</v>
      </c>
      <c r="AM48" s="22">
        <v>0</v>
      </c>
      <c r="AN48" s="22">
        <v>0</v>
      </c>
      <c r="AO48" s="22">
        <v>0</v>
      </c>
      <c r="AP48" s="22">
        <v>19500</v>
      </c>
      <c r="AQ48" s="22">
        <v>23481793</v>
      </c>
      <c r="AR48" s="22">
        <v>366574</v>
      </c>
      <c r="AS48" s="22">
        <v>2432850</v>
      </c>
      <c r="AT48" s="22">
        <v>0</v>
      </c>
      <c r="AU48" s="22">
        <v>0</v>
      </c>
      <c r="AV48" s="22">
        <v>1326854</v>
      </c>
      <c r="AW48" s="22">
        <v>96091</v>
      </c>
      <c r="AX48" s="22">
        <v>0</v>
      </c>
      <c r="AY48" s="22">
        <v>562599</v>
      </c>
      <c r="AZ48" s="22">
        <v>0</v>
      </c>
      <c r="BA48" s="22">
        <v>0</v>
      </c>
      <c r="BB48" s="22">
        <v>14041024</v>
      </c>
      <c r="BC48" s="22">
        <v>28616</v>
      </c>
      <c r="BD48" s="22">
        <v>119002</v>
      </c>
      <c r="BE48" s="22">
        <v>0</v>
      </c>
      <c r="BF48" s="22">
        <v>0</v>
      </c>
      <c r="BG48" s="22">
        <v>106282</v>
      </c>
      <c r="BH48" s="22">
        <v>325044</v>
      </c>
      <c r="BI48" s="22">
        <v>1215850</v>
      </c>
      <c r="BJ48" s="22">
        <v>0</v>
      </c>
      <c r="BK48" s="22">
        <v>426467</v>
      </c>
      <c r="BL48" s="22">
        <v>0</v>
      </c>
      <c r="BM48" s="22">
        <v>5660</v>
      </c>
      <c r="BN48" s="22">
        <v>0</v>
      </c>
      <c r="BO48" s="22">
        <v>759552</v>
      </c>
      <c r="BP48" s="22">
        <v>703580</v>
      </c>
      <c r="BQ48" s="22">
        <v>0</v>
      </c>
      <c r="BR48" s="22">
        <v>0</v>
      </c>
      <c r="BS48" s="22">
        <v>0</v>
      </c>
      <c r="BT48" s="22">
        <v>0</v>
      </c>
      <c r="BU48" s="22">
        <v>0</v>
      </c>
      <c r="BV48" s="22">
        <v>530368</v>
      </c>
      <c r="BW48" s="22">
        <v>211235</v>
      </c>
      <c r="BX48" s="22">
        <v>0</v>
      </c>
      <c r="BY48" s="22">
        <v>0</v>
      </c>
      <c r="BZ48" s="22">
        <v>0</v>
      </c>
      <c r="CA48" s="22">
        <v>0</v>
      </c>
      <c r="CB48" s="22">
        <v>44155</v>
      </c>
      <c r="CC48" s="22">
        <v>23301803</v>
      </c>
      <c r="CD48" s="22">
        <v>179990</v>
      </c>
    </row>
    <row r="49" spans="1:82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25840333</v>
      </c>
      <c r="F49" s="22">
        <v>0</v>
      </c>
      <c r="G49" s="22">
        <v>2360098</v>
      </c>
      <c r="H49" s="22">
        <v>0</v>
      </c>
      <c r="I49" s="22">
        <v>104297</v>
      </c>
      <c r="J49" s="22">
        <v>239675</v>
      </c>
      <c r="K49" s="22">
        <v>0</v>
      </c>
      <c r="L49" s="22">
        <v>0</v>
      </c>
      <c r="M49" s="22">
        <v>1075</v>
      </c>
      <c r="N49" s="22">
        <v>0</v>
      </c>
      <c r="O49" s="22">
        <v>0</v>
      </c>
      <c r="P49" s="22">
        <v>2646772</v>
      </c>
      <c r="Q49" s="22">
        <v>0</v>
      </c>
      <c r="R49" s="22">
        <v>0</v>
      </c>
      <c r="S49" s="22">
        <v>0</v>
      </c>
      <c r="T49" s="22">
        <v>0</v>
      </c>
      <c r="U49" s="22">
        <v>1446238</v>
      </c>
      <c r="V49" s="22">
        <v>4444157</v>
      </c>
      <c r="W49" s="22">
        <v>36990</v>
      </c>
      <c r="X49" s="22">
        <v>0</v>
      </c>
      <c r="Y49" s="22">
        <v>395371</v>
      </c>
      <c r="Z49" s="22">
        <v>0</v>
      </c>
      <c r="AA49" s="22">
        <v>2630</v>
      </c>
      <c r="AB49" s="22">
        <v>0</v>
      </c>
      <c r="AC49" s="22">
        <v>191630</v>
      </c>
      <c r="AD49" s="22">
        <v>245431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841486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38796183</v>
      </c>
      <c r="AR49" s="22">
        <v>450208</v>
      </c>
      <c r="AS49" s="22">
        <v>3709535</v>
      </c>
      <c r="AT49" s="22">
        <v>0</v>
      </c>
      <c r="AU49" s="22">
        <v>511254</v>
      </c>
      <c r="AV49" s="22">
        <v>1104681</v>
      </c>
      <c r="AW49" s="22">
        <v>45787</v>
      </c>
      <c r="AX49" s="22">
        <v>774</v>
      </c>
      <c r="AY49" s="22">
        <v>139238</v>
      </c>
      <c r="AZ49" s="22">
        <v>0</v>
      </c>
      <c r="BA49" s="22">
        <v>0</v>
      </c>
      <c r="BB49" s="22">
        <v>28719410</v>
      </c>
      <c r="BC49" s="22">
        <v>0</v>
      </c>
      <c r="BD49" s="22">
        <v>0</v>
      </c>
      <c r="BE49" s="22">
        <v>0</v>
      </c>
      <c r="BF49" s="22">
        <v>0</v>
      </c>
      <c r="BG49" s="22">
        <v>470552</v>
      </c>
      <c r="BH49" s="22">
        <v>93503</v>
      </c>
      <c r="BI49" s="22">
        <v>684448</v>
      </c>
      <c r="BJ49" s="22">
        <v>0</v>
      </c>
      <c r="BK49" s="22">
        <v>476220</v>
      </c>
      <c r="BL49" s="22">
        <v>0</v>
      </c>
      <c r="BM49" s="22">
        <v>75694</v>
      </c>
      <c r="BN49" s="22">
        <v>0</v>
      </c>
      <c r="BO49" s="22">
        <v>1100187</v>
      </c>
      <c r="BP49" s="22">
        <v>1185595</v>
      </c>
      <c r="BQ49" s="22">
        <v>0</v>
      </c>
      <c r="BR49" s="22">
        <v>0</v>
      </c>
      <c r="BS49" s="22">
        <v>0</v>
      </c>
      <c r="BT49" s="22">
        <v>0</v>
      </c>
      <c r="BU49" s="22">
        <v>0</v>
      </c>
      <c r="BV49" s="22">
        <v>4136276</v>
      </c>
      <c r="BW49" s="22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42903362</v>
      </c>
      <c r="CD49" s="22">
        <v>-4107179</v>
      </c>
    </row>
    <row r="50" spans="1:82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11825448</v>
      </c>
      <c r="F50" s="22">
        <v>0</v>
      </c>
      <c r="G50" s="22">
        <v>805805</v>
      </c>
      <c r="H50" s="22">
        <v>0</v>
      </c>
      <c r="I50" s="22">
        <v>0</v>
      </c>
      <c r="J50" s="22">
        <v>616161</v>
      </c>
      <c r="K50" s="22">
        <v>51239</v>
      </c>
      <c r="L50" s="22">
        <v>0</v>
      </c>
      <c r="M50" s="22">
        <v>0</v>
      </c>
      <c r="N50" s="22">
        <v>0</v>
      </c>
      <c r="O50" s="22">
        <v>0</v>
      </c>
      <c r="P50" s="22">
        <v>3632674</v>
      </c>
      <c r="Q50" s="22">
        <v>0</v>
      </c>
      <c r="R50" s="22">
        <v>0</v>
      </c>
      <c r="S50" s="22">
        <v>0</v>
      </c>
      <c r="T50" s="22">
        <v>0</v>
      </c>
      <c r="U50" s="22">
        <v>139534</v>
      </c>
      <c r="V50" s="22">
        <v>0</v>
      </c>
      <c r="W50" s="22">
        <v>0</v>
      </c>
      <c r="X50" s="22">
        <v>0</v>
      </c>
      <c r="Y50" s="22">
        <v>303030</v>
      </c>
      <c r="Z50" s="22">
        <v>0</v>
      </c>
      <c r="AA50" s="22">
        <v>0</v>
      </c>
      <c r="AB50" s="22">
        <v>0</v>
      </c>
      <c r="AC50" s="22">
        <v>136885</v>
      </c>
      <c r="AD50" s="22">
        <v>345788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94125</v>
      </c>
      <c r="AK50" s="22">
        <v>35050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17985739</v>
      </c>
      <c r="AR50" s="22">
        <v>294362</v>
      </c>
      <c r="AS50" s="22">
        <v>1594928</v>
      </c>
      <c r="AT50" s="22">
        <v>0</v>
      </c>
      <c r="AU50" s="22">
        <v>0</v>
      </c>
      <c r="AV50" s="22">
        <v>498753</v>
      </c>
      <c r="AW50" s="22">
        <v>219283</v>
      </c>
      <c r="AX50" s="22">
        <v>0</v>
      </c>
      <c r="AY50" s="22">
        <v>0</v>
      </c>
      <c r="AZ50" s="22">
        <v>0</v>
      </c>
      <c r="BA50" s="22">
        <v>0</v>
      </c>
      <c r="BB50" s="22">
        <v>9242748</v>
      </c>
      <c r="BC50" s="22">
        <v>0</v>
      </c>
      <c r="BD50" s="22">
        <v>0</v>
      </c>
      <c r="BE50" s="22">
        <v>0</v>
      </c>
      <c r="BF50" s="22">
        <v>0</v>
      </c>
      <c r="BG50" s="22">
        <v>417426</v>
      </c>
      <c r="BH50" s="22">
        <v>0</v>
      </c>
      <c r="BI50" s="22">
        <v>0</v>
      </c>
      <c r="BJ50" s="22">
        <v>0</v>
      </c>
      <c r="BK50" s="22">
        <v>301559</v>
      </c>
      <c r="BL50" s="22">
        <v>0</v>
      </c>
      <c r="BM50" s="22">
        <v>0</v>
      </c>
      <c r="BN50" s="22">
        <v>0</v>
      </c>
      <c r="BO50" s="22">
        <v>419176</v>
      </c>
      <c r="BP50" s="22">
        <v>968776</v>
      </c>
      <c r="BQ50" s="22">
        <v>0</v>
      </c>
      <c r="BR50" s="22">
        <v>0</v>
      </c>
      <c r="BS50" s="22">
        <v>0</v>
      </c>
      <c r="BT50" s="22">
        <v>412978</v>
      </c>
      <c r="BU50" s="22">
        <v>0</v>
      </c>
      <c r="BV50" s="22">
        <v>0</v>
      </c>
      <c r="BW50" s="22">
        <v>33636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14403625</v>
      </c>
      <c r="CD50" s="22">
        <v>3582114</v>
      </c>
    </row>
    <row r="51" spans="1:82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41155421</v>
      </c>
      <c r="F51" s="22">
        <v>2257</v>
      </c>
      <c r="G51" s="22">
        <v>557580</v>
      </c>
      <c r="H51" s="22">
        <v>0</v>
      </c>
      <c r="I51" s="22">
        <v>666351</v>
      </c>
      <c r="J51" s="22">
        <v>738449</v>
      </c>
      <c r="K51" s="22">
        <v>9250</v>
      </c>
      <c r="L51" s="22">
        <v>0</v>
      </c>
      <c r="M51" s="22">
        <v>2938</v>
      </c>
      <c r="N51" s="22">
        <v>0</v>
      </c>
      <c r="O51" s="22">
        <v>0</v>
      </c>
      <c r="P51" s="22">
        <v>14113993</v>
      </c>
      <c r="Q51" s="22">
        <v>0</v>
      </c>
      <c r="R51" s="22">
        <v>62138</v>
      </c>
      <c r="S51" s="22">
        <v>0</v>
      </c>
      <c r="T51" s="22">
        <v>0</v>
      </c>
      <c r="U51" s="22">
        <v>3998106</v>
      </c>
      <c r="V51" s="22">
        <v>1434642</v>
      </c>
      <c r="W51" s="22">
        <v>393056</v>
      </c>
      <c r="X51" s="22">
        <v>159700</v>
      </c>
      <c r="Y51" s="22">
        <v>1417774</v>
      </c>
      <c r="Z51" s="22">
        <v>0</v>
      </c>
      <c r="AA51" s="22">
        <v>0</v>
      </c>
      <c r="AB51" s="22">
        <v>0</v>
      </c>
      <c r="AC51" s="22">
        <v>1454538</v>
      </c>
      <c r="AD51" s="22">
        <v>271373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1608204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68045770</v>
      </c>
      <c r="AR51" s="22">
        <v>671602</v>
      </c>
      <c r="AS51" s="22">
        <v>7231851</v>
      </c>
      <c r="AT51" s="22">
        <v>0</v>
      </c>
      <c r="AU51" s="22">
        <v>1056765</v>
      </c>
      <c r="AV51" s="22">
        <v>4921198</v>
      </c>
      <c r="AW51" s="22">
        <v>42275</v>
      </c>
      <c r="AX51" s="22">
        <v>7421</v>
      </c>
      <c r="AY51" s="22">
        <v>113976</v>
      </c>
      <c r="AZ51" s="22">
        <v>0</v>
      </c>
      <c r="BA51" s="22">
        <v>0</v>
      </c>
      <c r="BB51" s="22">
        <v>33349878</v>
      </c>
      <c r="BC51" s="22">
        <v>0</v>
      </c>
      <c r="BD51" s="22">
        <v>214867</v>
      </c>
      <c r="BE51" s="22">
        <v>19971</v>
      </c>
      <c r="BF51" s="22">
        <v>0</v>
      </c>
      <c r="BG51" s="22">
        <v>2113523</v>
      </c>
      <c r="BH51" s="22">
        <v>2195629</v>
      </c>
      <c r="BI51" s="22">
        <v>1077750</v>
      </c>
      <c r="BJ51" s="22">
        <v>2000</v>
      </c>
      <c r="BK51" s="22">
        <v>1577804</v>
      </c>
      <c r="BL51" s="22">
        <v>0</v>
      </c>
      <c r="BM51" s="22">
        <v>0</v>
      </c>
      <c r="BN51" s="22">
        <v>0</v>
      </c>
      <c r="BO51" s="22">
        <v>3635851</v>
      </c>
      <c r="BP51" s="22">
        <v>1463433</v>
      </c>
      <c r="BQ51" s="22">
        <v>1864</v>
      </c>
      <c r="BR51" s="22">
        <v>0</v>
      </c>
      <c r="BS51" s="22">
        <v>0</v>
      </c>
      <c r="BT51" s="22">
        <v>0</v>
      </c>
      <c r="BU51" s="22">
        <v>3740</v>
      </c>
      <c r="BV51" s="22">
        <v>9987234</v>
      </c>
      <c r="BW51" s="22">
        <v>330914</v>
      </c>
      <c r="BX51" s="22">
        <v>0</v>
      </c>
      <c r="BY51" s="22">
        <v>0</v>
      </c>
      <c r="BZ51" s="22">
        <v>0</v>
      </c>
      <c r="CA51" s="22">
        <v>0</v>
      </c>
      <c r="CB51" s="22">
        <v>2257499</v>
      </c>
      <c r="CC51" s="22">
        <v>72277045</v>
      </c>
      <c r="CD51" s="22">
        <v>-4231275</v>
      </c>
    </row>
    <row r="52" spans="1:82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13096705</v>
      </c>
      <c r="H52" s="22">
        <v>0</v>
      </c>
      <c r="I52" s="22">
        <v>0</v>
      </c>
      <c r="J52" s="22">
        <v>1536797</v>
      </c>
      <c r="K52" s="22">
        <v>793326</v>
      </c>
      <c r="L52" s="22">
        <v>22556</v>
      </c>
      <c r="M52" s="22">
        <v>0</v>
      </c>
      <c r="N52" s="22">
        <v>0</v>
      </c>
      <c r="O52" s="22">
        <v>104017</v>
      </c>
      <c r="P52" s="22">
        <v>2028262</v>
      </c>
      <c r="Q52" s="22">
        <v>0</v>
      </c>
      <c r="R52" s="22">
        <v>0</v>
      </c>
      <c r="S52" s="22">
        <v>0</v>
      </c>
      <c r="T52" s="22">
        <v>0</v>
      </c>
      <c r="U52" s="22">
        <v>1298632</v>
      </c>
      <c r="V52" s="22">
        <v>1204476</v>
      </c>
      <c r="W52" s="22">
        <v>1135</v>
      </c>
      <c r="X52" s="22">
        <v>0</v>
      </c>
      <c r="Y52" s="22">
        <v>68423</v>
      </c>
      <c r="Z52" s="22">
        <v>0</v>
      </c>
      <c r="AA52" s="22">
        <v>0</v>
      </c>
      <c r="AB52" s="22">
        <v>0</v>
      </c>
      <c r="AC52" s="22">
        <v>23718</v>
      </c>
      <c r="AD52" s="22">
        <v>207413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18545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20404005</v>
      </c>
      <c r="AR52" s="22">
        <v>232108</v>
      </c>
      <c r="AS52" s="22">
        <v>2401509</v>
      </c>
      <c r="AT52" s="22">
        <v>0</v>
      </c>
      <c r="AU52" s="22">
        <v>0</v>
      </c>
      <c r="AV52" s="22">
        <v>422447</v>
      </c>
      <c r="AW52" s="22">
        <v>434694</v>
      </c>
      <c r="AX52" s="22">
        <v>0</v>
      </c>
      <c r="AY52" s="22">
        <v>277699</v>
      </c>
      <c r="AZ52" s="22">
        <v>0</v>
      </c>
      <c r="BA52" s="22">
        <v>2030966</v>
      </c>
      <c r="BB52" s="22">
        <v>7427624</v>
      </c>
      <c r="BC52" s="22">
        <v>0</v>
      </c>
      <c r="BD52" s="22">
        <v>0</v>
      </c>
      <c r="BE52" s="22">
        <v>0</v>
      </c>
      <c r="BF52" s="22">
        <v>0</v>
      </c>
      <c r="BG52" s="22">
        <v>2202949</v>
      </c>
      <c r="BH52" s="22">
        <v>1512960</v>
      </c>
      <c r="BI52" s="22">
        <v>281905</v>
      </c>
      <c r="BJ52" s="22">
        <v>0</v>
      </c>
      <c r="BK52" s="22">
        <v>91419</v>
      </c>
      <c r="BL52" s="22">
        <v>0</v>
      </c>
      <c r="BM52" s="22">
        <v>0</v>
      </c>
      <c r="BN52" s="22">
        <v>0</v>
      </c>
      <c r="BO52" s="22">
        <v>183661</v>
      </c>
      <c r="BP52" s="22">
        <v>509489</v>
      </c>
      <c r="BQ52" s="22">
        <v>0</v>
      </c>
      <c r="BR52" s="22">
        <v>0</v>
      </c>
      <c r="BS52" s="22">
        <v>0</v>
      </c>
      <c r="BT52" s="22">
        <v>0</v>
      </c>
      <c r="BU52" s="22">
        <v>66250</v>
      </c>
      <c r="BV52" s="22">
        <v>184479</v>
      </c>
      <c r="BW52" s="22">
        <v>117458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18377617</v>
      </c>
      <c r="CD52" s="22">
        <v>2026388</v>
      </c>
    </row>
    <row r="53" spans="1:82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13328203</v>
      </c>
      <c r="F53" s="22">
        <v>88262</v>
      </c>
      <c r="G53" s="22">
        <v>794872</v>
      </c>
      <c r="H53" s="22">
        <v>0</v>
      </c>
      <c r="I53" s="22">
        <v>153300</v>
      </c>
      <c r="J53" s="22">
        <v>224337</v>
      </c>
      <c r="K53" s="22">
        <v>0</v>
      </c>
      <c r="L53" s="22">
        <v>0</v>
      </c>
      <c r="M53" s="22">
        <v>0</v>
      </c>
      <c r="N53" s="22">
        <v>224618</v>
      </c>
      <c r="O53" s="22">
        <v>292445</v>
      </c>
      <c r="P53" s="22">
        <v>1986782</v>
      </c>
      <c r="Q53" s="22">
        <v>2272312</v>
      </c>
      <c r="R53" s="22">
        <v>0</v>
      </c>
      <c r="S53" s="22">
        <v>0</v>
      </c>
      <c r="T53" s="22">
        <v>0</v>
      </c>
      <c r="U53" s="22">
        <v>4900767</v>
      </c>
      <c r="V53" s="22">
        <v>494821</v>
      </c>
      <c r="W53" s="22">
        <v>87296</v>
      </c>
      <c r="X53" s="22">
        <v>686749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286194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25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25820983</v>
      </c>
      <c r="AR53" s="22">
        <v>490185</v>
      </c>
      <c r="AS53" s="22">
        <v>3731674</v>
      </c>
      <c r="AT53" s="22">
        <v>0</v>
      </c>
      <c r="AU53" s="22">
        <v>133229</v>
      </c>
      <c r="AV53" s="22">
        <v>992621</v>
      </c>
      <c r="AW53" s="22">
        <v>0</v>
      </c>
      <c r="AX53" s="22">
        <v>0</v>
      </c>
      <c r="AY53" s="22">
        <v>0</v>
      </c>
      <c r="AZ53" s="22">
        <v>567429</v>
      </c>
      <c r="BA53" s="22">
        <v>3499955</v>
      </c>
      <c r="BB53" s="22">
        <v>10182596</v>
      </c>
      <c r="BC53" s="22">
        <v>2426164</v>
      </c>
      <c r="BD53" s="22">
        <v>0</v>
      </c>
      <c r="BE53" s="22">
        <v>0</v>
      </c>
      <c r="BF53" s="22">
        <v>0</v>
      </c>
      <c r="BG53" s="22">
        <v>1918448</v>
      </c>
      <c r="BH53" s="22">
        <v>513725</v>
      </c>
      <c r="BI53" s="22">
        <v>444980</v>
      </c>
      <c r="BJ53" s="22">
        <v>888279</v>
      </c>
      <c r="BK53" s="22">
        <v>67912</v>
      </c>
      <c r="BL53" s="22">
        <v>0</v>
      </c>
      <c r="BM53" s="22">
        <v>0</v>
      </c>
      <c r="BN53" s="22">
        <v>0</v>
      </c>
      <c r="BO53" s="22">
        <v>0</v>
      </c>
      <c r="BP53" s="22">
        <v>777153</v>
      </c>
      <c r="BQ53" s="22">
        <v>0</v>
      </c>
      <c r="BR53" s="22">
        <v>0</v>
      </c>
      <c r="BS53" s="22">
        <v>0</v>
      </c>
      <c r="BT53" s="22">
        <v>0</v>
      </c>
      <c r="BU53" s="22">
        <v>0</v>
      </c>
      <c r="BV53" s="22">
        <v>67613</v>
      </c>
      <c r="BW53" s="22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26701963</v>
      </c>
      <c r="CD53" s="22">
        <v>-880980</v>
      </c>
    </row>
    <row r="54" spans="1:82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12801949</v>
      </c>
      <c r="F54" s="22">
        <v>0</v>
      </c>
      <c r="G54" s="22">
        <v>195479</v>
      </c>
      <c r="H54" s="22">
        <v>0</v>
      </c>
      <c r="I54" s="22">
        <v>0</v>
      </c>
      <c r="J54" s="22">
        <v>0</v>
      </c>
      <c r="K54" s="22">
        <v>135533</v>
      </c>
      <c r="L54" s="22">
        <v>0</v>
      </c>
      <c r="M54" s="22">
        <v>0</v>
      </c>
      <c r="N54" s="22">
        <v>0</v>
      </c>
      <c r="O54" s="22">
        <v>0</v>
      </c>
      <c r="P54" s="22">
        <v>1697031</v>
      </c>
      <c r="Q54" s="22">
        <v>0</v>
      </c>
      <c r="R54" s="22">
        <v>0</v>
      </c>
      <c r="S54" s="22">
        <v>0</v>
      </c>
      <c r="T54" s="22">
        <v>0</v>
      </c>
      <c r="U54" s="22">
        <v>126701</v>
      </c>
      <c r="V54" s="22">
        <v>10308</v>
      </c>
      <c r="W54" s="22">
        <v>366553</v>
      </c>
      <c r="X54" s="22">
        <v>0</v>
      </c>
      <c r="Y54" s="22">
        <v>92705</v>
      </c>
      <c r="Z54" s="22">
        <v>0</v>
      </c>
      <c r="AA54" s="22">
        <v>0</v>
      </c>
      <c r="AB54" s="22">
        <v>0</v>
      </c>
      <c r="AC54" s="22">
        <v>0</v>
      </c>
      <c r="AD54" s="22">
        <v>292632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15718891</v>
      </c>
      <c r="AR54" s="22">
        <v>505635</v>
      </c>
      <c r="AS54" s="22">
        <v>1359719</v>
      </c>
      <c r="AT54" s="22">
        <v>0</v>
      </c>
      <c r="AU54" s="22">
        <v>0</v>
      </c>
      <c r="AV54" s="22">
        <v>0</v>
      </c>
      <c r="AW54" s="22">
        <v>361161</v>
      </c>
      <c r="AX54" s="22">
        <v>13246</v>
      </c>
      <c r="AY54" s="22">
        <v>8331</v>
      </c>
      <c r="AZ54" s="22">
        <v>40744</v>
      </c>
      <c r="BA54" s="22">
        <v>0</v>
      </c>
      <c r="BB54" s="22">
        <v>9795254</v>
      </c>
      <c r="BC54" s="22">
        <v>0</v>
      </c>
      <c r="BD54" s="22">
        <v>0</v>
      </c>
      <c r="BE54" s="22">
        <v>0</v>
      </c>
      <c r="BF54" s="22">
        <v>0</v>
      </c>
      <c r="BG54" s="22">
        <v>391849</v>
      </c>
      <c r="BH54" s="22">
        <v>21090</v>
      </c>
      <c r="BI54" s="22">
        <v>398866</v>
      </c>
      <c r="BJ54" s="22">
        <v>0</v>
      </c>
      <c r="BK54" s="22">
        <v>131953</v>
      </c>
      <c r="BL54" s="22">
        <v>0</v>
      </c>
      <c r="BM54" s="22">
        <v>4070</v>
      </c>
      <c r="BN54" s="22">
        <v>0</v>
      </c>
      <c r="BO54" s="22">
        <v>0</v>
      </c>
      <c r="BP54" s="22">
        <v>844959</v>
      </c>
      <c r="BQ54" s="22">
        <v>0</v>
      </c>
      <c r="BR54" s="22">
        <v>0</v>
      </c>
      <c r="BS54" s="22">
        <v>0</v>
      </c>
      <c r="BT54" s="22">
        <v>0</v>
      </c>
      <c r="BU54" s="22">
        <v>432794</v>
      </c>
      <c r="BV54" s="22">
        <v>0</v>
      </c>
      <c r="BW54" s="22">
        <v>118466</v>
      </c>
      <c r="BX54" s="22">
        <v>0</v>
      </c>
      <c r="BY54" s="22">
        <v>6201</v>
      </c>
      <c r="BZ54" s="22">
        <v>0</v>
      </c>
      <c r="CA54" s="22">
        <v>0</v>
      </c>
      <c r="CB54" s="22">
        <v>15166</v>
      </c>
      <c r="CC54" s="22">
        <v>14449504</v>
      </c>
      <c r="CD54" s="22">
        <v>1269387</v>
      </c>
    </row>
    <row r="55" spans="1:82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27960494</v>
      </c>
      <c r="F55" s="22">
        <v>259223</v>
      </c>
      <c r="G55" s="22">
        <v>260249</v>
      </c>
      <c r="H55" s="22">
        <v>0</v>
      </c>
      <c r="I55" s="22">
        <v>0</v>
      </c>
      <c r="J55" s="22">
        <v>454885</v>
      </c>
      <c r="K55" s="22">
        <v>592093</v>
      </c>
      <c r="L55" s="22">
        <v>0</v>
      </c>
      <c r="M55" s="22">
        <v>135469</v>
      </c>
      <c r="N55" s="22">
        <v>0</v>
      </c>
      <c r="O55" s="22">
        <v>217784</v>
      </c>
      <c r="P55" s="22">
        <v>12244689</v>
      </c>
      <c r="Q55" s="22">
        <v>13751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520729</v>
      </c>
      <c r="X55" s="22">
        <v>0</v>
      </c>
      <c r="Y55" s="22">
        <v>285820</v>
      </c>
      <c r="Z55" s="22">
        <v>0</v>
      </c>
      <c r="AA55" s="22">
        <v>0</v>
      </c>
      <c r="AB55" s="22">
        <v>0</v>
      </c>
      <c r="AC55" s="22">
        <v>505814</v>
      </c>
      <c r="AD55" s="22">
        <v>275813</v>
      </c>
      <c r="AE55" s="22">
        <v>0</v>
      </c>
      <c r="AF55" s="22">
        <v>0</v>
      </c>
      <c r="AG55" s="22">
        <v>83158</v>
      </c>
      <c r="AH55" s="22">
        <v>0</v>
      </c>
      <c r="AI55" s="22">
        <v>0</v>
      </c>
      <c r="AJ55" s="22">
        <v>33941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43843912</v>
      </c>
      <c r="AR55" s="22">
        <v>1211871</v>
      </c>
      <c r="AS55" s="22">
        <v>3561126</v>
      </c>
      <c r="AT55" s="22">
        <v>0</v>
      </c>
      <c r="AU55" s="22">
        <v>18383</v>
      </c>
      <c r="AV55" s="22">
        <v>864067</v>
      </c>
      <c r="AW55" s="22">
        <v>10097</v>
      </c>
      <c r="AX55" s="22">
        <v>0</v>
      </c>
      <c r="AY55" s="22">
        <v>518572</v>
      </c>
      <c r="AZ55" s="22">
        <v>109902</v>
      </c>
      <c r="BA55" s="22">
        <v>1163043</v>
      </c>
      <c r="BB55" s="22">
        <v>19073626</v>
      </c>
      <c r="BC55" s="22">
        <v>191435</v>
      </c>
      <c r="BD55" s="22">
        <v>43375</v>
      </c>
      <c r="BE55" s="22">
        <v>0</v>
      </c>
      <c r="BF55" s="22">
        <v>0</v>
      </c>
      <c r="BG55" s="22">
        <v>0</v>
      </c>
      <c r="BH55" s="22">
        <v>0</v>
      </c>
      <c r="BI55" s="22">
        <v>478952</v>
      </c>
      <c r="BJ55" s="22">
        <v>10252</v>
      </c>
      <c r="BK55" s="22">
        <v>347136</v>
      </c>
      <c r="BL55" s="22">
        <v>0</v>
      </c>
      <c r="BM55" s="22">
        <v>0</v>
      </c>
      <c r="BN55" s="22">
        <v>0</v>
      </c>
      <c r="BO55" s="22">
        <v>1503494</v>
      </c>
      <c r="BP55" s="22">
        <v>927505</v>
      </c>
      <c r="BQ55" s="22">
        <v>0</v>
      </c>
      <c r="BR55" s="22">
        <v>0</v>
      </c>
      <c r="BS55" s="22">
        <v>3510</v>
      </c>
      <c r="BT55" s="22">
        <v>0</v>
      </c>
      <c r="BU55" s="22">
        <v>0</v>
      </c>
      <c r="BV55" s="22">
        <v>1250417</v>
      </c>
      <c r="BW55" s="22">
        <v>392584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31679347</v>
      </c>
      <c r="CD55" s="22">
        <v>12164565</v>
      </c>
    </row>
    <row r="56" spans="1:82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27483929</v>
      </c>
      <c r="F56" s="22">
        <v>0</v>
      </c>
      <c r="G56" s="22">
        <v>19889</v>
      </c>
      <c r="H56" s="22">
        <v>6268244</v>
      </c>
      <c r="I56" s="22">
        <v>0</v>
      </c>
      <c r="J56" s="22">
        <v>388437</v>
      </c>
      <c r="K56" s="22">
        <v>0</v>
      </c>
      <c r="L56" s="22">
        <v>0</v>
      </c>
      <c r="M56" s="22">
        <v>172677</v>
      </c>
      <c r="N56" s="22">
        <v>199051</v>
      </c>
      <c r="O56" s="22">
        <v>7450</v>
      </c>
      <c r="P56" s="22">
        <v>1064350</v>
      </c>
      <c r="Q56" s="22">
        <v>0</v>
      </c>
      <c r="R56" s="22">
        <v>0</v>
      </c>
      <c r="S56" s="22">
        <v>0</v>
      </c>
      <c r="T56" s="22">
        <v>0</v>
      </c>
      <c r="U56" s="22">
        <v>8173553</v>
      </c>
      <c r="V56" s="22">
        <v>718115</v>
      </c>
      <c r="W56" s="22">
        <v>112370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222707</v>
      </c>
      <c r="AD56" s="22">
        <v>893132</v>
      </c>
      <c r="AE56" s="22">
        <v>0</v>
      </c>
      <c r="AF56" s="22">
        <v>0</v>
      </c>
      <c r="AG56" s="22">
        <v>0</v>
      </c>
      <c r="AH56" s="22">
        <v>11363</v>
      </c>
      <c r="AI56" s="22">
        <v>342031</v>
      </c>
      <c r="AJ56" s="22">
        <v>39275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32291</v>
      </c>
      <c r="AQ56" s="22">
        <v>46148864</v>
      </c>
      <c r="AR56" s="22">
        <v>456097</v>
      </c>
      <c r="AS56" s="22">
        <v>3672537</v>
      </c>
      <c r="AT56" s="22">
        <v>0</v>
      </c>
      <c r="AU56" s="22">
        <v>0</v>
      </c>
      <c r="AV56" s="22">
        <v>1030963</v>
      </c>
      <c r="AW56" s="22">
        <v>165893</v>
      </c>
      <c r="AX56" s="22">
        <v>0</v>
      </c>
      <c r="AY56" s="22">
        <v>252934</v>
      </c>
      <c r="AZ56" s="22">
        <v>260472</v>
      </c>
      <c r="BA56" s="22">
        <v>384897</v>
      </c>
      <c r="BB56" s="22">
        <v>11405976</v>
      </c>
      <c r="BC56" s="22">
        <v>92484</v>
      </c>
      <c r="BD56" s="22">
        <v>0</v>
      </c>
      <c r="BE56" s="22">
        <v>0</v>
      </c>
      <c r="BF56" s="22">
        <v>0</v>
      </c>
      <c r="BG56" s="22">
        <v>1199138</v>
      </c>
      <c r="BH56" s="22">
        <v>177140</v>
      </c>
      <c r="BI56" s="22">
        <v>261986</v>
      </c>
      <c r="BJ56" s="22">
        <v>0</v>
      </c>
      <c r="BK56" s="22">
        <v>60829</v>
      </c>
      <c r="BL56" s="22">
        <v>0</v>
      </c>
      <c r="BM56" s="22">
        <v>0</v>
      </c>
      <c r="BN56" s="22">
        <v>0</v>
      </c>
      <c r="BO56" s="22">
        <v>443448</v>
      </c>
      <c r="BP56" s="22">
        <v>1647520</v>
      </c>
      <c r="BQ56" s="22">
        <v>0</v>
      </c>
      <c r="BR56" s="22">
        <v>0</v>
      </c>
      <c r="BS56" s="22">
        <v>0</v>
      </c>
      <c r="BT56" s="22">
        <v>140146</v>
      </c>
      <c r="BU56" s="22">
        <v>686795</v>
      </c>
      <c r="BV56" s="22">
        <v>139623</v>
      </c>
      <c r="BW56" s="22">
        <v>138917</v>
      </c>
      <c r="BX56" s="22">
        <v>0</v>
      </c>
      <c r="BY56" s="22">
        <v>0</v>
      </c>
      <c r="BZ56" s="22">
        <v>0</v>
      </c>
      <c r="CA56" s="22">
        <v>0</v>
      </c>
      <c r="CB56" s="22">
        <v>2520013</v>
      </c>
      <c r="CC56" s="22">
        <v>25137808</v>
      </c>
      <c r="CD56" s="22">
        <v>21011056</v>
      </c>
    </row>
    <row r="57" spans="1:82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15228717</v>
      </c>
      <c r="F57" s="22">
        <v>0</v>
      </c>
      <c r="G57" s="22">
        <v>2131156</v>
      </c>
      <c r="H57" s="22">
        <v>0</v>
      </c>
      <c r="I57" s="22">
        <v>0</v>
      </c>
      <c r="J57" s="22">
        <v>18326</v>
      </c>
      <c r="K57" s="22">
        <v>0</v>
      </c>
      <c r="L57" s="22">
        <v>18000</v>
      </c>
      <c r="M57" s="22">
        <v>20</v>
      </c>
      <c r="N57" s="22">
        <v>0</v>
      </c>
      <c r="O57" s="22">
        <v>0</v>
      </c>
      <c r="P57" s="22">
        <v>6004533</v>
      </c>
      <c r="Q57" s="22">
        <v>157361</v>
      </c>
      <c r="R57" s="22">
        <v>0</v>
      </c>
      <c r="S57" s="22">
        <v>0</v>
      </c>
      <c r="T57" s="22">
        <v>0</v>
      </c>
      <c r="U57" s="22">
        <v>924152</v>
      </c>
      <c r="V57" s="22">
        <v>11686</v>
      </c>
      <c r="W57" s="22">
        <v>0</v>
      </c>
      <c r="X57" s="22">
        <v>0</v>
      </c>
      <c r="Y57" s="22">
        <v>100048</v>
      </c>
      <c r="Z57" s="22">
        <v>0</v>
      </c>
      <c r="AA57" s="22">
        <v>0</v>
      </c>
      <c r="AB57" s="22">
        <v>0</v>
      </c>
      <c r="AC57" s="22">
        <v>31500</v>
      </c>
      <c r="AD57" s="22">
        <v>192791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24818290</v>
      </c>
      <c r="AR57" s="22">
        <v>1233079</v>
      </c>
      <c r="AS57" s="22">
        <v>2063105</v>
      </c>
      <c r="AT57" s="22">
        <v>0</v>
      </c>
      <c r="AU57" s="22">
        <v>0</v>
      </c>
      <c r="AV57" s="22">
        <v>1180425</v>
      </c>
      <c r="AW57" s="22">
        <v>33245</v>
      </c>
      <c r="AX57" s="22">
        <v>24506</v>
      </c>
      <c r="AY57" s="22">
        <v>8480</v>
      </c>
      <c r="AZ57" s="22">
        <v>101237</v>
      </c>
      <c r="BA57" s="22">
        <v>0</v>
      </c>
      <c r="BB57" s="22">
        <v>11224353</v>
      </c>
      <c r="BC57" s="22">
        <v>0</v>
      </c>
      <c r="BD57" s="22">
        <v>0</v>
      </c>
      <c r="BE57" s="22">
        <v>0</v>
      </c>
      <c r="BF57" s="22">
        <v>0</v>
      </c>
      <c r="BG57" s="22">
        <v>1595436</v>
      </c>
      <c r="BH57" s="22">
        <v>0</v>
      </c>
      <c r="BI57" s="22">
        <v>311905</v>
      </c>
      <c r="BJ57" s="22">
        <v>0</v>
      </c>
      <c r="BK57" s="22">
        <v>375061</v>
      </c>
      <c r="BL57" s="22">
        <v>0</v>
      </c>
      <c r="BM57" s="22">
        <v>0</v>
      </c>
      <c r="BN57" s="22">
        <v>790078</v>
      </c>
      <c r="BO57" s="22">
        <v>203987</v>
      </c>
      <c r="BP57" s="22">
        <v>320225</v>
      </c>
      <c r="BQ57" s="22">
        <v>0</v>
      </c>
      <c r="BR57" s="22">
        <v>0</v>
      </c>
      <c r="BS57" s="22">
        <v>0</v>
      </c>
      <c r="BT57" s="22">
        <v>0</v>
      </c>
      <c r="BU57" s="22">
        <v>553264</v>
      </c>
      <c r="BV57" s="22">
        <v>0</v>
      </c>
      <c r="BW57" s="22">
        <v>63618</v>
      </c>
      <c r="BX57" s="22">
        <v>0</v>
      </c>
      <c r="BY57" s="22">
        <v>70224</v>
      </c>
      <c r="BZ57" s="22">
        <v>0</v>
      </c>
      <c r="CA57" s="22">
        <v>0</v>
      </c>
      <c r="CB57" s="22">
        <v>0</v>
      </c>
      <c r="CC57" s="22">
        <v>20152228</v>
      </c>
      <c r="CD57" s="22">
        <v>4666062</v>
      </c>
    </row>
    <row r="58" spans="1:82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28085897</v>
      </c>
      <c r="F58" s="22">
        <v>0</v>
      </c>
      <c r="G58" s="22">
        <v>4153448</v>
      </c>
      <c r="H58" s="22">
        <v>0</v>
      </c>
      <c r="I58" s="22">
        <v>0</v>
      </c>
      <c r="J58" s="22">
        <v>112685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5027223</v>
      </c>
      <c r="Q58" s="22">
        <v>0</v>
      </c>
      <c r="R58" s="22">
        <v>0</v>
      </c>
      <c r="S58" s="22">
        <v>0</v>
      </c>
      <c r="T58" s="22">
        <v>0</v>
      </c>
      <c r="U58" s="22">
        <v>477096</v>
      </c>
      <c r="V58" s="22">
        <v>31869</v>
      </c>
      <c r="W58" s="22">
        <v>2365193</v>
      </c>
      <c r="X58" s="22">
        <v>0</v>
      </c>
      <c r="Y58" s="22">
        <v>70749</v>
      </c>
      <c r="Z58" s="22">
        <v>0</v>
      </c>
      <c r="AA58" s="22">
        <v>0</v>
      </c>
      <c r="AB58" s="22">
        <v>0</v>
      </c>
      <c r="AC58" s="22">
        <v>850</v>
      </c>
      <c r="AD58" s="22">
        <v>179668</v>
      </c>
      <c r="AE58" s="22">
        <v>147907</v>
      </c>
      <c r="AF58" s="22">
        <v>0</v>
      </c>
      <c r="AG58" s="22">
        <v>0</v>
      </c>
      <c r="AH58" s="22">
        <v>0</v>
      </c>
      <c r="AI58" s="22">
        <v>0</v>
      </c>
      <c r="AJ58" s="22">
        <v>33598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40686183</v>
      </c>
      <c r="AR58" s="22">
        <v>1554691</v>
      </c>
      <c r="AS58" s="22">
        <v>2342234</v>
      </c>
      <c r="AT58" s="22">
        <v>0</v>
      </c>
      <c r="AU58" s="22">
        <v>0</v>
      </c>
      <c r="AV58" s="22">
        <v>593573</v>
      </c>
      <c r="AW58" s="22">
        <v>270</v>
      </c>
      <c r="AX58" s="22">
        <v>0</v>
      </c>
      <c r="AY58" s="22">
        <v>0</v>
      </c>
      <c r="AZ58" s="22">
        <v>0</v>
      </c>
      <c r="BA58" s="22">
        <v>0</v>
      </c>
      <c r="BB58" s="22">
        <v>11068734</v>
      </c>
      <c r="BC58" s="22">
        <v>0</v>
      </c>
      <c r="BD58" s="22">
        <v>0</v>
      </c>
      <c r="BE58" s="22">
        <v>0</v>
      </c>
      <c r="BF58" s="22">
        <v>0</v>
      </c>
      <c r="BG58" s="22">
        <v>1028242</v>
      </c>
      <c r="BH58" s="22">
        <v>198686</v>
      </c>
      <c r="BI58" s="22">
        <v>2485110</v>
      </c>
      <c r="BJ58" s="22">
        <v>0</v>
      </c>
      <c r="BK58" s="22">
        <v>169366</v>
      </c>
      <c r="BL58" s="22">
        <v>0</v>
      </c>
      <c r="BM58" s="22">
        <v>0</v>
      </c>
      <c r="BN58" s="22">
        <v>0</v>
      </c>
      <c r="BO58" s="22">
        <v>384365</v>
      </c>
      <c r="BP58" s="22">
        <v>1165427</v>
      </c>
      <c r="BQ58" s="22">
        <v>0</v>
      </c>
      <c r="BR58" s="22">
        <v>0</v>
      </c>
      <c r="BS58" s="22">
        <v>0</v>
      </c>
      <c r="BT58" s="22">
        <v>0</v>
      </c>
      <c r="BU58" s="22">
        <v>61017</v>
      </c>
      <c r="BV58" s="22">
        <v>162851</v>
      </c>
      <c r="BW58" s="22">
        <v>500611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21715177</v>
      </c>
      <c r="CD58" s="22">
        <v>18971006</v>
      </c>
    </row>
    <row r="59" spans="1:82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66396054</v>
      </c>
      <c r="F59" s="22">
        <v>0</v>
      </c>
      <c r="G59" s="22">
        <v>322009</v>
      </c>
      <c r="H59" s="22">
        <v>0</v>
      </c>
      <c r="I59" s="22">
        <v>0</v>
      </c>
      <c r="J59" s="22">
        <v>182785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4074917</v>
      </c>
      <c r="Q59" s="22">
        <v>0</v>
      </c>
      <c r="R59" s="22">
        <v>0</v>
      </c>
      <c r="S59" s="22">
        <v>0</v>
      </c>
      <c r="T59" s="22">
        <v>0</v>
      </c>
      <c r="U59" s="22">
        <v>2727433</v>
      </c>
      <c r="V59" s="22">
        <v>441147</v>
      </c>
      <c r="W59" s="22">
        <v>216488</v>
      </c>
      <c r="X59" s="22">
        <v>0</v>
      </c>
      <c r="Y59" s="22">
        <v>99248</v>
      </c>
      <c r="Z59" s="22">
        <v>535977</v>
      </c>
      <c r="AA59" s="22">
        <v>0</v>
      </c>
      <c r="AB59" s="22">
        <v>645218</v>
      </c>
      <c r="AC59" s="22">
        <v>475787</v>
      </c>
      <c r="AD59" s="22">
        <v>27308</v>
      </c>
      <c r="AE59" s="22">
        <v>0</v>
      </c>
      <c r="AF59" s="22">
        <v>0</v>
      </c>
      <c r="AG59" s="22">
        <v>0</v>
      </c>
      <c r="AH59" s="22">
        <v>161356</v>
      </c>
      <c r="AI59" s="22">
        <v>0</v>
      </c>
      <c r="AJ59" s="22">
        <v>2756767</v>
      </c>
      <c r="AK59" s="22">
        <v>19274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79081768</v>
      </c>
      <c r="AR59" s="22">
        <v>1278346</v>
      </c>
      <c r="AS59" s="22">
        <v>9769527</v>
      </c>
      <c r="AT59" s="22">
        <v>0</v>
      </c>
      <c r="AU59" s="22">
        <v>0</v>
      </c>
      <c r="AV59" s="22">
        <v>2816811</v>
      </c>
      <c r="AW59" s="22">
        <v>0</v>
      </c>
      <c r="AX59" s="22">
        <v>0</v>
      </c>
      <c r="AY59" s="22">
        <v>98562</v>
      </c>
      <c r="AZ59" s="22">
        <v>0</v>
      </c>
      <c r="BA59" s="22">
        <v>0</v>
      </c>
      <c r="BB59" s="22">
        <v>20955104</v>
      </c>
      <c r="BC59" s="22">
        <v>348464</v>
      </c>
      <c r="BD59" s="22">
        <v>0</v>
      </c>
      <c r="BE59" s="22">
        <v>0</v>
      </c>
      <c r="BF59" s="22">
        <v>0</v>
      </c>
      <c r="BG59" s="22">
        <v>5518461</v>
      </c>
      <c r="BH59" s="22">
        <v>2358386</v>
      </c>
      <c r="BI59" s="22">
        <v>906695</v>
      </c>
      <c r="BJ59" s="22">
        <v>0</v>
      </c>
      <c r="BK59" s="22">
        <v>174622</v>
      </c>
      <c r="BL59" s="22">
        <v>1816741</v>
      </c>
      <c r="BM59" s="22">
        <v>0</v>
      </c>
      <c r="BN59" s="22">
        <v>2012783</v>
      </c>
      <c r="BO59" s="22">
        <v>1638207</v>
      </c>
      <c r="BP59" s="22">
        <v>675938</v>
      </c>
      <c r="BQ59" s="22">
        <v>0</v>
      </c>
      <c r="BR59" s="22">
        <v>2111610</v>
      </c>
      <c r="BS59" s="22">
        <v>0</v>
      </c>
      <c r="BT59" s="22">
        <v>0</v>
      </c>
      <c r="BU59" s="22">
        <v>0</v>
      </c>
      <c r="BV59" s="22">
        <v>8704725</v>
      </c>
      <c r="BW59" s="22">
        <v>188754</v>
      </c>
      <c r="BX59" s="22">
        <v>0</v>
      </c>
      <c r="BY59" s="22">
        <v>2423379</v>
      </c>
      <c r="BZ59" s="22">
        <v>0</v>
      </c>
      <c r="CA59" s="22">
        <v>0</v>
      </c>
      <c r="CB59" s="22">
        <v>0</v>
      </c>
      <c r="CC59" s="22">
        <v>63797115</v>
      </c>
      <c r="CD59" s="22">
        <v>15284653</v>
      </c>
    </row>
    <row r="60" spans="1:82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10554878</v>
      </c>
      <c r="F60" s="22">
        <v>0</v>
      </c>
      <c r="G60" s="22">
        <v>546644</v>
      </c>
      <c r="H60" s="22">
        <v>0</v>
      </c>
      <c r="I60" s="22">
        <v>0</v>
      </c>
      <c r="J60" s="22">
        <v>72593</v>
      </c>
      <c r="K60" s="22">
        <v>0</v>
      </c>
      <c r="L60" s="22">
        <v>18720</v>
      </c>
      <c r="M60" s="22">
        <v>0</v>
      </c>
      <c r="N60" s="22">
        <v>0</v>
      </c>
      <c r="O60" s="22">
        <v>0</v>
      </c>
      <c r="P60" s="22">
        <v>1545643</v>
      </c>
      <c r="Q60" s="22">
        <v>0</v>
      </c>
      <c r="R60" s="22">
        <v>0</v>
      </c>
      <c r="S60" s="22">
        <v>0</v>
      </c>
      <c r="T60" s="22">
        <v>0</v>
      </c>
      <c r="U60" s="22">
        <v>1269078</v>
      </c>
      <c r="V60" s="22">
        <v>0</v>
      </c>
      <c r="W60" s="22">
        <v>0</v>
      </c>
      <c r="X60" s="22">
        <v>0</v>
      </c>
      <c r="Y60" s="22">
        <v>60472</v>
      </c>
      <c r="Z60" s="22">
        <v>0</v>
      </c>
      <c r="AA60" s="22">
        <v>0</v>
      </c>
      <c r="AB60" s="22">
        <v>0</v>
      </c>
      <c r="AC60" s="22">
        <v>32325</v>
      </c>
      <c r="AD60" s="22">
        <v>185610</v>
      </c>
      <c r="AE60" s="22">
        <v>278078</v>
      </c>
      <c r="AF60" s="22">
        <v>0</v>
      </c>
      <c r="AG60" s="22">
        <v>0</v>
      </c>
      <c r="AH60" s="22">
        <v>0</v>
      </c>
      <c r="AI60" s="22">
        <v>0</v>
      </c>
      <c r="AJ60" s="22">
        <v>19626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14583667</v>
      </c>
      <c r="AR60" s="22">
        <v>257961</v>
      </c>
      <c r="AS60" s="22">
        <v>1633001</v>
      </c>
      <c r="AT60" s="22">
        <v>0</v>
      </c>
      <c r="AU60" s="22">
        <v>0</v>
      </c>
      <c r="AV60" s="22">
        <v>232001</v>
      </c>
      <c r="AW60" s="22">
        <v>4482</v>
      </c>
      <c r="AX60" s="22">
        <v>10343</v>
      </c>
      <c r="AY60" s="22">
        <v>50118</v>
      </c>
      <c r="AZ60" s="22">
        <v>0</v>
      </c>
      <c r="BA60" s="22">
        <v>0</v>
      </c>
      <c r="BB60" s="22">
        <v>8476315</v>
      </c>
      <c r="BC60" s="22">
        <v>0</v>
      </c>
      <c r="BD60" s="22">
        <v>0</v>
      </c>
      <c r="BE60" s="22">
        <v>0</v>
      </c>
      <c r="BF60" s="22">
        <v>0</v>
      </c>
      <c r="BG60" s="22">
        <v>479898</v>
      </c>
      <c r="BH60" s="22">
        <v>72</v>
      </c>
      <c r="BI60" s="22">
        <v>0</v>
      </c>
      <c r="BJ60" s="22">
        <v>0</v>
      </c>
      <c r="BK60" s="22">
        <v>75590</v>
      </c>
      <c r="BL60" s="22">
        <v>0</v>
      </c>
      <c r="BM60" s="22">
        <v>0</v>
      </c>
      <c r="BN60" s="22">
        <v>121171</v>
      </c>
      <c r="BO60" s="22">
        <v>302559</v>
      </c>
      <c r="BP60" s="22">
        <v>505751</v>
      </c>
      <c r="BQ60" s="22">
        <v>0</v>
      </c>
      <c r="BR60" s="22">
        <v>0</v>
      </c>
      <c r="BS60" s="22">
        <v>0</v>
      </c>
      <c r="BT60" s="22">
        <v>0</v>
      </c>
      <c r="BU60" s="22">
        <v>0</v>
      </c>
      <c r="BV60" s="22">
        <v>340326</v>
      </c>
      <c r="BW60" s="22">
        <v>30949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12520537</v>
      </c>
      <c r="CD60" s="22">
        <v>2063130</v>
      </c>
    </row>
    <row r="61" spans="1:82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41640450</v>
      </c>
      <c r="F61" s="22">
        <v>36216</v>
      </c>
      <c r="G61" s="22">
        <v>554984</v>
      </c>
      <c r="H61" s="22">
        <v>4900211</v>
      </c>
      <c r="I61" s="22">
        <v>0</v>
      </c>
      <c r="J61" s="22">
        <v>5392080</v>
      </c>
      <c r="K61" s="22">
        <v>1054253</v>
      </c>
      <c r="L61" s="22">
        <v>0</v>
      </c>
      <c r="M61" s="22">
        <v>770051</v>
      </c>
      <c r="N61" s="22">
        <v>0</v>
      </c>
      <c r="O61" s="22">
        <v>125090</v>
      </c>
      <c r="P61" s="22">
        <v>10014445</v>
      </c>
      <c r="Q61" s="22">
        <v>0</v>
      </c>
      <c r="R61" s="22">
        <v>0</v>
      </c>
      <c r="S61" s="22">
        <v>0</v>
      </c>
      <c r="T61" s="22">
        <v>0</v>
      </c>
      <c r="U61" s="22">
        <v>2279610</v>
      </c>
      <c r="V61" s="22">
        <v>2075616</v>
      </c>
      <c r="W61" s="22">
        <v>502505</v>
      </c>
      <c r="X61" s="22">
        <v>14767</v>
      </c>
      <c r="Y61" s="22">
        <v>634469</v>
      </c>
      <c r="Z61" s="22">
        <v>0</v>
      </c>
      <c r="AA61" s="22">
        <v>5200</v>
      </c>
      <c r="AB61" s="22">
        <v>0</v>
      </c>
      <c r="AC61" s="22">
        <v>2862163</v>
      </c>
      <c r="AD61" s="22">
        <v>232029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4079198</v>
      </c>
      <c r="AK61" s="22">
        <v>591684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77765021</v>
      </c>
      <c r="AR61" s="22">
        <v>864716</v>
      </c>
      <c r="AS61" s="22">
        <v>10497410</v>
      </c>
      <c r="AT61" s="22">
        <v>675510</v>
      </c>
      <c r="AU61" s="22">
        <v>0</v>
      </c>
      <c r="AV61" s="22">
        <v>4133243</v>
      </c>
      <c r="AW61" s="22">
        <v>1289706</v>
      </c>
      <c r="AX61" s="22">
        <v>0</v>
      </c>
      <c r="AY61" s="22">
        <v>2653513</v>
      </c>
      <c r="AZ61" s="22">
        <v>0</v>
      </c>
      <c r="BA61" s="22">
        <v>0</v>
      </c>
      <c r="BB61" s="22">
        <v>22003144</v>
      </c>
      <c r="BC61" s="22">
        <v>0</v>
      </c>
      <c r="BD61" s="22">
        <v>0</v>
      </c>
      <c r="BE61" s="22">
        <v>528427</v>
      </c>
      <c r="BF61" s="22">
        <v>0</v>
      </c>
      <c r="BG61" s="22">
        <v>1865647</v>
      </c>
      <c r="BH61" s="22">
        <v>1388787</v>
      </c>
      <c r="BI61" s="22">
        <v>2325908</v>
      </c>
      <c r="BJ61" s="22">
        <v>133386</v>
      </c>
      <c r="BK61" s="22">
        <v>798454</v>
      </c>
      <c r="BL61" s="22">
        <v>0</v>
      </c>
      <c r="BM61" s="22">
        <v>39136</v>
      </c>
      <c r="BN61" s="22">
        <v>0</v>
      </c>
      <c r="BO61" s="22">
        <v>2299925</v>
      </c>
      <c r="BP61" s="22">
        <v>2000421</v>
      </c>
      <c r="BQ61" s="22">
        <v>0</v>
      </c>
      <c r="BR61" s="22">
        <v>0</v>
      </c>
      <c r="BS61" s="22">
        <v>0</v>
      </c>
      <c r="BT61" s="22">
        <v>0</v>
      </c>
      <c r="BU61" s="22">
        <v>0</v>
      </c>
      <c r="BV61" s="22">
        <v>4729638</v>
      </c>
      <c r="BW61" s="22">
        <v>1276550</v>
      </c>
      <c r="BX61" s="22">
        <v>0</v>
      </c>
      <c r="BY61" s="22">
        <v>0</v>
      </c>
      <c r="BZ61" s="22">
        <v>0</v>
      </c>
      <c r="CA61" s="22">
        <v>0</v>
      </c>
      <c r="CB61" s="22">
        <v>264662</v>
      </c>
      <c r="CC61" s="22">
        <v>59768183</v>
      </c>
      <c r="CD61" s="22">
        <v>17996838</v>
      </c>
    </row>
    <row r="62" spans="1:82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2326431</v>
      </c>
      <c r="F62" s="22">
        <v>0</v>
      </c>
      <c r="G62" s="22">
        <v>108333</v>
      </c>
      <c r="H62" s="22">
        <v>0</v>
      </c>
      <c r="I62" s="22">
        <v>0</v>
      </c>
      <c r="J62" s="22">
        <v>8200</v>
      </c>
      <c r="K62" s="22">
        <v>0</v>
      </c>
      <c r="L62" s="22">
        <v>0</v>
      </c>
      <c r="M62" s="22">
        <v>65</v>
      </c>
      <c r="N62" s="22">
        <v>0</v>
      </c>
      <c r="O62" s="22">
        <v>0</v>
      </c>
      <c r="P62" s="22">
        <v>479649</v>
      </c>
      <c r="Q62" s="22">
        <v>0</v>
      </c>
      <c r="R62" s="22">
        <v>0</v>
      </c>
      <c r="S62" s="22">
        <v>0</v>
      </c>
      <c r="T62" s="22">
        <v>0</v>
      </c>
      <c r="U62" s="22">
        <v>357915</v>
      </c>
      <c r="V62" s="22">
        <v>0</v>
      </c>
      <c r="W62" s="22">
        <v>4972</v>
      </c>
      <c r="X62" s="22">
        <v>0</v>
      </c>
      <c r="Y62" s="22">
        <v>41448</v>
      </c>
      <c r="Z62" s="22">
        <v>0</v>
      </c>
      <c r="AA62" s="22">
        <v>1150</v>
      </c>
      <c r="AB62" s="22">
        <v>0</v>
      </c>
      <c r="AC62" s="22">
        <v>64500</v>
      </c>
      <c r="AD62" s="22">
        <v>201150</v>
      </c>
      <c r="AE62" s="22">
        <v>15000</v>
      </c>
      <c r="AF62" s="22">
        <v>0</v>
      </c>
      <c r="AG62" s="22">
        <v>11798</v>
      </c>
      <c r="AH62" s="22">
        <v>0</v>
      </c>
      <c r="AI62" s="22">
        <v>0</v>
      </c>
      <c r="AJ62" s="22">
        <v>46882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3667493</v>
      </c>
      <c r="AR62" s="22">
        <v>125628</v>
      </c>
      <c r="AS62" s="22">
        <v>616118</v>
      </c>
      <c r="AT62" s="22">
        <v>0</v>
      </c>
      <c r="AU62" s="22">
        <v>0</v>
      </c>
      <c r="AV62" s="22">
        <v>142059</v>
      </c>
      <c r="AW62" s="22">
        <v>0</v>
      </c>
      <c r="AX62" s="22">
        <v>0</v>
      </c>
      <c r="AY62" s="22">
        <v>10165</v>
      </c>
      <c r="AZ62" s="22">
        <v>0</v>
      </c>
      <c r="BA62" s="22">
        <v>0</v>
      </c>
      <c r="BB62" s="22">
        <v>1565862</v>
      </c>
      <c r="BC62" s="22">
        <v>0</v>
      </c>
      <c r="BD62" s="22">
        <v>0</v>
      </c>
      <c r="BE62" s="22">
        <v>0</v>
      </c>
      <c r="BF62" s="22">
        <v>0</v>
      </c>
      <c r="BG62" s="22">
        <v>82806</v>
      </c>
      <c r="BH62" s="22">
        <v>0</v>
      </c>
      <c r="BI62" s="22">
        <v>29288</v>
      </c>
      <c r="BJ62" s="22">
        <v>0</v>
      </c>
      <c r="BK62" s="22">
        <v>54702</v>
      </c>
      <c r="BL62" s="22">
        <v>0</v>
      </c>
      <c r="BM62" s="22">
        <v>1497</v>
      </c>
      <c r="BN62" s="22">
        <v>0</v>
      </c>
      <c r="BO62" s="22">
        <v>73893</v>
      </c>
      <c r="BP62" s="22">
        <v>359651</v>
      </c>
      <c r="BQ62" s="22">
        <v>4847</v>
      </c>
      <c r="BR62" s="22">
        <v>0</v>
      </c>
      <c r="BS62" s="22">
        <v>0</v>
      </c>
      <c r="BT62" s="22">
        <v>0</v>
      </c>
      <c r="BU62" s="22">
        <v>0</v>
      </c>
      <c r="BV62" s="22">
        <v>167992</v>
      </c>
      <c r="BW62" s="22">
        <v>15523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3250031</v>
      </c>
      <c r="CD62" s="22">
        <v>417462</v>
      </c>
    </row>
    <row r="63" spans="1:82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8677606</v>
      </c>
      <c r="F63" s="22">
        <v>0</v>
      </c>
      <c r="G63" s="22">
        <v>5510324</v>
      </c>
      <c r="H63" s="22">
        <v>0</v>
      </c>
      <c r="I63" s="22">
        <v>0</v>
      </c>
      <c r="J63" s="22">
        <v>52000</v>
      </c>
      <c r="K63" s="22">
        <v>0</v>
      </c>
      <c r="L63" s="22">
        <v>0</v>
      </c>
      <c r="M63" s="22">
        <v>49252</v>
      </c>
      <c r="N63" s="22">
        <v>0</v>
      </c>
      <c r="O63" s="22">
        <v>0</v>
      </c>
      <c r="P63" s="22">
        <v>3544905</v>
      </c>
      <c r="Q63" s="22">
        <v>41220</v>
      </c>
      <c r="R63" s="22">
        <v>0</v>
      </c>
      <c r="S63" s="22">
        <v>0</v>
      </c>
      <c r="T63" s="22">
        <v>0</v>
      </c>
      <c r="U63" s="22">
        <v>1863940</v>
      </c>
      <c r="V63" s="22">
        <v>37107</v>
      </c>
      <c r="W63" s="22">
        <v>7801</v>
      </c>
      <c r="X63" s="22">
        <v>96417</v>
      </c>
      <c r="Y63" s="22">
        <v>89009</v>
      </c>
      <c r="Z63" s="22">
        <v>0</v>
      </c>
      <c r="AA63" s="22">
        <v>0</v>
      </c>
      <c r="AB63" s="22">
        <v>0</v>
      </c>
      <c r="AC63" s="22">
        <v>14198</v>
      </c>
      <c r="AD63" s="22">
        <v>255901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1200</v>
      </c>
      <c r="AK63" s="22">
        <v>110550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20351430</v>
      </c>
      <c r="AR63" s="22">
        <v>202253</v>
      </c>
      <c r="AS63" s="22">
        <v>1569846</v>
      </c>
      <c r="AT63" s="22">
        <v>0</v>
      </c>
      <c r="AU63" s="22">
        <v>0</v>
      </c>
      <c r="AV63" s="22">
        <v>525546</v>
      </c>
      <c r="AW63" s="22">
        <v>0</v>
      </c>
      <c r="AX63" s="22">
        <v>0</v>
      </c>
      <c r="AY63" s="22">
        <v>197874</v>
      </c>
      <c r="AZ63" s="22">
        <v>0</v>
      </c>
      <c r="BA63" s="22">
        <v>0</v>
      </c>
      <c r="BB63" s="22">
        <v>6256180</v>
      </c>
      <c r="BC63" s="22">
        <v>859641</v>
      </c>
      <c r="BD63" s="22">
        <v>0</v>
      </c>
      <c r="BE63" s="22">
        <v>33419</v>
      </c>
      <c r="BF63" s="22">
        <v>0</v>
      </c>
      <c r="BG63" s="22">
        <v>105125</v>
      </c>
      <c r="BH63" s="22">
        <v>0</v>
      </c>
      <c r="BI63" s="22">
        <v>338186</v>
      </c>
      <c r="BJ63" s="22">
        <v>88829</v>
      </c>
      <c r="BK63" s="22">
        <v>114428</v>
      </c>
      <c r="BL63" s="22">
        <v>0</v>
      </c>
      <c r="BM63" s="22">
        <v>27292</v>
      </c>
      <c r="BN63" s="22">
        <v>0</v>
      </c>
      <c r="BO63" s="22">
        <v>314228</v>
      </c>
      <c r="BP63" s="22">
        <v>580495</v>
      </c>
      <c r="BQ63" s="22">
        <v>0</v>
      </c>
      <c r="BR63" s="22">
        <v>0</v>
      </c>
      <c r="BS63" s="22">
        <v>0</v>
      </c>
      <c r="BT63" s="22">
        <v>0</v>
      </c>
      <c r="BU63" s="22">
        <v>0</v>
      </c>
      <c r="BV63" s="22">
        <v>330270</v>
      </c>
      <c r="BW63" s="22">
        <v>335310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11878922</v>
      </c>
      <c r="CD63" s="22">
        <v>8472508</v>
      </c>
    </row>
    <row r="64" spans="1:82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18200607</v>
      </c>
      <c r="F64" s="22">
        <v>0</v>
      </c>
      <c r="G64" s="22">
        <v>29623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14251</v>
      </c>
      <c r="N64" s="22">
        <v>0</v>
      </c>
      <c r="O64" s="22">
        <v>0</v>
      </c>
      <c r="P64" s="22">
        <v>4324143</v>
      </c>
      <c r="Q64" s="22">
        <v>0</v>
      </c>
      <c r="R64" s="22">
        <v>0</v>
      </c>
      <c r="S64" s="22">
        <v>0</v>
      </c>
      <c r="T64" s="22">
        <v>0</v>
      </c>
      <c r="U64" s="22">
        <v>20800</v>
      </c>
      <c r="V64" s="22">
        <v>4020</v>
      </c>
      <c r="W64" s="22">
        <v>76127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179640</v>
      </c>
      <c r="AE64" s="22">
        <v>9492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22858703</v>
      </c>
      <c r="AR64" s="22">
        <v>311438</v>
      </c>
      <c r="AS64" s="22">
        <v>1553625</v>
      </c>
      <c r="AT64" s="22">
        <v>0</v>
      </c>
      <c r="AU64" s="22">
        <v>0</v>
      </c>
      <c r="AV64" s="22">
        <v>433463</v>
      </c>
      <c r="AW64" s="22">
        <v>0</v>
      </c>
      <c r="AX64" s="22">
        <v>0</v>
      </c>
      <c r="AY64" s="22">
        <v>139596</v>
      </c>
      <c r="AZ64" s="22">
        <v>0</v>
      </c>
      <c r="BA64" s="22">
        <v>0</v>
      </c>
      <c r="BB64" s="22">
        <v>11855947</v>
      </c>
      <c r="BC64" s="22">
        <v>0</v>
      </c>
      <c r="BD64" s="22">
        <v>0</v>
      </c>
      <c r="BE64" s="22">
        <v>0</v>
      </c>
      <c r="BF64" s="22">
        <v>0</v>
      </c>
      <c r="BG64" s="22">
        <v>122040</v>
      </c>
      <c r="BH64" s="22">
        <v>0</v>
      </c>
      <c r="BI64" s="22">
        <v>710802</v>
      </c>
      <c r="BJ64" s="22">
        <v>0</v>
      </c>
      <c r="BK64" s="22">
        <v>59360</v>
      </c>
      <c r="BL64" s="22">
        <v>0</v>
      </c>
      <c r="BM64" s="22">
        <v>6000</v>
      </c>
      <c r="BN64" s="22">
        <v>0</v>
      </c>
      <c r="BO64" s="22">
        <v>86497</v>
      </c>
      <c r="BP64" s="22">
        <v>822913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1461268</v>
      </c>
      <c r="BW64" s="22">
        <v>135762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17698711</v>
      </c>
      <c r="CD64" s="22">
        <v>5159992</v>
      </c>
    </row>
    <row r="65" spans="1:82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18241545</v>
      </c>
      <c r="F65" s="22">
        <v>126809</v>
      </c>
      <c r="G65" s="22">
        <v>0</v>
      </c>
      <c r="H65" s="22">
        <v>4535</v>
      </c>
      <c r="I65" s="22">
        <v>0</v>
      </c>
      <c r="J65" s="22">
        <v>24556</v>
      </c>
      <c r="K65" s="22">
        <v>4044</v>
      </c>
      <c r="L65" s="22">
        <v>0</v>
      </c>
      <c r="M65" s="22">
        <v>1275</v>
      </c>
      <c r="N65" s="22">
        <v>910</v>
      </c>
      <c r="O65" s="22">
        <v>0</v>
      </c>
      <c r="P65" s="22">
        <v>2391893</v>
      </c>
      <c r="Q65" s="22">
        <v>67856</v>
      </c>
      <c r="R65" s="22">
        <v>0</v>
      </c>
      <c r="S65" s="22">
        <v>0</v>
      </c>
      <c r="T65" s="22">
        <v>0</v>
      </c>
      <c r="U65" s="22">
        <v>116264</v>
      </c>
      <c r="V65" s="22">
        <v>29460</v>
      </c>
      <c r="W65" s="22">
        <v>157803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174928</v>
      </c>
      <c r="AD65" s="22">
        <v>231361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85172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21658411</v>
      </c>
      <c r="AR65" s="22">
        <v>146451</v>
      </c>
      <c r="AS65" s="22">
        <v>1024486</v>
      </c>
      <c r="AT65" s="22">
        <v>158214</v>
      </c>
      <c r="AU65" s="22">
        <v>0</v>
      </c>
      <c r="AV65" s="22">
        <v>309225</v>
      </c>
      <c r="AW65" s="22">
        <v>16520</v>
      </c>
      <c r="AX65" s="22">
        <v>-1000</v>
      </c>
      <c r="AY65" s="22">
        <v>120610</v>
      </c>
      <c r="AZ65" s="22">
        <v>0</v>
      </c>
      <c r="BA65" s="22">
        <v>0</v>
      </c>
      <c r="BB65" s="22">
        <v>10380525</v>
      </c>
      <c r="BC65" s="22">
        <v>104544</v>
      </c>
      <c r="BD65" s="22">
        <v>0</v>
      </c>
      <c r="BE65" s="22">
        <v>0</v>
      </c>
      <c r="BF65" s="22">
        <v>0</v>
      </c>
      <c r="BG65" s="22">
        <v>175466</v>
      </c>
      <c r="BH65" s="22">
        <v>39408</v>
      </c>
      <c r="BI65" s="22">
        <v>206244</v>
      </c>
      <c r="BJ65" s="22">
        <v>0</v>
      </c>
      <c r="BK65" s="22">
        <v>0</v>
      </c>
      <c r="BL65" s="22">
        <v>0</v>
      </c>
      <c r="BM65" s="22">
        <v>0</v>
      </c>
      <c r="BN65" s="22">
        <v>0</v>
      </c>
      <c r="BO65" s="22">
        <v>225477</v>
      </c>
      <c r="BP65" s="22">
        <v>591403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668175</v>
      </c>
      <c r="BW65" s="22">
        <v>76718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14242466</v>
      </c>
      <c r="CD65" s="22">
        <v>7415945</v>
      </c>
    </row>
    <row r="66" spans="1:82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1188163</v>
      </c>
      <c r="F66" s="22">
        <v>0</v>
      </c>
      <c r="G66" s="22">
        <v>34849</v>
      </c>
      <c r="H66" s="22">
        <v>0</v>
      </c>
      <c r="I66" s="22">
        <v>0</v>
      </c>
      <c r="J66" s="22">
        <v>1100</v>
      </c>
      <c r="K66" s="22">
        <v>0</v>
      </c>
      <c r="L66" s="22">
        <v>0</v>
      </c>
      <c r="M66" s="22">
        <v>0</v>
      </c>
      <c r="N66" s="22">
        <v>67014</v>
      </c>
      <c r="O66" s="22">
        <v>0</v>
      </c>
      <c r="P66" s="22">
        <v>728377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10000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244604</v>
      </c>
      <c r="AE66" s="22">
        <v>0</v>
      </c>
      <c r="AF66" s="22">
        <v>0</v>
      </c>
      <c r="AG66" s="22">
        <v>34066</v>
      </c>
      <c r="AH66" s="22">
        <v>0</v>
      </c>
      <c r="AI66" s="22">
        <v>0</v>
      </c>
      <c r="AJ66" s="22">
        <v>27362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2335535</v>
      </c>
      <c r="AR66" s="22">
        <v>94416</v>
      </c>
      <c r="AS66" s="22">
        <v>390348</v>
      </c>
      <c r="AT66" s="22">
        <v>0</v>
      </c>
      <c r="AU66" s="22">
        <v>0</v>
      </c>
      <c r="AV66" s="22">
        <v>0</v>
      </c>
      <c r="AW66" s="22">
        <v>0</v>
      </c>
      <c r="AX66" s="22">
        <v>0</v>
      </c>
      <c r="AY66" s="22">
        <v>0</v>
      </c>
      <c r="AZ66" s="22">
        <v>148126</v>
      </c>
      <c r="BA66" s="22">
        <v>0</v>
      </c>
      <c r="BB66" s="22">
        <v>766893</v>
      </c>
      <c r="BC66" s="22">
        <v>0</v>
      </c>
      <c r="BD66" s="22">
        <v>0</v>
      </c>
      <c r="BE66" s="22">
        <v>0</v>
      </c>
      <c r="BF66" s="22">
        <v>0</v>
      </c>
      <c r="BG66" s="22">
        <v>0</v>
      </c>
      <c r="BH66" s="22">
        <v>0</v>
      </c>
      <c r="BI66" s="22">
        <v>0</v>
      </c>
      <c r="BJ66" s="22">
        <v>4997</v>
      </c>
      <c r="BK66" s="22">
        <v>0</v>
      </c>
      <c r="BL66" s="22">
        <v>0</v>
      </c>
      <c r="BM66" s="22">
        <v>0</v>
      </c>
      <c r="BN66" s="22">
        <v>1425</v>
      </c>
      <c r="BO66" s="22">
        <v>0</v>
      </c>
      <c r="BP66" s="22">
        <v>332243</v>
      </c>
      <c r="BQ66" s="22">
        <v>0</v>
      </c>
      <c r="BR66" s="22">
        <v>0</v>
      </c>
      <c r="BS66" s="22">
        <v>0</v>
      </c>
      <c r="BT66" s="22">
        <v>15879</v>
      </c>
      <c r="BU66" s="22">
        <v>0</v>
      </c>
      <c r="BV66" s="22">
        <v>9572</v>
      </c>
      <c r="BW66" s="22">
        <v>691</v>
      </c>
      <c r="BX66" s="22">
        <v>0</v>
      </c>
      <c r="BY66" s="22">
        <v>0</v>
      </c>
      <c r="BZ66" s="22">
        <v>0</v>
      </c>
      <c r="CA66" s="22">
        <v>0</v>
      </c>
      <c r="CB66" s="22">
        <v>268729</v>
      </c>
      <c r="CC66" s="22">
        <v>2033319</v>
      </c>
      <c r="CD66" s="22">
        <v>302216</v>
      </c>
    </row>
    <row r="67" spans="1:82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37142402</v>
      </c>
      <c r="F67" s="22">
        <v>675</v>
      </c>
      <c r="G67" s="22">
        <v>228533</v>
      </c>
      <c r="H67" s="22">
        <v>0</v>
      </c>
      <c r="I67" s="22">
        <v>0</v>
      </c>
      <c r="J67" s="22">
        <v>2512565</v>
      </c>
      <c r="K67" s="22">
        <v>217901</v>
      </c>
      <c r="L67" s="22">
        <v>0</v>
      </c>
      <c r="M67" s="22">
        <v>372559</v>
      </c>
      <c r="N67" s="22">
        <v>0</v>
      </c>
      <c r="O67" s="22">
        <v>0</v>
      </c>
      <c r="P67" s="22">
        <v>13218161</v>
      </c>
      <c r="Q67" s="22">
        <v>0</v>
      </c>
      <c r="R67" s="22">
        <v>449112</v>
      </c>
      <c r="S67" s="22">
        <v>84000</v>
      </c>
      <c r="T67" s="22">
        <v>0</v>
      </c>
      <c r="U67" s="22">
        <v>844133</v>
      </c>
      <c r="V67" s="22">
        <v>1053123</v>
      </c>
      <c r="W67" s="22">
        <v>3000546</v>
      </c>
      <c r="X67" s="22">
        <v>0</v>
      </c>
      <c r="Y67" s="22">
        <v>180710</v>
      </c>
      <c r="Z67" s="22">
        <v>0</v>
      </c>
      <c r="AA67" s="22">
        <v>0</v>
      </c>
      <c r="AB67" s="22">
        <v>0</v>
      </c>
      <c r="AC67" s="22">
        <v>368916</v>
      </c>
      <c r="AD67" s="22">
        <v>331756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2943</v>
      </c>
      <c r="AK67" s="22">
        <v>0</v>
      </c>
      <c r="AL67" s="22">
        <v>0</v>
      </c>
      <c r="AM67" s="22">
        <v>2766663</v>
      </c>
      <c r="AN67" s="22">
        <v>0</v>
      </c>
      <c r="AO67" s="22">
        <v>0</v>
      </c>
      <c r="AP67" s="22">
        <v>0</v>
      </c>
      <c r="AQ67" s="22">
        <v>62774698</v>
      </c>
      <c r="AR67" s="22">
        <v>0</v>
      </c>
      <c r="AS67" s="22">
        <v>11516543</v>
      </c>
      <c r="AT67" s="22">
        <v>0</v>
      </c>
      <c r="AU67" s="22">
        <v>0</v>
      </c>
      <c r="AV67" s="22">
        <v>1776974</v>
      </c>
      <c r="AW67" s="22">
        <v>579010</v>
      </c>
      <c r="AX67" s="22">
        <v>0</v>
      </c>
      <c r="AY67" s="22">
        <v>861889</v>
      </c>
      <c r="AZ67" s="22">
        <v>116675</v>
      </c>
      <c r="BA67" s="22">
        <v>0</v>
      </c>
      <c r="BB67" s="22">
        <v>42561356</v>
      </c>
      <c r="BC67" s="22">
        <v>202659</v>
      </c>
      <c r="BD67" s="22">
        <v>704232</v>
      </c>
      <c r="BE67" s="22">
        <v>63340</v>
      </c>
      <c r="BF67" s="22">
        <v>325486</v>
      </c>
      <c r="BG67" s="22">
        <v>1836566</v>
      </c>
      <c r="BH67" s="22">
        <v>1651662</v>
      </c>
      <c r="BI67" s="22">
        <v>5537089</v>
      </c>
      <c r="BJ67" s="22">
        <v>0</v>
      </c>
      <c r="BK67" s="22">
        <v>202574</v>
      </c>
      <c r="BL67" s="22">
        <v>0</v>
      </c>
      <c r="BM67" s="22">
        <v>53500</v>
      </c>
      <c r="BN67" s="22">
        <v>0</v>
      </c>
      <c r="BO67" s="22">
        <v>1718040</v>
      </c>
      <c r="BP67" s="22">
        <v>1357946</v>
      </c>
      <c r="BQ67" s="22">
        <v>0</v>
      </c>
      <c r="BR67" s="22">
        <v>0</v>
      </c>
      <c r="BS67" s="22">
        <v>0</v>
      </c>
      <c r="BT67" s="22">
        <v>0</v>
      </c>
      <c r="BU67" s="22">
        <v>0</v>
      </c>
      <c r="BV67" s="22">
        <v>0</v>
      </c>
      <c r="BW67" s="22">
        <v>133595</v>
      </c>
      <c r="BX67" s="22">
        <v>0</v>
      </c>
      <c r="BY67" s="22">
        <v>2397252</v>
      </c>
      <c r="BZ67" s="22">
        <v>0</v>
      </c>
      <c r="CA67" s="22">
        <v>0</v>
      </c>
      <c r="CB67" s="22">
        <v>0</v>
      </c>
      <c r="CC67" s="22">
        <v>73596388</v>
      </c>
      <c r="CD67" s="22">
        <v>-10821690</v>
      </c>
    </row>
    <row r="68" spans="1:82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51522458</v>
      </c>
      <c r="F68" s="22">
        <v>0</v>
      </c>
      <c r="G68" s="22">
        <v>290391</v>
      </c>
      <c r="H68" s="22">
        <v>0</v>
      </c>
      <c r="I68" s="22">
        <v>0</v>
      </c>
      <c r="J68" s="22">
        <v>4440420</v>
      </c>
      <c r="K68" s="22">
        <v>1605396</v>
      </c>
      <c r="L68" s="22">
        <v>0</v>
      </c>
      <c r="M68" s="22">
        <v>2848447</v>
      </c>
      <c r="N68" s="22">
        <v>0</v>
      </c>
      <c r="O68" s="22">
        <v>164876</v>
      </c>
      <c r="P68" s="22">
        <v>20108928</v>
      </c>
      <c r="Q68" s="22">
        <v>0</v>
      </c>
      <c r="R68" s="22">
        <v>0</v>
      </c>
      <c r="S68" s="22">
        <v>4549187</v>
      </c>
      <c r="T68" s="22">
        <v>0</v>
      </c>
      <c r="U68" s="22">
        <v>4709774</v>
      </c>
      <c r="V68" s="22">
        <v>13433666</v>
      </c>
      <c r="W68" s="22">
        <v>409905</v>
      </c>
      <c r="X68" s="22">
        <v>0</v>
      </c>
      <c r="Y68" s="22">
        <v>679282</v>
      </c>
      <c r="Z68" s="22">
        <v>0</v>
      </c>
      <c r="AA68" s="22">
        <v>612017</v>
      </c>
      <c r="AB68" s="22">
        <v>0</v>
      </c>
      <c r="AC68" s="22">
        <v>821893</v>
      </c>
      <c r="AD68" s="22">
        <v>768993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5027162</v>
      </c>
      <c r="AK68" s="22">
        <v>0</v>
      </c>
      <c r="AL68" s="22">
        <v>0</v>
      </c>
      <c r="AM68" s="22">
        <v>296793</v>
      </c>
      <c r="AN68" s="22">
        <v>0</v>
      </c>
      <c r="AO68" s="22">
        <v>0</v>
      </c>
      <c r="AP68" s="22">
        <v>3295975</v>
      </c>
      <c r="AQ68" s="22">
        <v>115585563</v>
      </c>
      <c r="AR68" s="22">
        <v>745156</v>
      </c>
      <c r="AS68" s="22">
        <v>11625332</v>
      </c>
      <c r="AT68" s="22">
        <v>0</v>
      </c>
      <c r="AU68" s="22">
        <v>0</v>
      </c>
      <c r="AV68" s="22">
        <v>9284669</v>
      </c>
      <c r="AW68" s="22">
        <v>1617266</v>
      </c>
      <c r="AX68" s="22">
        <v>244123</v>
      </c>
      <c r="AY68" s="22">
        <v>3634447</v>
      </c>
      <c r="AZ68" s="22">
        <v>0</v>
      </c>
      <c r="BA68" s="22">
        <v>-1061028</v>
      </c>
      <c r="BB68" s="22">
        <v>32544899</v>
      </c>
      <c r="BC68" s="22">
        <v>0</v>
      </c>
      <c r="BD68" s="22">
        <v>0</v>
      </c>
      <c r="BE68" s="22">
        <v>0</v>
      </c>
      <c r="BF68" s="22">
        <v>0</v>
      </c>
      <c r="BG68" s="22">
        <v>1531829</v>
      </c>
      <c r="BH68" s="22">
        <v>8146733</v>
      </c>
      <c r="BI68" s="22">
        <v>2046190</v>
      </c>
      <c r="BJ68" s="22">
        <v>0</v>
      </c>
      <c r="BK68" s="22">
        <v>875977</v>
      </c>
      <c r="BL68" s="22">
        <v>0</v>
      </c>
      <c r="BM68" s="22">
        <v>906829</v>
      </c>
      <c r="BN68" s="22">
        <v>0</v>
      </c>
      <c r="BO68" s="22">
        <v>3355788</v>
      </c>
      <c r="BP68" s="22">
        <v>2130347</v>
      </c>
      <c r="BQ68" s="22">
        <v>0</v>
      </c>
      <c r="BR68" s="22">
        <v>0</v>
      </c>
      <c r="BS68" s="22">
        <v>0</v>
      </c>
      <c r="BT68" s="22">
        <v>0</v>
      </c>
      <c r="BU68" s="22">
        <v>579</v>
      </c>
      <c r="BV68" s="22">
        <v>4603628</v>
      </c>
      <c r="BW68" s="22">
        <v>0</v>
      </c>
      <c r="BX68" s="22">
        <v>0</v>
      </c>
      <c r="BY68" s="22">
        <v>667918</v>
      </c>
      <c r="BZ68" s="22">
        <v>0</v>
      </c>
      <c r="CA68" s="22">
        <v>0</v>
      </c>
      <c r="CB68" s="22">
        <v>0</v>
      </c>
      <c r="CC68" s="22">
        <v>82900682</v>
      </c>
      <c r="CD68" s="22">
        <v>32684881</v>
      </c>
    </row>
    <row r="69" spans="1:82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26844929</v>
      </c>
      <c r="F69" s="22">
        <v>0</v>
      </c>
      <c r="G69" s="22">
        <v>22267</v>
      </c>
      <c r="H69" s="22">
        <v>0</v>
      </c>
      <c r="I69" s="22">
        <v>0</v>
      </c>
      <c r="J69" s="22">
        <v>35299</v>
      </c>
      <c r="K69" s="22">
        <v>43408</v>
      </c>
      <c r="L69" s="22">
        <v>0</v>
      </c>
      <c r="M69" s="22">
        <v>2635</v>
      </c>
      <c r="N69" s="22">
        <v>0</v>
      </c>
      <c r="O69" s="22">
        <v>0</v>
      </c>
      <c r="P69" s="22">
        <v>6738949</v>
      </c>
      <c r="Q69" s="22">
        <v>0</v>
      </c>
      <c r="R69" s="22">
        <v>0</v>
      </c>
      <c r="S69" s="22">
        <v>0</v>
      </c>
      <c r="T69" s="22">
        <v>15219</v>
      </c>
      <c r="U69" s="22">
        <v>31156</v>
      </c>
      <c r="V69" s="22">
        <v>13564</v>
      </c>
      <c r="W69" s="22">
        <v>0</v>
      </c>
      <c r="X69" s="22">
        <v>0</v>
      </c>
      <c r="Y69" s="22">
        <v>60551</v>
      </c>
      <c r="Z69" s="22">
        <v>0</v>
      </c>
      <c r="AA69" s="22">
        <v>0</v>
      </c>
      <c r="AB69" s="22">
        <v>0</v>
      </c>
      <c r="AC69" s="22">
        <v>11785</v>
      </c>
      <c r="AD69" s="22">
        <v>168861</v>
      </c>
      <c r="AE69" s="22">
        <v>6800</v>
      </c>
      <c r="AF69" s="22">
        <v>0</v>
      </c>
      <c r="AG69" s="22">
        <v>0</v>
      </c>
      <c r="AH69" s="22">
        <v>3450</v>
      </c>
      <c r="AI69" s="22">
        <v>0</v>
      </c>
      <c r="AJ69" s="22">
        <v>22000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2728126</v>
      </c>
      <c r="AQ69" s="22">
        <v>36748999</v>
      </c>
      <c r="AR69" s="22">
        <v>363408</v>
      </c>
      <c r="AS69" s="22">
        <v>663938</v>
      </c>
      <c r="AT69" s="22">
        <v>0</v>
      </c>
      <c r="AU69" s="22">
        <v>0</v>
      </c>
      <c r="AV69" s="22">
        <v>485800</v>
      </c>
      <c r="AW69" s="22">
        <v>4624</v>
      </c>
      <c r="AX69" s="22">
        <v>150000</v>
      </c>
      <c r="AY69" s="22">
        <v>14945</v>
      </c>
      <c r="AZ69" s="22">
        <v>0</v>
      </c>
      <c r="BA69" s="22">
        <v>0</v>
      </c>
      <c r="BB69" s="22">
        <v>11241921</v>
      </c>
      <c r="BC69" s="22">
        <v>3400</v>
      </c>
      <c r="BD69" s="22">
        <v>0</v>
      </c>
      <c r="BE69" s="22">
        <v>83485</v>
      </c>
      <c r="BF69" s="22">
        <v>130697</v>
      </c>
      <c r="BG69" s="22">
        <v>181310</v>
      </c>
      <c r="BH69" s="22">
        <v>63523</v>
      </c>
      <c r="BI69" s="22">
        <v>392438</v>
      </c>
      <c r="BJ69" s="22">
        <v>0</v>
      </c>
      <c r="BK69" s="22">
        <v>75689</v>
      </c>
      <c r="BL69" s="22">
        <v>0</v>
      </c>
      <c r="BM69" s="22">
        <v>0</v>
      </c>
      <c r="BN69" s="22">
        <v>0</v>
      </c>
      <c r="BO69" s="22">
        <v>420011</v>
      </c>
      <c r="BP69" s="22">
        <v>942609</v>
      </c>
      <c r="BQ69" s="22">
        <v>0</v>
      </c>
      <c r="BR69" s="22">
        <v>0</v>
      </c>
      <c r="BS69" s="22">
        <v>0</v>
      </c>
      <c r="BT69" s="22">
        <v>0</v>
      </c>
      <c r="BU69" s="22">
        <v>296654</v>
      </c>
      <c r="BV69" s="22">
        <v>51645</v>
      </c>
      <c r="BW69" s="22">
        <v>30626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15596723</v>
      </c>
      <c r="CD69" s="22">
        <v>21152276</v>
      </c>
    </row>
    <row r="70" spans="1:82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9114277</v>
      </c>
      <c r="F70" s="22">
        <v>7575</v>
      </c>
      <c r="G70" s="22">
        <v>50003</v>
      </c>
      <c r="H70" s="22">
        <v>0</v>
      </c>
      <c r="I70" s="22">
        <v>0</v>
      </c>
      <c r="J70" s="22">
        <v>239773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4033897</v>
      </c>
      <c r="Q70" s="22">
        <v>0</v>
      </c>
      <c r="R70" s="22">
        <v>0</v>
      </c>
      <c r="S70" s="22">
        <v>0</v>
      </c>
      <c r="T70" s="22">
        <v>0</v>
      </c>
      <c r="U70" s="22">
        <v>252634</v>
      </c>
      <c r="V70" s="22">
        <v>0</v>
      </c>
      <c r="W70" s="22">
        <v>63005</v>
      </c>
      <c r="X70" s="22">
        <v>0</v>
      </c>
      <c r="Y70" s="22">
        <v>101080</v>
      </c>
      <c r="Z70" s="22">
        <v>0</v>
      </c>
      <c r="AA70" s="22">
        <v>0</v>
      </c>
      <c r="AB70" s="22">
        <v>55036</v>
      </c>
      <c r="AC70" s="22">
        <v>134093</v>
      </c>
      <c r="AD70" s="22">
        <v>231074</v>
      </c>
      <c r="AE70" s="22">
        <v>0</v>
      </c>
      <c r="AF70" s="22">
        <v>0</v>
      </c>
      <c r="AG70" s="22">
        <v>0</v>
      </c>
      <c r="AH70" s="22">
        <v>109524</v>
      </c>
      <c r="AI70" s="22">
        <v>0</v>
      </c>
      <c r="AJ70" s="22">
        <v>89915</v>
      </c>
      <c r="AK70" s="22">
        <v>0</v>
      </c>
      <c r="AL70" s="22">
        <v>0</v>
      </c>
      <c r="AM70" s="22">
        <v>0</v>
      </c>
      <c r="AN70" s="22">
        <v>3016285</v>
      </c>
      <c r="AO70" s="22">
        <v>0</v>
      </c>
      <c r="AP70" s="22">
        <v>0</v>
      </c>
      <c r="AQ70" s="22">
        <v>17498171</v>
      </c>
      <c r="AR70" s="22">
        <v>411915</v>
      </c>
      <c r="AS70" s="22">
        <v>1302324</v>
      </c>
      <c r="AT70" s="22">
        <v>103690</v>
      </c>
      <c r="AU70" s="22">
        <v>0</v>
      </c>
      <c r="AV70" s="22">
        <v>768908</v>
      </c>
      <c r="AW70" s="22">
        <v>5943</v>
      </c>
      <c r="AX70" s="22">
        <v>0</v>
      </c>
      <c r="AY70" s="22">
        <v>126817</v>
      </c>
      <c r="AZ70" s="22">
        <v>0</v>
      </c>
      <c r="BA70" s="22">
        <v>0</v>
      </c>
      <c r="BB70" s="22">
        <v>5851278</v>
      </c>
      <c r="BC70" s="22">
        <v>0</v>
      </c>
      <c r="BD70" s="22">
        <v>0</v>
      </c>
      <c r="BE70" s="22">
        <v>0</v>
      </c>
      <c r="BF70" s="22">
        <v>0</v>
      </c>
      <c r="BG70" s="22">
        <v>746610</v>
      </c>
      <c r="BH70" s="22">
        <v>0</v>
      </c>
      <c r="BI70" s="22">
        <v>333387</v>
      </c>
      <c r="BJ70" s="22">
        <v>0</v>
      </c>
      <c r="BK70" s="22">
        <v>120520</v>
      </c>
      <c r="BL70" s="22">
        <v>0</v>
      </c>
      <c r="BM70" s="22">
        <v>0</v>
      </c>
      <c r="BN70" s="22">
        <v>55036</v>
      </c>
      <c r="BO70" s="22">
        <v>215684</v>
      </c>
      <c r="BP70" s="22">
        <v>629444</v>
      </c>
      <c r="BQ70" s="22">
        <v>0</v>
      </c>
      <c r="BR70" s="22">
        <v>0</v>
      </c>
      <c r="BS70" s="22">
        <v>0</v>
      </c>
      <c r="BT70" s="22">
        <v>110119</v>
      </c>
      <c r="BU70" s="22">
        <v>0</v>
      </c>
      <c r="BV70" s="22">
        <v>349788</v>
      </c>
      <c r="BW70" s="22">
        <v>30127</v>
      </c>
      <c r="BX70" s="22">
        <v>0</v>
      </c>
      <c r="BY70" s="22">
        <v>0</v>
      </c>
      <c r="BZ70" s="22">
        <v>2748775</v>
      </c>
      <c r="CA70" s="22">
        <v>0</v>
      </c>
      <c r="CB70" s="22">
        <v>0</v>
      </c>
      <c r="CC70" s="22">
        <v>13910365</v>
      </c>
      <c r="CD70" s="22">
        <v>3587806</v>
      </c>
    </row>
    <row r="71" spans="1:82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6406661</v>
      </c>
      <c r="F71" s="22">
        <v>0</v>
      </c>
      <c r="G71" s="22">
        <v>344718</v>
      </c>
      <c r="H71" s="22">
        <v>0</v>
      </c>
      <c r="I71" s="22">
        <v>0</v>
      </c>
      <c r="J71" s="22">
        <v>229502</v>
      </c>
      <c r="K71" s="22">
        <v>373080</v>
      </c>
      <c r="L71" s="22">
        <v>0</v>
      </c>
      <c r="M71" s="22">
        <v>0</v>
      </c>
      <c r="N71" s="22">
        <v>0</v>
      </c>
      <c r="O71" s="22">
        <v>0</v>
      </c>
      <c r="P71" s="22">
        <v>2480833</v>
      </c>
      <c r="Q71" s="22">
        <v>45113</v>
      </c>
      <c r="R71" s="22">
        <v>0</v>
      </c>
      <c r="S71" s="22">
        <v>0</v>
      </c>
      <c r="T71" s="22">
        <v>0</v>
      </c>
      <c r="U71" s="22">
        <v>42519</v>
      </c>
      <c r="V71" s="22">
        <v>5675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92854</v>
      </c>
      <c r="AC71" s="22">
        <v>0</v>
      </c>
      <c r="AD71" s="22">
        <v>386819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425786</v>
      </c>
      <c r="AK71" s="22">
        <v>10630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10844190</v>
      </c>
      <c r="AR71" s="22">
        <v>206276</v>
      </c>
      <c r="AS71" s="22">
        <v>987667</v>
      </c>
      <c r="AT71" s="22">
        <v>0</v>
      </c>
      <c r="AU71" s="22">
        <v>0</v>
      </c>
      <c r="AV71" s="22">
        <v>370550</v>
      </c>
      <c r="AW71" s="22">
        <v>379251</v>
      </c>
      <c r="AX71" s="22">
        <v>0</v>
      </c>
      <c r="AY71" s="22">
        <v>0</v>
      </c>
      <c r="AZ71" s="22">
        <v>0</v>
      </c>
      <c r="BA71" s="22">
        <v>0</v>
      </c>
      <c r="BB71" s="22">
        <v>6102884</v>
      </c>
      <c r="BC71" s="22">
        <v>107722</v>
      </c>
      <c r="BD71" s="22">
        <v>0</v>
      </c>
      <c r="BE71" s="22">
        <v>57261</v>
      </c>
      <c r="BF71" s="22">
        <v>0</v>
      </c>
      <c r="BG71" s="22">
        <v>309189</v>
      </c>
      <c r="BH71" s="22">
        <v>60019</v>
      </c>
      <c r="BI71" s="22">
        <v>50801</v>
      </c>
      <c r="BJ71" s="22">
        <v>0</v>
      </c>
      <c r="BK71" s="22">
        <v>24819</v>
      </c>
      <c r="BL71" s="22">
        <v>0</v>
      </c>
      <c r="BM71" s="22">
        <v>0</v>
      </c>
      <c r="BN71" s="22">
        <v>141695</v>
      </c>
      <c r="BO71" s="22">
        <v>0</v>
      </c>
      <c r="BP71" s="22">
        <v>817131</v>
      </c>
      <c r="BQ71" s="22">
        <v>0</v>
      </c>
      <c r="BR71" s="22">
        <v>0</v>
      </c>
      <c r="BS71" s="22">
        <v>0</v>
      </c>
      <c r="BT71" s="22">
        <v>0</v>
      </c>
      <c r="BU71" s="22">
        <v>0</v>
      </c>
      <c r="BV71" s="22">
        <v>561969</v>
      </c>
      <c r="BW71" s="22">
        <v>27744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10204978</v>
      </c>
      <c r="CD71" s="22">
        <v>639212</v>
      </c>
    </row>
    <row r="72" spans="1:82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2712245</v>
      </c>
      <c r="F72" s="22">
        <v>1052</v>
      </c>
      <c r="G72" s="22">
        <v>0</v>
      </c>
      <c r="H72" s="22">
        <v>57217</v>
      </c>
      <c r="I72" s="22">
        <v>0</v>
      </c>
      <c r="J72" s="22">
        <v>16024</v>
      </c>
      <c r="K72" s="22">
        <v>29500</v>
      </c>
      <c r="L72" s="22">
        <v>0</v>
      </c>
      <c r="M72" s="22">
        <v>0</v>
      </c>
      <c r="N72" s="22">
        <v>0</v>
      </c>
      <c r="O72" s="22">
        <v>0</v>
      </c>
      <c r="P72" s="22">
        <v>1121762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225603</v>
      </c>
      <c r="X72" s="22">
        <v>0</v>
      </c>
      <c r="Y72" s="22">
        <v>115636</v>
      </c>
      <c r="Z72" s="22">
        <v>0</v>
      </c>
      <c r="AA72" s="22">
        <v>2863</v>
      </c>
      <c r="AB72" s="22">
        <v>5400</v>
      </c>
      <c r="AC72" s="22">
        <v>4790</v>
      </c>
      <c r="AD72" s="22">
        <v>205412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19000</v>
      </c>
      <c r="AK72" s="22">
        <v>8000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4524504</v>
      </c>
      <c r="AR72" s="22">
        <v>100374</v>
      </c>
      <c r="AS72" s="22">
        <v>513706</v>
      </c>
      <c r="AT72" s="22">
        <v>0</v>
      </c>
      <c r="AU72" s="22">
        <v>0</v>
      </c>
      <c r="AV72" s="22">
        <v>105919</v>
      </c>
      <c r="AW72" s="22">
        <v>10852</v>
      </c>
      <c r="AX72" s="22">
        <v>0</v>
      </c>
      <c r="AY72" s="22">
        <v>0</v>
      </c>
      <c r="AZ72" s="22">
        <v>0</v>
      </c>
      <c r="BA72" s="22">
        <v>0</v>
      </c>
      <c r="BB72" s="22">
        <v>3244089</v>
      </c>
      <c r="BC72" s="22">
        <v>0</v>
      </c>
      <c r="BD72" s="22">
        <v>0</v>
      </c>
      <c r="BE72" s="22">
        <v>0</v>
      </c>
      <c r="BF72" s="22">
        <v>0</v>
      </c>
      <c r="BG72" s="22">
        <v>0</v>
      </c>
      <c r="BH72" s="22">
        <v>0</v>
      </c>
      <c r="BI72" s="22">
        <v>3645</v>
      </c>
      <c r="BJ72" s="22">
        <v>0</v>
      </c>
      <c r="BK72" s="22">
        <v>117109</v>
      </c>
      <c r="BL72" s="22">
        <v>0</v>
      </c>
      <c r="BM72" s="22">
        <v>1250</v>
      </c>
      <c r="BN72" s="22">
        <v>3535</v>
      </c>
      <c r="BO72" s="22">
        <v>17417</v>
      </c>
      <c r="BP72" s="22">
        <v>355179</v>
      </c>
      <c r="BQ72" s="22">
        <v>0</v>
      </c>
      <c r="BR72" s="22">
        <v>0</v>
      </c>
      <c r="BS72" s="22">
        <v>0</v>
      </c>
      <c r="BT72" s="22">
        <v>0</v>
      </c>
      <c r="BU72" s="22">
        <v>0</v>
      </c>
      <c r="BV72" s="22">
        <v>15045</v>
      </c>
      <c r="BW72" s="22">
        <v>23572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4511692</v>
      </c>
      <c r="CD72" s="22">
        <v>12812</v>
      </c>
    </row>
    <row r="73" spans="1:82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14874350</v>
      </c>
      <c r="F73" s="22">
        <v>0</v>
      </c>
      <c r="G73" s="22">
        <v>526410</v>
      </c>
      <c r="H73" s="22">
        <v>0</v>
      </c>
      <c r="I73" s="22">
        <v>0</v>
      </c>
      <c r="J73" s="22">
        <v>154155</v>
      </c>
      <c r="K73" s="22">
        <v>0</v>
      </c>
      <c r="L73" s="22">
        <v>46963</v>
      </c>
      <c r="M73" s="22">
        <v>0</v>
      </c>
      <c r="N73" s="22">
        <v>0</v>
      </c>
      <c r="O73" s="22">
        <v>0</v>
      </c>
      <c r="P73" s="22">
        <v>7299632</v>
      </c>
      <c r="Q73" s="22">
        <v>0</v>
      </c>
      <c r="R73" s="22">
        <v>0</v>
      </c>
      <c r="S73" s="22">
        <v>0</v>
      </c>
      <c r="T73" s="22">
        <v>0</v>
      </c>
      <c r="U73" s="22">
        <v>1056212</v>
      </c>
      <c r="V73" s="22">
        <v>38466</v>
      </c>
      <c r="W73" s="22">
        <v>199734</v>
      </c>
      <c r="X73" s="22">
        <v>0</v>
      </c>
      <c r="Y73" s="22">
        <v>186194</v>
      </c>
      <c r="Z73" s="22">
        <v>0</v>
      </c>
      <c r="AA73" s="22">
        <v>0</v>
      </c>
      <c r="AB73" s="22">
        <v>0</v>
      </c>
      <c r="AC73" s="22">
        <v>0</v>
      </c>
      <c r="AD73" s="22">
        <v>194576</v>
      </c>
      <c r="AE73" s="22">
        <v>492787</v>
      </c>
      <c r="AF73" s="22">
        <v>0</v>
      </c>
      <c r="AG73" s="22">
        <v>0</v>
      </c>
      <c r="AH73" s="22">
        <v>0</v>
      </c>
      <c r="AI73" s="22">
        <v>0</v>
      </c>
      <c r="AJ73" s="22">
        <v>460250</v>
      </c>
      <c r="AK73" s="22">
        <v>120086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25649815</v>
      </c>
      <c r="AR73" s="22">
        <v>447353</v>
      </c>
      <c r="AS73" s="22">
        <v>2471519</v>
      </c>
      <c r="AT73" s="22">
        <v>0</v>
      </c>
      <c r="AU73" s="22">
        <v>0</v>
      </c>
      <c r="AV73" s="22">
        <v>493176</v>
      </c>
      <c r="AW73" s="22">
        <v>0</v>
      </c>
      <c r="AX73" s="22">
        <v>54995</v>
      </c>
      <c r="AY73" s="22">
        <v>0</v>
      </c>
      <c r="AZ73" s="22">
        <v>0</v>
      </c>
      <c r="BA73" s="22">
        <v>0</v>
      </c>
      <c r="BB73" s="22">
        <v>11420623</v>
      </c>
      <c r="BC73" s="22">
        <v>0</v>
      </c>
      <c r="BD73" s="22">
        <v>0</v>
      </c>
      <c r="BE73" s="22">
        <v>0</v>
      </c>
      <c r="BF73" s="22">
        <v>0</v>
      </c>
      <c r="BG73" s="22">
        <v>1445480</v>
      </c>
      <c r="BH73" s="22">
        <v>164652</v>
      </c>
      <c r="BI73" s="22">
        <v>969439</v>
      </c>
      <c r="BJ73" s="22">
        <v>0</v>
      </c>
      <c r="BK73" s="22">
        <v>233468</v>
      </c>
      <c r="BL73" s="22">
        <v>0</v>
      </c>
      <c r="BM73" s="22">
        <v>0</v>
      </c>
      <c r="BN73" s="22">
        <v>0</v>
      </c>
      <c r="BO73" s="22">
        <v>0</v>
      </c>
      <c r="BP73" s="22">
        <v>626756</v>
      </c>
      <c r="BQ73" s="22">
        <v>439545</v>
      </c>
      <c r="BR73" s="22">
        <v>0</v>
      </c>
      <c r="BS73" s="22">
        <v>0</v>
      </c>
      <c r="BT73" s="22">
        <v>0</v>
      </c>
      <c r="BU73" s="22">
        <v>0</v>
      </c>
      <c r="BV73" s="22">
        <v>798320</v>
      </c>
      <c r="BW73" s="22">
        <v>223647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19788973</v>
      </c>
      <c r="CD73" s="22">
        <v>5860842</v>
      </c>
    </row>
    <row r="74" spans="1:82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11379076</v>
      </c>
      <c r="F74" s="22">
        <v>0</v>
      </c>
      <c r="G74" s="22">
        <v>147413</v>
      </c>
      <c r="H74" s="22">
        <v>0</v>
      </c>
      <c r="I74" s="22">
        <v>0</v>
      </c>
      <c r="J74" s="22">
        <v>11025</v>
      </c>
      <c r="K74" s="22">
        <v>86769</v>
      </c>
      <c r="L74" s="22">
        <v>0</v>
      </c>
      <c r="M74" s="22">
        <v>1480</v>
      </c>
      <c r="N74" s="22">
        <v>0</v>
      </c>
      <c r="O74" s="22">
        <v>0</v>
      </c>
      <c r="P74" s="22">
        <v>876189</v>
      </c>
      <c r="Q74" s="22">
        <v>0</v>
      </c>
      <c r="R74" s="22">
        <v>0</v>
      </c>
      <c r="S74" s="22">
        <v>0</v>
      </c>
      <c r="T74" s="22">
        <v>0</v>
      </c>
      <c r="U74" s="22">
        <v>890337</v>
      </c>
      <c r="V74" s="22">
        <v>156331</v>
      </c>
      <c r="W74" s="22">
        <v>0</v>
      </c>
      <c r="X74" s="22">
        <v>0</v>
      </c>
      <c r="Y74" s="22">
        <v>108861</v>
      </c>
      <c r="Z74" s="22">
        <v>0</v>
      </c>
      <c r="AA74" s="22">
        <v>12985</v>
      </c>
      <c r="AB74" s="22">
        <v>0</v>
      </c>
      <c r="AC74" s="22">
        <v>0</v>
      </c>
      <c r="AD74" s="22">
        <v>215401</v>
      </c>
      <c r="AE74" s="22">
        <v>0</v>
      </c>
      <c r="AF74" s="22">
        <v>0</v>
      </c>
      <c r="AG74" s="22">
        <v>54118</v>
      </c>
      <c r="AH74" s="22">
        <v>0</v>
      </c>
      <c r="AI74" s="22">
        <v>0</v>
      </c>
      <c r="AJ74" s="22">
        <v>77839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14017824</v>
      </c>
      <c r="AR74" s="22">
        <v>160538</v>
      </c>
      <c r="AS74" s="22">
        <v>1608740</v>
      </c>
      <c r="AT74" s="22">
        <v>0</v>
      </c>
      <c r="AU74" s="22">
        <v>0</v>
      </c>
      <c r="AV74" s="22">
        <v>187436</v>
      </c>
      <c r="AW74" s="22">
        <v>5161</v>
      </c>
      <c r="AX74" s="22">
        <v>0</v>
      </c>
      <c r="AY74" s="22">
        <v>534454</v>
      </c>
      <c r="AZ74" s="22">
        <v>0</v>
      </c>
      <c r="BA74" s="22">
        <v>0</v>
      </c>
      <c r="BB74" s="22">
        <v>7907045</v>
      </c>
      <c r="BC74" s="22">
        <v>0</v>
      </c>
      <c r="BD74" s="22">
        <v>0</v>
      </c>
      <c r="BE74" s="22">
        <v>0</v>
      </c>
      <c r="BF74" s="22">
        <v>0</v>
      </c>
      <c r="BG74" s="22">
        <v>472759</v>
      </c>
      <c r="BH74" s="22">
        <v>59245</v>
      </c>
      <c r="BI74" s="22">
        <v>155406</v>
      </c>
      <c r="BJ74" s="22">
        <v>0</v>
      </c>
      <c r="BK74" s="22">
        <v>267594</v>
      </c>
      <c r="BL74" s="22">
        <v>0</v>
      </c>
      <c r="BM74" s="22">
        <v>13854</v>
      </c>
      <c r="BN74" s="22">
        <v>0</v>
      </c>
      <c r="BO74" s="22">
        <v>2799</v>
      </c>
      <c r="BP74" s="22">
        <v>463477</v>
      </c>
      <c r="BQ74" s="22">
        <v>0</v>
      </c>
      <c r="BR74" s="22">
        <v>0</v>
      </c>
      <c r="BS74" s="22">
        <v>7966</v>
      </c>
      <c r="BT74" s="22">
        <v>0</v>
      </c>
      <c r="BU74" s="22">
        <v>0</v>
      </c>
      <c r="BV74" s="22">
        <v>384686</v>
      </c>
      <c r="BW74" s="22">
        <v>16744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12247904</v>
      </c>
      <c r="CD74" s="22">
        <v>1769920</v>
      </c>
    </row>
    <row r="75" spans="1:82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14506302</v>
      </c>
      <c r="F75" s="22">
        <v>0</v>
      </c>
      <c r="G75" s="22">
        <v>414125</v>
      </c>
      <c r="H75" s="22">
        <v>0</v>
      </c>
      <c r="I75" s="22">
        <v>0</v>
      </c>
      <c r="J75" s="22">
        <v>160836</v>
      </c>
      <c r="K75" s="22">
        <v>21707</v>
      </c>
      <c r="L75" s="22">
        <v>0</v>
      </c>
      <c r="M75" s="22">
        <v>49135</v>
      </c>
      <c r="N75" s="22">
        <v>0</v>
      </c>
      <c r="O75" s="22">
        <v>0</v>
      </c>
      <c r="P75" s="22">
        <v>3575634</v>
      </c>
      <c r="Q75" s="22">
        <v>0</v>
      </c>
      <c r="R75" s="22">
        <v>0</v>
      </c>
      <c r="S75" s="22">
        <v>0</v>
      </c>
      <c r="T75" s="22">
        <v>0</v>
      </c>
      <c r="U75" s="22">
        <v>637290</v>
      </c>
      <c r="V75" s="22">
        <v>90829</v>
      </c>
      <c r="W75" s="22">
        <v>0</v>
      </c>
      <c r="X75" s="22">
        <v>0</v>
      </c>
      <c r="Y75" s="22">
        <v>138492</v>
      </c>
      <c r="Z75" s="22">
        <v>0</v>
      </c>
      <c r="AA75" s="22">
        <v>0</v>
      </c>
      <c r="AB75" s="22">
        <v>0</v>
      </c>
      <c r="AC75" s="22">
        <v>0</v>
      </c>
      <c r="AD75" s="22">
        <v>185664</v>
      </c>
      <c r="AE75" s="22">
        <v>81504</v>
      </c>
      <c r="AF75" s="22">
        <v>0</v>
      </c>
      <c r="AG75" s="22">
        <v>0</v>
      </c>
      <c r="AH75" s="22">
        <v>0</v>
      </c>
      <c r="AI75" s="22">
        <v>0</v>
      </c>
      <c r="AJ75" s="22">
        <v>273504</v>
      </c>
      <c r="AK75" s="22">
        <v>126785</v>
      </c>
      <c r="AL75" s="22">
        <v>0</v>
      </c>
      <c r="AM75" s="22">
        <v>0</v>
      </c>
      <c r="AN75" s="22">
        <v>0</v>
      </c>
      <c r="AO75" s="22">
        <v>0</v>
      </c>
      <c r="AP75" s="22">
        <v>64144</v>
      </c>
      <c r="AQ75" s="22">
        <v>20325951</v>
      </c>
      <c r="AR75" s="22">
        <v>284534</v>
      </c>
      <c r="AS75" s="22">
        <v>2291433</v>
      </c>
      <c r="AT75" s="22">
        <v>0</v>
      </c>
      <c r="AU75" s="22">
        <v>0</v>
      </c>
      <c r="AV75" s="22">
        <v>689081</v>
      </c>
      <c r="AW75" s="22">
        <v>20671</v>
      </c>
      <c r="AX75" s="22">
        <v>0</v>
      </c>
      <c r="AY75" s="22">
        <v>267093</v>
      </c>
      <c r="AZ75" s="22">
        <v>0</v>
      </c>
      <c r="BA75" s="22">
        <v>0</v>
      </c>
      <c r="BB75" s="22">
        <v>10790694</v>
      </c>
      <c r="BC75" s="22">
        <v>4500</v>
      </c>
      <c r="BD75" s="22">
        <v>0</v>
      </c>
      <c r="BE75" s="22">
        <v>0</v>
      </c>
      <c r="BF75" s="22">
        <v>0</v>
      </c>
      <c r="BG75" s="22">
        <v>752779</v>
      </c>
      <c r="BH75" s="22">
        <v>410253</v>
      </c>
      <c r="BI75" s="22">
        <v>229961</v>
      </c>
      <c r="BJ75" s="22">
        <v>0</v>
      </c>
      <c r="BK75" s="22">
        <v>194629</v>
      </c>
      <c r="BL75" s="22">
        <v>0</v>
      </c>
      <c r="BM75" s="22">
        <v>11000</v>
      </c>
      <c r="BN75" s="22">
        <v>0</v>
      </c>
      <c r="BO75" s="22">
        <v>0</v>
      </c>
      <c r="BP75" s="22">
        <v>576568</v>
      </c>
      <c r="BQ75" s="22">
        <v>461224</v>
      </c>
      <c r="BR75" s="22">
        <v>0</v>
      </c>
      <c r="BS75" s="22">
        <v>0</v>
      </c>
      <c r="BT75" s="22">
        <v>0</v>
      </c>
      <c r="BU75" s="22">
        <v>0</v>
      </c>
      <c r="BV75" s="22">
        <v>519778</v>
      </c>
      <c r="BW75" s="22">
        <v>185680</v>
      </c>
      <c r="BX75" s="22">
        <v>0</v>
      </c>
      <c r="BY75" s="22">
        <v>0</v>
      </c>
      <c r="BZ75" s="22">
        <v>0</v>
      </c>
      <c r="CA75" s="22">
        <v>0</v>
      </c>
      <c r="CB75" s="22">
        <v>64144</v>
      </c>
      <c r="CC75" s="22">
        <v>17754022</v>
      </c>
      <c r="CD75" s="22">
        <v>2571929</v>
      </c>
    </row>
    <row r="76" spans="1:82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31772816</v>
      </c>
      <c r="F76" s="22">
        <v>0</v>
      </c>
      <c r="G76" s="22">
        <v>536619</v>
      </c>
      <c r="H76" s="22">
        <v>0</v>
      </c>
      <c r="I76" s="22">
        <v>0</v>
      </c>
      <c r="J76" s="22">
        <v>287765</v>
      </c>
      <c r="K76" s="22">
        <v>0</v>
      </c>
      <c r="L76" s="22">
        <v>0</v>
      </c>
      <c r="M76" s="22">
        <v>190187</v>
      </c>
      <c r="N76" s="22">
        <v>0</v>
      </c>
      <c r="O76" s="22">
        <v>282614</v>
      </c>
      <c r="P76" s="22">
        <v>9918066</v>
      </c>
      <c r="Q76" s="22">
        <v>0</v>
      </c>
      <c r="R76" s="22">
        <v>0</v>
      </c>
      <c r="S76" s="22">
        <v>379923</v>
      </c>
      <c r="T76" s="22">
        <v>0</v>
      </c>
      <c r="U76" s="22">
        <v>7713195</v>
      </c>
      <c r="V76" s="22">
        <v>2385240</v>
      </c>
      <c r="W76" s="22">
        <v>45416</v>
      </c>
      <c r="X76" s="22">
        <v>0</v>
      </c>
      <c r="Y76" s="22">
        <v>548431</v>
      </c>
      <c r="Z76" s="22">
        <v>0</v>
      </c>
      <c r="AA76" s="22">
        <v>0</v>
      </c>
      <c r="AB76" s="22">
        <v>0</v>
      </c>
      <c r="AC76" s="22">
        <v>1338663</v>
      </c>
      <c r="AD76" s="22">
        <v>253106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6389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55658430</v>
      </c>
      <c r="AR76" s="22">
        <v>662219</v>
      </c>
      <c r="AS76" s="22">
        <v>6779502</v>
      </c>
      <c r="AT76" s="22">
        <v>0</v>
      </c>
      <c r="AU76" s="22">
        <v>0</v>
      </c>
      <c r="AV76" s="22">
        <v>1528853</v>
      </c>
      <c r="AW76" s="22">
        <v>108366</v>
      </c>
      <c r="AX76" s="22">
        <v>0</v>
      </c>
      <c r="AY76" s="22">
        <v>958636</v>
      </c>
      <c r="AZ76" s="22">
        <v>0</v>
      </c>
      <c r="BA76" s="22">
        <v>1129206</v>
      </c>
      <c r="BB76" s="22">
        <v>18488513</v>
      </c>
      <c r="BC76" s="22">
        <v>0</v>
      </c>
      <c r="BD76" s="22">
        <v>0</v>
      </c>
      <c r="BE76" s="22">
        <v>0</v>
      </c>
      <c r="BF76" s="22">
        <v>0</v>
      </c>
      <c r="BG76" s="22">
        <v>4199569</v>
      </c>
      <c r="BH76" s="22">
        <v>1342757</v>
      </c>
      <c r="BI76" s="22">
        <v>463006</v>
      </c>
      <c r="BJ76" s="22">
        <v>0</v>
      </c>
      <c r="BK76" s="22">
        <v>813473</v>
      </c>
      <c r="BL76" s="22">
        <v>0</v>
      </c>
      <c r="BM76" s="22">
        <v>0</v>
      </c>
      <c r="BN76" s="22">
        <v>0</v>
      </c>
      <c r="BO76" s="22">
        <v>3327887</v>
      </c>
      <c r="BP76" s="22">
        <v>1842003</v>
      </c>
      <c r="BQ76" s="22">
        <v>0</v>
      </c>
      <c r="BR76" s="22">
        <v>0</v>
      </c>
      <c r="BS76" s="22">
        <v>0</v>
      </c>
      <c r="BT76" s="22">
        <v>0</v>
      </c>
      <c r="BU76" s="22">
        <v>0</v>
      </c>
      <c r="BV76" s="22">
        <v>1355098</v>
      </c>
      <c r="BW76" s="22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42999088</v>
      </c>
      <c r="CD76" s="22">
        <v>12659342</v>
      </c>
    </row>
    <row r="77" spans="1:82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14553231</v>
      </c>
      <c r="F77" s="22">
        <v>0</v>
      </c>
      <c r="G77" s="22">
        <v>69672</v>
      </c>
      <c r="H77" s="22">
        <v>0</v>
      </c>
      <c r="I77" s="22">
        <v>0</v>
      </c>
      <c r="J77" s="22">
        <v>20573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4867944</v>
      </c>
      <c r="Q77" s="22">
        <v>0</v>
      </c>
      <c r="R77" s="22">
        <v>0</v>
      </c>
      <c r="S77" s="22">
        <v>0</v>
      </c>
      <c r="T77" s="22">
        <v>0</v>
      </c>
      <c r="U77" s="22">
        <v>1280634</v>
      </c>
      <c r="V77" s="22">
        <v>0</v>
      </c>
      <c r="W77" s="22">
        <v>55547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15399</v>
      </c>
      <c r="AD77" s="22">
        <v>282885</v>
      </c>
      <c r="AE77" s="22">
        <v>30268</v>
      </c>
      <c r="AF77" s="22">
        <v>15735</v>
      </c>
      <c r="AG77" s="22">
        <v>1200003</v>
      </c>
      <c r="AH77" s="22">
        <v>7226</v>
      </c>
      <c r="AI77" s="22">
        <v>0</v>
      </c>
      <c r="AJ77" s="22">
        <v>372949</v>
      </c>
      <c r="AK77" s="22">
        <v>3500</v>
      </c>
      <c r="AL77" s="22">
        <v>0</v>
      </c>
      <c r="AM77" s="22">
        <v>0</v>
      </c>
      <c r="AN77" s="22">
        <v>0</v>
      </c>
      <c r="AO77" s="22">
        <v>0</v>
      </c>
      <c r="AP77" s="22">
        <v>6778767</v>
      </c>
      <c r="AQ77" s="22">
        <v>29554333</v>
      </c>
      <c r="AR77" s="22">
        <v>376851</v>
      </c>
      <c r="AS77" s="22">
        <v>1154251</v>
      </c>
      <c r="AT77" s="22">
        <v>429641</v>
      </c>
      <c r="AU77" s="22">
        <v>0</v>
      </c>
      <c r="AV77" s="22">
        <v>533315</v>
      </c>
      <c r="AW77" s="22">
        <v>0</v>
      </c>
      <c r="AX77" s="22">
        <v>0</v>
      </c>
      <c r="AY77" s="22">
        <v>142022</v>
      </c>
      <c r="AZ77" s="22">
        <v>0</v>
      </c>
      <c r="BA77" s="22">
        <v>0</v>
      </c>
      <c r="BB77" s="22">
        <v>10579127</v>
      </c>
      <c r="BC77" s="22">
        <v>0</v>
      </c>
      <c r="BD77" s="22">
        <v>0</v>
      </c>
      <c r="BE77" s="22">
        <v>0</v>
      </c>
      <c r="BF77" s="22">
        <v>0</v>
      </c>
      <c r="BG77" s="22">
        <v>1762598</v>
      </c>
      <c r="BH77" s="22">
        <v>10000</v>
      </c>
      <c r="BI77" s="22">
        <v>344988</v>
      </c>
      <c r="BJ77" s="22">
        <v>0</v>
      </c>
      <c r="BK77" s="22">
        <v>46244</v>
      </c>
      <c r="BL77" s="22">
        <v>0</v>
      </c>
      <c r="BM77" s="22">
        <v>0</v>
      </c>
      <c r="BN77" s="22">
        <v>0</v>
      </c>
      <c r="BO77" s="22">
        <v>158758</v>
      </c>
      <c r="BP77" s="22">
        <v>1474751</v>
      </c>
      <c r="BQ77" s="22">
        <v>897</v>
      </c>
      <c r="BR77" s="22">
        <v>15735</v>
      </c>
      <c r="BS77" s="22">
        <v>374178</v>
      </c>
      <c r="BT77" s="22">
        <v>275167</v>
      </c>
      <c r="BU77" s="22">
        <v>0</v>
      </c>
      <c r="BV77" s="22">
        <v>829532</v>
      </c>
      <c r="BW77" s="22">
        <v>125740</v>
      </c>
      <c r="BX77" s="22">
        <v>0</v>
      </c>
      <c r="BY77" s="22">
        <v>0</v>
      </c>
      <c r="BZ77" s="22">
        <v>0</v>
      </c>
      <c r="CA77" s="22">
        <v>0</v>
      </c>
      <c r="CB77" s="22">
        <v>0</v>
      </c>
      <c r="CC77" s="22">
        <v>18633795</v>
      </c>
      <c r="CD77" s="22">
        <v>10920538</v>
      </c>
    </row>
    <row r="78" spans="1:82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9045139</v>
      </c>
      <c r="F78" s="22">
        <v>0</v>
      </c>
      <c r="G78" s="22">
        <v>241395</v>
      </c>
      <c r="H78" s="22">
        <v>0</v>
      </c>
      <c r="I78" s="22">
        <v>0</v>
      </c>
      <c r="J78" s="22">
        <v>463744</v>
      </c>
      <c r="K78" s="22">
        <v>987</v>
      </c>
      <c r="L78" s="22">
        <v>0</v>
      </c>
      <c r="M78" s="22">
        <v>0</v>
      </c>
      <c r="N78" s="22">
        <v>0</v>
      </c>
      <c r="O78" s="22">
        <v>0</v>
      </c>
      <c r="P78" s="22">
        <v>5788565</v>
      </c>
      <c r="Q78" s="22">
        <v>0</v>
      </c>
      <c r="R78" s="22">
        <v>0</v>
      </c>
      <c r="S78" s="22">
        <v>0</v>
      </c>
      <c r="T78" s="22">
        <v>0</v>
      </c>
      <c r="U78" s="22">
        <v>663326</v>
      </c>
      <c r="V78" s="22">
        <v>161139</v>
      </c>
      <c r="W78" s="22">
        <v>103081</v>
      </c>
      <c r="X78" s="22">
        <v>0</v>
      </c>
      <c r="Y78" s="22">
        <v>213365</v>
      </c>
      <c r="Z78" s="22">
        <v>0</v>
      </c>
      <c r="AA78" s="22">
        <v>0</v>
      </c>
      <c r="AB78" s="22">
        <v>0</v>
      </c>
      <c r="AC78" s="22">
        <v>264644</v>
      </c>
      <c r="AD78" s="22">
        <v>168709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344393</v>
      </c>
      <c r="AK78" s="22">
        <v>0</v>
      </c>
      <c r="AL78" s="22">
        <v>0</v>
      </c>
      <c r="AM78" s="22">
        <v>0</v>
      </c>
      <c r="AN78" s="22">
        <v>2744852</v>
      </c>
      <c r="AO78" s="22">
        <v>0</v>
      </c>
      <c r="AP78" s="22">
        <v>0</v>
      </c>
      <c r="AQ78" s="22">
        <v>20203339</v>
      </c>
      <c r="AR78" s="22">
        <v>344389</v>
      </c>
      <c r="AS78" s="22">
        <v>1693554</v>
      </c>
      <c r="AT78" s="22">
        <v>0</v>
      </c>
      <c r="AU78" s="22">
        <v>0</v>
      </c>
      <c r="AV78" s="22">
        <v>574160</v>
      </c>
      <c r="AW78" s="22">
        <v>98357</v>
      </c>
      <c r="AX78" s="22">
        <v>0</v>
      </c>
      <c r="AY78" s="22">
        <v>0</v>
      </c>
      <c r="AZ78" s="22">
        <v>0</v>
      </c>
      <c r="BA78" s="22">
        <v>0</v>
      </c>
      <c r="BB78" s="22">
        <v>5451968</v>
      </c>
      <c r="BC78" s="22">
        <v>0</v>
      </c>
      <c r="BD78" s="22">
        <v>0</v>
      </c>
      <c r="BE78" s="22">
        <v>0</v>
      </c>
      <c r="BF78" s="22">
        <v>0</v>
      </c>
      <c r="BG78" s="22">
        <v>735363</v>
      </c>
      <c r="BH78" s="22">
        <v>268730</v>
      </c>
      <c r="BI78" s="22">
        <v>586857</v>
      </c>
      <c r="BJ78" s="22">
        <v>0</v>
      </c>
      <c r="BK78" s="22">
        <v>224976</v>
      </c>
      <c r="BL78" s="22">
        <v>0</v>
      </c>
      <c r="BM78" s="22">
        <v>0</v>
      </c>
      <c r="BN78" s="22">
        <v>0</v>
      </c>
      <c r="BO78" s="22">
        <v>1061030</v>
      </c>
      <c r="BP78" s="22">
        <v>262670</v>
      </c>
      <c r="BQ78" s="22">
        <v>0</v>
      </c>
      <c r="BR78" s="22">
        <v>0</v>
      </c>
      <c r="BS78" s="22">
        <v>0</v>
      </c>
      <c r="BT78" s="22">
        <v>0</v>
      </c>
      <c r="BU78" s="22">
        <v>0</v>
      </c>
      <c r="BV78" s="22">
        <v>545986</v>
      </c>
      <c r="BW78" s="22">
        <v>0</v>
      </c>
      <c r="BX78" s="22">
        <v>0</v>
      </c>
      <c r="BY78" s="22">
        <v>0</v>
      </c>
      <c r="BZ78" s="22">
        <v>2135675</v>
      </c>
      <c r="CA78" s="22">
        <v>0</v>
      </c>
      <c r="CB78" s="22">
        <v>0</v>
      </c>
      <c r="CC78" s="22">
        <v>13983715</v>
      </c>
      <c r="CD78" s="22">
        <v>6219624</v>
      </c>
    </row>
    <row r="79" spans="1:82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9115586</v>
      </c>
      <c r="F79" s="22">
        <v>0</v>
      </c>
      <c r="G79" s="22">
        <v>75958</v>
      </c>
      <c r="H79" s="22">
        <v>0</v>
      </c>
      <c r="I79" s="22">
        <v>0</v>
      </c>
      <c r="J79" s="22">
        <v>50200</v>
      </c>
      <c r="K79" s="22">
        <v>0</v>
      </c>
      <c r="L79" s="22">
        <v>0</v>
      </c>
      <c r="M79" s="22">
        <v>7001</v>
      </c>
      <c r="N79" s="22">
        <v>0</v>
      </c>
      <c r="O79" s="22">
        <v>0</v>
      </c>
      <c r="P79" s="22">
        <v>2740248</v>
      </c>
      <c r="Q79" s="22">
        <v>0</v>
      </c>
      <c r="R79" s="22">
        <v>0</v>
      </c>
      <c r="S79" s="22">
        <v>0</v>
      </c>
      <c r="T79" s="22">
        <v>0</v>
      </c>
      <c r="U79" s="22">
        <v>143809</v>
      </c>
      <c r="V79" s="22">
        <v>0</v>
      </c>
      <c r="W79" s="22">
        <v>25739</v>
      </c>
      <c r="X79" s="22">
        <v>0</v>
      </c>
      <c r="Y79" s="22">
        <v>68130</v>
      </c>
      <c r="Z79" s="22">
        <v>0</v>
      </c>
      <c r="AA79" s="22">
        <v>0</v>
      </c>
      <c r="AB79" s="22">
        <v>0</v>
      </c>
      <c r="AC79" s="22">
        <v>0</v>
      </c>
      <c r="AD79" s="22">
        <v>432682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130861</v>
      </c>
      <c r="AK79" s="22">
        <v>4974</v>
      </c>
      <c r="AL79" s="22">
        <v>0</v>
      </c>
      <c r="AM79" s="22">
        <v>0</v>
      </c>
      <c r="AN79" s="22">
        <v>4468794</v>
      </c>
      <c r="AO79" s="22">
        <v>0</v>
      </c>
      <c r="AP79" s="22">
        <v>0</v>
      </c>
      <c r="AQ79" s="22">
        <v>17263982</v>
      </c>
      <c r="AR79" s="22">
        <v>299774</v>
      </c>
      <c r="AS79" s="22">
        <v>1238440</v>
      </c>
      <c r="AT79" s="22">
        <v>0</v>
      </c>
      <c r="AU79" s="22">
        <v>0</v>
      </c>
      <c r="AV79" s="22">
        <v>332058</v>
      </c>
      <c r="AW79" s="22">
        <v>0</v>
      </c>
      <c r="AX79" s="22">
        <v>0</v>
      </c>
      <c r="AY79" s="22">
        <v>0</v>
      </c>
      <c r="AZ79" s="22">
        <v>0</v>
      </c>
      <c r="BA79" s="22">
        <v>0</v>
      </c>
      <c r="BB79" s="22">
        <v>6961405</v>
      </c>
      <c r="BC79" s="22">
        <v>0</v>
      </c>
      <c r="BD79" s="22">
        <v>0</v>
      </c>
      <c r="BE79" s="22">
        <v>0</v>
      </c>
      <c r="BF79" s="22">
        <v>0</v>
      </c>
      <c r="BG79" s="22">
        <v>278731</v>
      </c>
      <c r="BH79" s="22">
        <v>0</v>
      </c>
      <c r="BI79" s="22">
        <v>219945</v>
      </c>
      <c r="BJ79" s="22">
        <v>0</v>
      </c>
      <c r="BK79" s="22">
        <v>87663</v>
      </c>
      <c r="BL79" s="22">
        <v>0</v>
      </c>
      <c r="BM79" s="22">
        <v>0</v>
      </c>
      <c r="BN79" s="22">
        <v>0</v>
      </c>
      <c r="BO79" s="22">
        <v>0</v>
      </c>
      <c r="BP79" s="22">
        <v>548731</v>
      </c>
      <c r="BQ79" s="22">
        <v>260476</v>
      </c>
      <c r="BR79" s="22">
        <v>0</v>
      </c>
      <c r="BS79" s="22">
        <v>0</v>
      </c>
      <c r="BT79" s="22">
        <v>0</v>
      </c>
      <c r="BU79" s="22">
        <v>0</v>
      </c>
      <c r="BV79" s="22">
        <v>193007</v>
      </c>
      <c r="BW79" s="22">
        <v>32947</v>
      </c>
      <c r="BX79" s="22">
        <v>0</v>
      </c>
      <c r="BY79" s="22">
        <v>0</v>
      </c>
      <c r="BZ79" s="22">
        <v>3901887</v>
      </c>
      <c r="CA79" s="22">
        <v>0</v>
      </c>
      <c r="CB79" s="22">
        <v>0</v>
      </c>
      <c r="CC79" s="22">
        <v>14355064</v>
      </c>
      <c r="CD79" s="22">
        <v>2908918</v>
      </c>
    </row>
    <row r="80" spans="1:82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22937936</v>
      </c>
      <c r="F80" s="22">
        <v>0</v>
      </c>
      <c r="G80" s="22">
        <v>81</v>
      </c>
      <c r="H80" s="22">
        <v>271096</v>
      </c>
      <c r="I80" s="22">
        <v>237154</v>
      </c>
      <c r="J80" s="22">
        <v>1543181</v>
      </c>
      <c r="K80" s="22">
        <v>7800</v>
      </c>
      <c r="L80" s="22">
        <v>0</v>
      </c>
      <c r="M80" s="22">
        <v>126720</v>
      </c>
      <c r="N80" s="22">
        <v>0</v>
      </c>
      <c r="O80" s="22">
        <v>0</v>
      </c>
      <c r="P80" s="22">
        <v>4203051</v>
      </c>
      <c r="Q80" s="22">
        <v>0</v>
      </c>
      <c r="R80" s="22">
        <v>0</v>
      </c>
      <c r="S80" s="22">
        <v>0</v>
      </c>
      <c r="T80" s="22">
        <v>0</v>
      </c>
      <c r="U80" s="22">
        <v>699876</v>
      </c>
      <c r="V80" s="22">
        <v>0</v>
      </c>
      <c r="W80" s="22">
        <v>523096</v>
      </c>
      <c r="X80" s="22">
        <v>0</v>
      </c>
      <c r="Y80" s="22">
        <v>193536</v>
      </c>
      <c r="Z80" s="22">
        <v>0</v>
      </c>
      <c r="AA80" s="22">
        <v>0</v>
      </c>
      <c r="AB80" s="22">
        <v>0</v>
      </c>
      <c r="AC80" s="22">
        <v>1511224</v>
      </c>
      <c r="AD80" s="22">
        <v>335043</v>
      </c>
      <c r="AE80" s="22">
        <v>2390359</v>
      </c>
      <c r="AF80" s="22">
        <v>0</v>
      </c>
      <c r="AG80" s="22">
        <v>0</v>
      </c>
      <c r="AH80" s="22">
        <v>0</v>
      </c>
      <c r="AI80" s="22">
        <v>567957</v>
      </c>
      <c r="AJ80" s="22">
        <v>0</v>
      </c>
      <c r="AK80" s="22">
        <v>85172</v>
      </c>
      <c r="AL80" s="22">
        <v>0</v>
      </c>
      <c r="AM80" s="22">
        <v>0</v>
      </c>
      <c r="AN80" s="22">
        <v>15405415</v>
      </c>
      <c r="AO80" s="22">
        <v>0</v>
      </c>
      <c r="AP80" s="22">
        <v>37127</v>
      </c>
      <c r="AQ80" s="22">
        <v>51075824</v>
      </c>
      <c r="AR80" s="22">
        <v>468399</v>
      </c>
      <c r="AS80" s="22">
        <v>64618</v>
      </c>
      <c r="AT80" s="22">
        <v>1970573</v>
      </c>
      <c r="AU80" s="22">
        <v>155067</v>
      </c>
      <c r="AV80" s="22">
        <v>752272</v>
      </c>
      <c r="AW80" s="22">
        <v>144602</v>
      </c>
      <c r="AX80" s="22">
        <v>0</v>
      </c>
      <c r="AY80" s="22">
        <v>128777</v>
      </c>
      <c r="AZ80" s="22">
        <v>0</v>
      </c>
      <c r="BA80" s="22">
        <v>0</v>
      </c>
      <c r="BB80" s="22">
        <v>23187229</v>
      </c>
      <c r="BC80" s="22">
        <v>0</v>
      </c>
      <c r="BD80" s="22">
        <v>0</v>
      </c>
      <c r="BE80" s="22">
        <v>0</v>
      </c>
      <c r="BF80" s="22">
        <v>0</v>
      </c>
      <c r="BG80" s="22">
        <v>433261</v>
      </c>
      <c r="BH80" s="22">
        <v>565780</v>
      </c>
      <c r="BI80" s="22">
        <v>0</v>
      </c>
      <c r="BJ80" s="22">
        <v>0</v>
      </c>
      <c r="BK80" s="22">
        <v>215375</v>
      </c>
      <c r="BL80" s="22">
        <v>0</v>
      </c>
      <c r="BM80" s="22">
        <v>1000</v>
      </c>
      <c r="BN80" s="22">
        <v>0</v>
      </c>
      <c r="BO80" s="22">
        <v>925677</v>
      </c>
      <c r="BP80" s="22">
        <v>845625</v>
      </c>
      <c r="BQ80" s="22">
        <v>828478</v>
      </c>
      <c r="BR80" s="22">
        <v>0</v>
      </c>
      <c r="BS80" s="22">
        <v>0</v>
      </c>
      <c r="BT80" s="22">
        <v>0</v>
      </c>
      <c r="BU80" s="22">
        <v>506271</v>
      </c>
      <c r="BV80" s="22">
        <v>0</v>
      </c>
      <c r="BW80" s="22">
        <v>85024</v>
      </c>
      <c r="BX80" s="22">
        <v>0</v>
      </c>
      <c r="BY80" s="22">
        <v>0</v>
      </c>
      <c r="BZ80" s="22">
        <v>13664998</v>
      </c>
      <c r="CA80" s="22">
        <v>0</v>
      </c>
      <c r="CB80" s="22">
        <v>37127</v>
      </c>
      <c r="CC80" s="22">
        <v>44980153</v>
      </c>
      <c r="CD80" s="22">
        <v>6095671</v>
      </c>
    </row>
    <row r="81" spans="1:82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12132072</v>
      </c>
      <c r="F81" s="22">
        <v>0</v>
      </c>
      <c r="G81" s="22">
        <v>175966</v>
      </c>
      <c r="H81" s="22">
        <v>697880</v>
      </c>
      <c r="I81" s="22">
        <v>204000</v>
      </c>
      <c r="J81" s="22">
        <v>1200419</v>
      </c>
      <c r="K81" s="22">
        <v>0</v>
      </c>
      <c r="L81" s="22">
        <v>43640</v>
      </c>
      <c r="M81" s="22">
        <v>45221</v>
      </c>
      <c r="N81" s="22">
        <v>0</v>
      </c>
      <c r="O81" s="22">
        <v>205393</v>
      </c>
      <c r="P81" s="22">
        <v>3773795</v>
      </c>
      <c r="Q81" s="22">
        <v>0</v>
      </c>
      <c r="R81" s="22">
        <v>0</v>
      </c>
      <c r="S81" s="22">
        <v>0</v>
      </c>
      <c r="T81" s="22">
        <v>0</v>
      </c>
      <c r="U81" s="22">
        <v>139</v>
      </c>
      <c r="V81" s="22">
        <v>0</v>
      </c>
      <c r="W81" s="22">
        <v>4302</v>
      </c>
      <c r="X81" s="22">
        <v>0</v>
      </c>
      <c r="Y81" s="22">
        <v>0</v>
      </c>
      <c r="Z81" s="22">
        <v>5000</v>
      </c>
      <c r="AA81" s="22">
        <v>0</v>
      </c>
      <c r="AB81" s="22">
        <v>131908</v>
      </c>
      <c r="AC81" s="22">
        <v>149370</v>
      </c>
      <c r="AD81" s="22">
        <v>246432</v>
      </c>
      <c r="AE81" s="22">
        <v>8985</v>
      </c>
      <c r="AF81" s="22">
        <v>0</v>
      </c>
      <c r="AG81" s="22">
        <v>161896</v>
      </c>
      <c r="AH81" s="22">
        <v>0</v>
      </c>
      <c r="AI81" s="22">
        <v>123159</v>
      </c>
      <c r="AJ81" s="22">
        <v>0</v>
      </c>
      <c r="AK81" s="22">
        <v>47580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19357157</v>
      </c>
      <c r="AR81" s="22">
        <v>284849</v>
      </c>
      <c r="AS81" s="22">
        <v>1907587</v>
      </c>
      <c r="AT81" s="22">
        <v>85324</v>
      </c>
      <c r="AU81" s="22">
        <v>124621</v>
      </c>
      <c r="AV81" s="22">
        <v>867678</v>
      </c>
      <c r="AW81" s="22">
        <v>88800</v>
      </c>
      <c r="AX81" s="22">
        <v>1197</v>
      </c>
      <c r="AY81" s="22">
        <v>99752</v>
      </c>
      <c r="AZ81" s="22">
        <v>0</v>
      </c>
      <c r="BA81" s="22">
        <v>897323</v>
      </c>
      <c r="BB81" s="22">
        <v>9731708</v>
      </c>
      <c r="BC81" s="22">
        <v>0</v>
      </c>
      <c r="BD81" s="22">
        <v>0</v>
      </c>
      <c r="BE81" s="22">
        <v>0</v>
      </c>
      <c r="BF81" s="22">
        <v>135880</v>
      </c>
      <c r="BG81" s="22">
        <v>91613</v>
      </c>
      <c r="BH81" s="22">
        <v>0</v>
      </c>
      <c r="BI81" s="22">
        <v>509527</v>
      </c>
      <c r="BJ81" s="22">
        <v>0</v>
      </c>
      <c r="BK81" s="22">
        <v>25237</v>
      </c>
      <c r="BL81" s="22">
        <v>5000</v>
      </c>
      <c r="BM81" s="22">
        <v>0</v>
      </c>
      <c r="BN81" s="22">
        <v>148633</v>
      </c>
      <c r="BO81" s="22">
        <v>295493</v>
      </c>
      <c r="BP81" s="22">
        <v>798181</v>
      </c>
      <c r="BQ81" s="22">
        <v>69789</v>
      </c>
      <c r="BR81" s="22">
        <v>0</v>
      </c>
      <c r="BS81" s="22">
        <v>30665</v>
      </c>
      <c r="BT81" s="22">
        <v>0</v>
      </c>
      <c r="BU81" s="22">
        <v>252315</v>
      </c>
      <c r="BV81" s="22">
        <v>0</v>
      </c>
      <c r="BW81" s="22">
        <v>153107</v>
      </c>
      <c r="BX81" s="22">
        <v>0</v>
      </c>
      <c r="BY81" s="22">
        <v>0</v>
      </c>
      <c r="BZ81" s="22">
        <v>0</v>
      </c>
      <c r="CA81" s="22">
        <v>0</v>
      </c>
      <c r="CB81" s="22">
        <v>811035</v>
      </c>
      <c r="CC81" s="22">
        <v>17415314</v>
      </c>
      <c r="CD81" s="22">
        <v>1941843</v>
      </c>
    </row>
    <row r="82" spans="1:82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27716220</v>
      </c>
      <c r="F82" s="22">
        <v>263039</v>
      </c>
      <c r="G82" s="22">
        <v>554552</v>
      </c>
      <c r="H82" s="22">
        <v>0</v>
      </c>
      <c r="I82" s="22">
        <v>0</v>
      </c>
      <c r="J82" s="22">
        <v>232999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9127568</v>
      </c>
      <c r="Q82" s="22">
        <v>0</v>
      </c>
      <c r="R82" s="22">
        <v>0</v>
      </c>
      <c r="S82" s="22">
        <v>0</v>
      </c>
      <c r="T82" s="22">
        <v>0</v>
      </c>
      <c r="U82" s="22">
        <v>25952</v>
      </c>
      <c r="V82" s="22">
        <v>12843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43432</v>
      </c>
      <c r="AD82" s="22">
        <v>297520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511203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38785328</v>
      </c>
      <c r="AR82" s="22">
        <v>430815</v>
      </c>
      <c r="AS82" s="22">
        <v>2065461</v>
      </c>
      <c r="AT82" s="22">
        <v>0</v>
      </c>
      <c r="AU82" s="22">
        <v>63119</v>
      </c>
      <c r="AV82" s="22">
        <v>467374</v>
      </c>
      <c r="AW82" s="22">
        <v>0</v>
      </c>
      <c r="AX82" s="22">
        <v>33518</v>
      </c>
      <c r="AY82" s="22">
        <v>0</v>
      </c>
      <c r="AZ82" s="22">
        <v>109799</v>
      </c>
      <c r="BA82" s="22">
        <v>0</v>
      </c>
      <c r="BB82" s="22">
        <v>23466919</v>
      </c>
      <c r="BC82" s="22">
        <v>0</v>
      </c>
      <c r="BD82" s="22">
        <v>0</v>
      </c>
      <c r="BE82" s="22">
        <v>0</v>
      </c>
      <c r="BF82" s="22">
        <v>0</v>
      </c>
      <c r="BG82" s="22">
        <v>92480</v>
      </c>
      <c r="BH82" s="22">
        <v>39514</v>
      </c>
      <c r="BI82" s="22">
        <v>223503</v>
      </c>
      <c r="BJ82" s="22">
        <v>0</v>
      </c>
      <c r="BK82" s="22">
        <v>37596</v>
      </c>
      <c r="BL82" s="22">
        <v>0</v>
      </c>
      <c r="BM82" s="22">
        <v>0</v>
      </c>
      <c r="BN82" s="22">
        <v>0</v>
      </c>
      <c r="BO82" s="22">
        <v>127152</v>
      </c>
      <c r="BP82" s="22">
        <v>1040709</v>
      </c>
      <c r="BQ82" s="22">
        <v>0</v>
      </c>
      <c r="BR82" s="22">
        <v>0</v>
      </c>
      <c r="BS82" s="22">
        <v>0</v>
      </c>
      <c r="BT82" s="22">
        <v>0</v>
      </c>
      <c r="BU82" s="22">
        <v>0</v>
      </c>
      <c r="BV82" s="22">
        <v>1288590</v>
      </c>
      <c r="BW82" s="22">
        <v>39320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29525869</v>
      </c>
      <c r="CD82" s="22">
        <v>9259459</v>
      </c>
    </row>
    <row r="83" spans="1:82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5104989</v>
      </c>
      <c r="F83" s="22">
        <v>0</v>
      </c>
      <c r="G83" s="22">
        <v>709215</v>
      </c>
      <c r="H83" s="22">
        <v>0</v>
      </c>
      <c r="I83" s="22">
        <v>0</v>
      </c>
      <c r="J83" s="22">
        <v>23791</v>
      </c>
      <c r="K83" s="22">
        <v>0</v>
      </c>
      <c r="L83" s="22">
        <v>0</v>
      </c>
      <c r="M83" s="22">
        <v>23969</v>
      </c>
      <c r="N83" s="22">
        <v>0</v>
      </c>
      <c r="O83" s="22">
        <v>0</v>
      </c>
      <c r="P83" s="22">
        <v>2034628</v>
      </c>
      <c r="Q83" s="22">
        <v>0</v>
      </c>
      <c r="R83" s="22">
        <v>0</v>
      </c>
      <c r="S83" s="22">
        <v>0</v>
      </c>
      <c r="T83" s="22">
        <v>0</v>
      </c>
      <c r="U83" s="22">
        <v>66223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431659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55014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126413</v>
      </c>
      <c r="AQ83" s="22">
        <v>8575901</v>
      </c>
      <c r="AR83" s="22">
        <v>232193</v>
      </c>
      <c r="AS83" s="22">
        <v>928114</v>
      </c>
      <c r="AT83" s="22">
        <v>0</v>
      </c>
      <c r="AU83" s="22">
        <v>0</v>
      </c>
      <c r="AV83" s="22">
        <v>307800</v>
      </c>
      <c r="AW83" s="22">
        <v>0</v>
      </c>
      <c r="AX83" s="22">
        <v>0</v>
      </c>
      <c r="AY83" s="22">
        <v>19747</v>
      </c>
      <c r="AZ83" s="22">
        <v>0</v>
      </c>
      <c r="BA83" s="22">
        <v>0</v>
      </c>
      <c r="BB83" s="22">
        <v>5571657</v>
      </c>
      <c r="BC83" s="22">
        <v>0</v>
      </c>
      <c r="BD83" s="22">
        <v>0</v>
      </c>
      <c r="BE83" s="22">
        <v>0</v>
      </c>
      <c r="BF83" s="22">
        <v>0</v>
      </c>
      <c r="BG83" s="22">
        <v>129359</v>
      </c>
      <c r="BH83" s="22">
        <v>0</v>
      </c>
      <c r="BI83" s="22">
        <v>145141</v>
      </c>
      <c r="BJ83" s="22">
        <v>0</v>
      </c>
      <c r="BK83" s="22">
        <v>25927</v>
      </c>
      <c r="BL83" s="22">
        <v>0</v>
      </c>
      <c r="BM83" s="22">
        <v>0</v>
      </c>
      <c r="BN83" s="22">
        <v>0</v>
      </c>
      <c r="BO83" s="22">
        <v>23375</v>
      </c>
      <c r="BP83" s="22">
        <v>1226627</v>
      </c>
      <c r="BQ83" s="22">
        <v>0</v>
      </c>
      <c r="BR83" s="22">
        <v>0</v>
      </c>
      <c r="BS83" s="22">
        <v>0</v>
      </c>
      <c r="BT83" s="22">
        <v>0</v>
      </c>
      <c r="BU83" s="22">
        <v>0</v>
      </c>
      <c r="BV83" s="22">
        <v>250792</v>
      </c>
      <c r="BW83" s="22">
        <v>36566</v>
      </c>
      <c r="BX83" s="22">
        <v>0</v>
      </c>
      <c r="BY83" s="22">
        <v>0</v>
      </c>
      <c r="BZ83" s="22">
        <v>0</v>
      </c>
      <c r="CA83" s="22">
        <v>0</v>
      </c>
      <c r="CB83" s="22">
        <v>119850</v>
      </c>
      <c r="CC83" s="22">
        <v>9017148</v>
      </c>
      <c r="CD83" s="22">
        <v>-441247</v>
      </c>
    </row>
    <row r="84" spans="1:82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9988646</v>
      </c>
      <c r="F84" s="22">
        <v>676584</v>
      </c>
      <c r="G84" s="22">
        <v>78931</v>
      </c>
      <c r="H84" s="22">
        <v>0</v>
      </c>
      <c r="I84" s="22">
        <v>0</v>
      </c>
      <c r="J84" s="22">
        <v>93778</v>
      </c>
      <c r="K84" s="22">
        <v>0</v>
      </c>
      <c r="L84" s="22">
        <v>0</v>
      </c>
      <c r="M84" s="22">
        <v>13969</v>
      </c>
      <c r="N84" s="22">
        <v>0</v>
      </c>
      <c r="O84" s="22">
        <v>215152</v>
      </c>
      <c r="P84" s="22">
        <v>3191742</v>
      </c>
      <c r="Q84" s="22">
        <v>376387</v>
      </c>
      <c r="R84" s="22">
        <v>0</v>
      </c>
      <c r="S84" s="22">
        <v>0</v>
      </c>
      <c r="T84" s="22">
        <v>0</v>
      </c>
      <c r="U84" s="22">
        <v>448591</v>
      </c>
      <c r="V84" s="22">
        <v>76174</v>
      </c>
      <c r="W84" s="22">
        <v>38239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201182</v>
      </c>
      <c r="AD84" s="22">
        <v>309550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231402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15940327</v>
      </c>
      <c r="AR84" s="22">
        <v>312021</v>
      </c>
      <c r="AS84" s="22">
        <v>1173824</v>
      </c>
      <c r="AT84" s="22">
        <v>0</v>
      </c>
      <c r="AU84" s="22">
        <v>0</v>
      </c>
      <c r="AV84" s="22">
        <v>585764</v>
      </c>
      <c r="AW84" s="22">
        <v>0</v>
      </c>
      <c r="AX84" s="22">
        <v>0</v>
      </c>
      <c r="AY84" s="22">
        <v>177845</v>
      </c>
      <c r="AZ84" s="22">
        <v>176825</v>
      </c>
      <c r="BA84" s="22">
        <v>0</v>
      </c>
      <c r="BB84" s="22">
        <v>8394092</v>
      </c>
      <c r="BC84" s="22">
        <v>77021</v>
      </c>
      <c r="BD84" s="22">
        <v>0</v>
      </c>
      <c r="BE84" s="22">
        <v>0</v>
      </c>
      <c r="BF84" s="22">
        <v>19000</v>
      </c>
      <c r="BG84" s="22">
        <v>894525</v>
      </c>
      <c r="BH84" s="22">
        <v>176814</v>
      </c>
      <c r="BI84" s="22">
        <v>386629</v>
      </c>
      <c r="BJ84" s="22">
        <v>0</v>
      </c>
      <c r="BK84" s="22">
        <v>56075</v>
      </c>
      <c r="BL84" s="22">
        <v>0</v>
      </c>
      <c r="BM84" s="22">
        <v>0</v>
      </c>
      <c r="BN84" s="22">
        <v>52129</v>
      </c>
      <c r="BO84" s="22">
        <v>446290</v>
      </c>
      <c r="BP84" s="22">
        <v>781084</v>
      </c>
      <c r="BQ84" s="22">
        <v>15645</v>
      </c>
      <c r="BR84" s="22">
        <v>0</v>
      </c>
      <c r="BS84" s="22">
        <v>0</v>
      </c>
      <c r="BT84" s="22">
        <v>0</v>
      </c>
      <c r="BU84" s="22">
        <v>0</v>
      </c>
      <c r="BV84" s="22">
        <v>813842</v>
      </c>
      <c r="BW84" s="22">
        <v>155439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14694864</v>
      </c>
      <c r="CD84" s="22">
        <v>1245463</v>
      </c>
    </row>
    <row r="85" spans="1:82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18121754</v>
      </c>
      <c r="F85" s="22">
        <v>0</v>
      </c>
      <c r="G85" s="22">
        <v>1664322</v>
      </c>
      <c r="H85" s="22">
        <v>0</v>
      </c>
      <c r="I85" s="22">
        <v>199674</v>
      </c>
      <c r="J85" s="22">
        <v>115842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4803378</v>
      </c>
      <c r="Q85" s="22">
        <v>0</v>
      </c>
      <c r="R85" s="22">
        <v>0</v>
      </c>
      <c r="S85" s="22">
        <v>0</v>
      </c>
      <c r="T85" s="22">
        <v>0</v>
      </c>
      <c r="U85" s="22">
        <v>224841</v>
      </c>
      <c r="V85" s="22">
        <v>1703173</v>
      </c>
      <c r="W85" s="22">
        <v>160338</v>
      </c>
      <c r="X85" s="22">
        <v>0</v>
      </c>
      <c r="Y85" s="22">
        <v>295893</v>
      </c>
      <c r="Z85" s="22">
        <v>0</v>
      </c>
      <c r="AA85" s="22">
        <v>0</v>
      </c>
      <c r="AB85" s="22">
        <v>0</v>
      </c>
      <c r="AC85" s="22">
        <v>113366</v>
      </c>
      <c r="AD85" s="22">
        <v>229531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371295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28003407</v>
      </c>
      <c r="AR85" s="22">
        <v>449386</v>
      </c>
      <c r="AS85" s="22">
        <v>4247622</v>
      </c>
      <c r="AT85" s="22">
        <v>0</v>
      </c>
      <c r="AU85" s="22">
        <v>602917</v>
      </c>
      <c r="AV85" s="22">
        <v>641687</v>
      </c>
      <c r="AW85" s="22">
        <v>0</v>
      </c>
      <c r="AX85" s="22">
        <v>0</v>
      </c>
      <c r="AY85" s="22">
        <v>0</v>
      </c>
      <c r="AZ85" s="22">
        <v>0</v>
      </c>
      <c r="BA85" s="22">
        <v>0</v>
      </c>
      <c r="BB85" s="22">
        <v>11529196</v>
      </c>
      <c r="BC85" s="22">
        <v>0</v>
      </c>
      <c r="BD85" s="22">
        <v>0</v>
      </c>
      <c r="BE85" s="22">
        <v>0</v>
      </c>
      <c r="BF85" s="22">
        <v>0</v>
      </c>
      <c r="BG85" s="22">
        <v>316283</v>
      </c>
      <c r="BH85" s="22">
        <v>596305</v>
      </c>
      <c r="BI85" s="22">
        <v>717130</v>
      </c>
      <c r="BJ85" s="22">
        <v>90707</v>
      </c>
      <c r="BK85" s="22">
        <v>394602</v>
      </c>
      <c r="BL85" s="22">
        <v>0</v>
      </c>
      <c r="BM85" s="22">
        <v>18699</v>
      </c>
      <c r="BN85" s="22">
        <v>0</v>
      </c>
      <c r="BO85" s="22">
        <v>697050</v>
      </c>
      <c r="BP85" s="22">
        <v>674983</v>
      </c>
      <c r="BQ85" s="22">
        <v>0</v>
      </c>
      <c r="BR85" s="22">
        <v>0</v>
      </c>
      <c r="BS85" s="22">
        <v>0</v>
      </c>
      <c r="BT85" s="22">
        <v>0</v>
      </c>
      <c r="BU85" s="22">
        <v>0</v>
      </c>
      <c r="BV85" s="22">
        <v>1272961</v>
      </c>
      <c r="BW85" s="22">
        <v>111640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22361168</v>
      </c>
      <c r="CD85" s="22">
        <v>5642239</v>
      </c>
    </row>
    <row r="86" spans="1:82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27470133</v>
      </c>
      <c r="F86" s="22">
        <v>2457</v>
      </c>
      <c r="G86" s="22">
        <v>1241894</v>
      </c>
      <c r="H86" s="22">
        <v>0</v>
      </c>
      <c r="I86" s="22">
        <v>276096</v>
      </c>
      <c r="J86" s="22">
        <v>457456</v>
      </c>
      <c r="K86" s="22">
        <v>0</v>
      </c>
      <c r="L86" s="22">
        <v>20120</v>
      </c>
      <c r="M86" s="22">
        <v>0</v>
      </c>
      <c r="N86" s="22">
        <v>17691</v>
      </c>
      <c r="O86" s="22">
        <v>0</v>
      </c>
      <c r="P86" s="22">
        <v>5760656</v>
      </c>
      <c r="Q86" s="22">
        <v>0</v>
      </c>
      <c r="R86" s="22">
        <v>0</v>
      </c>
      <c r="S86" s="22">
        <v>0</v>
      </c>
      <c r="T86" s="22">
        <v>0</v>
      </c>
      <c r="U86" s="22">
        <v>914969</v>
      </c>
      <c r="V86" s="22">
        <v>3402865</v>
      </c>
      <c r="W86" s="22">
        <v>39367</v>
      </c>
      <c r="X86" s="22">
        <v>0</v>
      </c>
      <c r="Y86" s="22">
        <v>0</v>
      </c>
      <c r="Z86" s="22">
        <v>0</v>
      </c>
      <c r="AA86" s="22">
        <v>130</v>
      </c>
      <c r="AB86" s="22">
        <v>0</v>
      </c>
      <c r="AC86" s="22">
        <v>780059</v>
      </c>
      <c r="AD86" s="22">
        <v>250979</v>
      </c>
      <c r="AE86" s="22">
        <v>0</v>
      </c>
      <c r="AF86" s="22">
        <v>0</v>
      </c>
      <c r="AG86" s="22">
        <v>0</v>
      </c>
      <c r="AH86" s="22">
        <v>0</v>
      </c>
      <c r="AI86" s="22">
        <v>73466</v>
      </c>
      <c r="AJ86" s="22">
        <v>0</v>
      </c>
      <c r="AK86" s="22">
        <v>4123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40712461</v>
      </c>
      <c r="AR86" s="22">
        <v>501980</v>
      </c>
      <c r="AS86" s="22">
        <v>3991428</v>
      </c>
      <c r="AT86" s="22">
        <v>0</v>
      </c>
      <c r="AU86" s="22">
        <v>557200</v>
      </c>
      <c r="AV86" s="22">
        <v>1727689</v>
      </c>
      <c r="AW86" s="22">
        <v>7508</v>
      </c>
      <c r="AX86" s="22">
        <v>17403</v>
      </c>
      <c r="AY86" s="22">
        <v>123</v>
      </c>
      <c r="AZ86" s="22">
        <v>0</v>
      </c>
      <c r="BA86" s="22">
        <v>0</v>
      </c>
      <c r="BB86" s="22">
        <v>20789553</v>
      </c>
      <c r="BC86" s="22">
        <v>0</v>
      </c>
      <c r="BD86" s="22">
        <v>0</v>
      </c>
      <c r="BE86" s="22">
        <v>0</v>
      </c>
      <c r="BF86" s="22">
        <v>0</v>
      </c>
      <c r="BG86" s="22">
        <v>1155054</v>
      </c>
      <c r="BH86" s="22">
        <v>550180</v>
      </c>
      <c r="BI86" s="22">
        <v>685298</v>
      </c>
      <c r="BJ86" s="22">
        <v>0</v>
      </c>
      <c r="BK86" s="22">
        <v>46283</v>
      </c>
      <c r="BL86" s="22">
        <v>0</v>
      </c>
      <c r="BM86" s="22">
        <v>8857</v>
      </c>
      <c r="BN86" s="22">
        <v>0</v>
      </c>
      <c r="BO86" s="22">
        <v>0</v>
      </c>
      <c r="BP86" s="22">
        <v>766338</v>
      </c>
      <c r="BQ86" s="22">
        <v>750513</v>
      </c>
      <c r="BR86" s="22">
        <v>0</v>
      </c>
      <c r="BS86" s="22">
        <v>0</v>
      </c>
      <c r="BT86" s="22">
        <v>0</v>
      </c>
      <c r="BU86" s="22">
        <v>0</v>
      </c>
      <c r="BV86" s="22">
        <v>567086</v>
      </c>
      <c r="BW86" s="22">
        <v>0</v>
      </c>
      <c r="BX86" s="22">
        <v>0</v>
      </c>
      <c r="BY86" s="22">
        <v>0</v>
      </c>
      <c r="BZ86" s="22">
        <v>0</v>
      </c>
      <c r="CA86" s="22">
        <v>0</v>
      </c>
      <c r="CB86" s="22">
        <v>0</v>
      </c>
      <c r="CC86" s="22">
        <v>32122493</v>
      </c>
      <c r="CD86" s="22">
        <v>8589968</v>
      </c>
    </row>
    <row r="87" spans="1:82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8165151</v>
      </c>
      <c r="F87" s="22">
        <v>0</v>
      </c>
      <c r="G87" s="22">
        <v>1348715</v>
      </c>
      <c r="H87" s="22">
        <v>0</v>
      </c>
      <c r="I87" s="22">
        <v>0</v>
      </c>
      <c r="J87" s="22">
        <v>1970591</v>
      </c>
      <c r="K87" s="22">
        <v>218502</v>
      </c>
      <c r="L87" s="22">
        <v>0</v>
      </c>
      <c r="M87" s="22">
        <v>8141</v>
      </c>
      <c r="N87" s="22">
        <v>0</v>
      </c>
      <c r="O87" s="22">
        <v>0</v>
      </c>
      <c r="P87" s="22">
        <v>5838577</v>
      </c>
      <c r="Q87" s="22">
        <v>0</v>
      </c>
      <c r="R87" s="22">
        <v>0</v>
      </c>
      <c r="S87" s="22">
        <v>0</v>
      </c>
      <c r="T87" s="22">
        <v>0</v>
      </c>
      <c r="U87" s="22">
        <v>241295</v>
      </c>
      <c r="V87" s="22">
        <v>0</v>
      </c>
      <c r="W87" s="22">
        <v>0</v>
      </c>
      <c r="X87" s="22">
        <v>30327</v>
      </c>
      <c r="Y87" s="22">
        <v>0</v>
      </c>
      <c r="Z87" s="22">
        <v>0</v>
      </c>
      <c r="AA87" s="22">
        <v>0</v>
      </c>
      <c r="AB87" s="22">
        <v>0</v>
      </c>
      <c r="AC87" s="22">
        <v>182333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118674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1095</v>
      </c>
      <c r="AQ87" s="22">
        <v>18123401</v>
      </c>
      <c r="AR87" s="22">
        <v>362874</v>
      </c>
      <c r="AS87" s="22">
        <v>2032001</v>
      </c>
      <c r="AT87" s="22">
        <v>0</v>
      </c>
      <c r="AU87" s="22">
        <v>0</v>
      </c>
      <c r="AV87" s="22">
        <v>546321</v>
      </c>
      <c r="AW87" s="22">
        <v>247180</v>
      </c>
      <c r="AX87" s="22">
        <v>0</v>
      </c>
      <c r="AY87" s="22">
        <v>262671</v>
      </c>
      <c r="AZ87" s="22">
        <v>0</v>
      </c>
      <c r="BA87" s="22">
        <v>0</v>
      </c>
      <c r="BB87" s="22">
        <v>10411547</v>
      </c>
      <c r="BC87" s="22">
        <v>0</v>
      </c>
      <c r="BD87" s="22">
        <v>0</v>
      </c>
      <c r="BE87" s="22">
        <v>0</v>
      </c>
      <c r="BF87" s="22">
        <v>0</v>
      </c>
      <c r="BG87" s="22">
        <v>501606</v>
      </c>
      <c r="BH87" s="22">
        <v>0</v>
      </c>
      <c r="BI87" s="22">
        <v>0</v>
      </c>
      <c r="BJ87" s="22">
        <v>266750</v>
      </c>
      <c r="BK87" s="22">
        <v>0</v>
      </c>
      <c r="BL87" s="22">
        <v>0</v>
      </c>
      <c r="BM87" s="22">
        <v>0</v>
      </c>
      <c r="BN87" s="22">
        <v>0</v>
      </c>
      <c r="BO87" s="22">
        <v>310037</v>
      </c>
      <c r="BP87" s="22">
        <v>0</v>
      </c>
      <c r="BQ87" s="22">
        <v>0</v>
      </c>
      <c r="BR87" s="22">
        <v>0</v>
      </c>
      <c r="BS87" s="22">
        <v>0</v>
      </c>
      <c r="BT87" s="22">
        <v>0</v>
      </c>
      <c r="BU87" s="22">
        <v>0</v>
      </c>
      <c r="BV87" s="22">
        <v>303273</v>
      </c>
      <c r="BW87" s="22">
        <v>0</v>
      </c>
      <c r="BX87" s="22">
        <v>0</v>
      </c>
      <c r="BY87" s="22">
        <v>0</v>
      </c>
      <c r="BZ87" s="22">
        <v>0</v>
      </c>
      <c r="CA87" s="22">
        <v>0</v>
      </c>
      <c r="CB87" s="22">
        <v>270423</v>
      </c>
      <c r="CC87" s="22">
        <v>15514683</v>
      </c>
      <c r="CD87" s="22">
        <v>2608718</v>
      </c>
    </row>
    <row r="88" spans="1:82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17716801</v>
      </c>
      <c r="F88" s="22">
        <v>3367</v>
      </c>
      <c r="G88" s="22">
        <v>9895</v>
      </c>
      <c r="H88" s="22">
        <v>0</v>
      </c>
      <c r="I88" s="22">
        <v>0</v>
      </c>
      <c r="J88" s="22">
        <v>56102</v>
      </c>
      <c r="K88" s="22">
        <v>2889</v>
      </c>
      <c r="L88" s="22">
        <v>0</v>
      </c>
      <c r="M88" s="22">
        <v>35441</v>
      </c>
      <c r="N88" s="22">
        <v>0</v>
      </c>
      <c r="O88" s="22">
        <v>0</v>
      </c>
      <c r="P88" s="22">
        <v>2101426</v>
      </c>
      <c r="Q88" s="22">
        <v>437239</v>
      </c>
      <c r="R88" s="22">
        <v>0</v>
      </c>
      <c r="S88" s="22">
        <v>0</v>
      </c>
      <c r="T88" s="22">
        <v>0</v>
      </c>
      <c r="U88" s="22">
        <v>730320</v>
      </c>
      <c r="V88" s="22">
        <v>27551</v>
      </c>
      <c r="W88" s="22">
        <v>34373</v>
      </c>
      <c r="X88" s="22">
        <v>0</v>
      </c>
      <c r="Y88" s="22">
        <v>96795</v>
      </c>
      <c r="Z88" s="22">
        <v>0</v>
      </c>
      <c r="AA88" s="22">
        <v>0</v>
      </c>
      <c r="AB88" s="22">
        <v>0</v>
      </c>
      <c r="AC88" s="22">
        <v>15105</v>
      </c>
      <c r="AD88" s="22">
        <v>249317</v>
      </c>
      <c r="AE88" s="22">
        <v>0</v>
      </c>
      <c r="AF88" s="22">
        <v>25019</v>
      </c>
      <c r="AG88" s="22">
        <v>0</v>
      </c>
      <c r="AH88" s="22">
        <v>0</v>
      </c>
      <c r="AI88" s="22">
        <v>138477</v>
      </c>
      <c r="AJ88" s="22">
        <v>531263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22211380</v>
      </c>
      <c r="AR88" s="22">
        <v>561091</v>
      </c>
      <c r="AS88" s="22">
        <v>2026710</v>
      </c>
      <c r="AT88" s="22">
        <v>884949</v>
      </c>
      <c r="AU88" s="22">
        <v>0</v>
      </c>
      <c r="AV88" s="22">
        <v>716106</v>
      </c>
      <c r="AW88" s="22">
        <v>12242</v>
      </c>
      <c r="AX88" s="22">
        <v>0</v>
      </c>
      <c r="AY88" s="22">
        <v>671756</v>
      </c>
      <c r="AZ88" s="22">
        <v>77925</v>
      </c>
      <c r="BA88" s="22">
        <v>0</v>
      </c>
      <c r="BB88" s="22">
        <v>10224799</v>
      </c>
      <c r="BC88" s="22">
        <v>684264</v>
      </c>
      <c r="BD88" s="22">
        <v>0</v>
      </c>
      <c r="BE88" s="22">
        <v>0</v>
      </c>
      <c r="BF88" s="22">
        <v>0</v>
      </c>
      <c r="BG88" s="22">
        <v>906013</v>
      </c>
      <c r="BH88" s="22">
        <v>117452</v>
      </c>
      <c r="BI88" s="22">
        <v>562924</v>
      </c>
      <c r="BJ88" s="22">
        <v>0</v>
      </c>
      <c r="BK88" s="22">
        <v>325154</v>
      </c>
      <c r="BL88" s="22">
        <v>0</v>
      </c>
      <c r="BM88" s="22">
        <v>-4649</v>
      </c>
      <c r="BN88" s="22">
        <v>0</v>
      </c>
      <c r="BO88" s="22">
        <v>381507</v>
      </c>
      <c r="BP88" s="22">
        <v>813250</v>
      </c>
      <c r="BQ88" s="22">
        <v>144</v>
      </c>
      <c r="BR88" s="22">
        <v>11964</v>
      </c>
      <c r="BS88" s="22">
        <v>0</v>
      </c>
      <c r="BT88" s="22">
        <v>0</v>
      </c>
      <c r="BU88" s="22">
        <v>474500</v>
      </c>
      <c r="BV88" s="22">
        <v>1332168</v>
      </c>
      <c r="BW88" s="22">
        <v>259376</v>
      </c>
      <c r="BX88" s="22">
        <v>0</v>
      </c>
      <c r="BY88" s="22">
        <v>0</v>
      </c>
      <c r="BZ88" s="22">
        <v>0</v>
      </c>
      <c r="CA88" s="22">
        <v>0</v>
      </c>
      <c r="CB88" s="22">
        <v>0</v>
      </c>
      <c r="CC88" s="22">
        <v>21039645</v>
      </c>
      <c r="CD88" s="22">
        <v>1171735</v>
      </c>
    </row>
    <row r="89" spans="1:82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58156572</v>
      </c>
      <c r="F89" s="22">
        <v>0</v>
      </c>
      <c r="G89" s="22">
        <v>741431</v>
      </c>
      <c r="H89" s="22">
        <v>0</v>
      </c>
      <c r="I89" s="22">
        <v>161085</v>
      </c>
      <c r="J89" s="22">
        <v>1416329</v>
      </c>
      <c r="K89" s="22">
        <v>0</v>
      </c>
      <c r="L89" s="22">
        <v>0</v>
      </c>
      <c r="M89" s="22">
        <v>70</v>
      </c>
      <c r="N89" s="22">
        <v>266961</v>
      </c>
      <c r="O89" s="22">
        <v>0</v>
      </c>
      <c r="P89" s="22">
        <v>6426520</v>
      </c>
      <c r="Q89" s="22">
        <v>6000</v>
      </c>
      <c r="R89" s="22">
        <v>0</v>
      </c>
      <c r="S89" s="22">
        <v>0</v>
      </c>
      <c r="T89" s="22">
        <v>231068</v>
      </c>
      <c r="U89" s="22">
        <v>278641</v>
      </c>
      <c r="V89" s="22">
        <v>302291</v>
      </c>
      <c r="W89" s="22">
        <v>95752</v>
      </c>
      <c r="X89" s="22">
        <v>0</v>
      </c>
      <c r="Y89" s="22">
        <v>581684</v>
      </c>
      <c r="Z89" s="22">
        <v>0</v>
      </c>
      <c r="AA89" s="22">
        <v>10550</v>
      </c>
      <c r="AB89" s="22">
        <v>0</v>
      </c>
      <c r="AC89" s="22">
        <v>61114</v>
      </c>
      <c r="AD89" s="22">
        <v>209070</v>
      </c>
      <c r="AE89" s="22">
        <v>153536</v>
      </c>
      <c r="AF89" s="22">
        <v>0</v>
      </c>
      <c r="AG89" s="22">
        <v>0</v>
      </c>
      <c r="AH89" s="22">
        <v>0</v>
      </c>
      <c r="AI89" s="22">
        <v>0</v>
      </c>
      <c r="AJ89" s="22">
        <v>159764</v>
      </c>
      <c r="AK89" s="22">
        <v>25495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69283933</v>
      </c>
      <c r="AR89" s="22">
        <v>638534</v>
      </c>
      <c r="AS89" s="22">
        <v>7537637</v>
      </c>
      <c r="AT89" s="22">
        <v>0</v>
      </c>
      <c r="AU89" s="22">
        <v>429477</v>
      </c>
      <c r="AV89" s="22">
        <v>2088275</v>
      </c>
      <c r="AW89" s="22">
        <v>0</v>
      </c>
      <c r="AX89" s="22">
        <v>0</v>
      </c>
      <c r="AY89" s="22">
        <v>427089</v>
      </c>
      <c r="AZ89" s="22">
        <v>486392</v>
      </c>
      <c r="BA89" s="22">
        <v>19510816</v>
      </c>
      <c r="BB89" s="22">
        <v>0</v>
      </c>
      <c r="BC89" s="22">
        <v>413951</v>
      </c>
      <c r="BD89" s="22">
        <v>0</v>
      </c>
      <c r="BE89" s="22">
        <v>0</v>
      </c>
      <c r="BF89" s="22">
        <v>231068</v>
      </c>
      <c r="BG89" s="22">
        <v>1055585</v>
      </c>
      <c r="BH89" s="22">
        <v>1045729</v>
      </c>
      <c r="BI89" s="22">
        <v>1493862</v>
      </c>
      <c r="BJ89" s="22">
        <v>0</v>
      </c>
      <c r="BK89" s="22">
        <v>667453</v>
      </c>
      <c r="BL89" s="22">
        <v>0</v>
      </c>
      <c r="BM89" s="22">
        <v>25815</v>
      </c>
      <c r="BN89" s="22">
        <v>30000</v>
      </c>
      <c r="BO89" s="22">
        <v>728816</v>
      </c>
      <c r="BP89" s="22">
        <v>798746</v>
      </c>
      <c r="BQ89" s="22">
        <v>15863</v>
      </c>
      <c r="BR89" s="22">
        <v>0</v>
      </c>
      <c r="BS89" s="22">
        <v>0</v>
      </c>
      <c r="BT89" s="22">
        <v>0</v>
      </c>
      <c r="BU89" s="22">
        <v>0</v>
      </c>
      <c r="BV89" s="22">
        <v>2661162</v>
      </c>
      <c r="BW89" s="22">
        <v>707895</v>
      </c>
      <c r="BX89" s="22">
        <v>0</v>
      </c>
      <c r="BY89" s="22">
        <v>0</v>
      </c>
      <c r="BZ89" s="22">
        <v>0</v>
      </c>
      <c r="CA89" s="22">
        <v>0</v>
      </c>
      <c r="CB89" s="22">
        <v>67442</v>
      </c>
      <c r="CC89" s="22">
        <v>41061607</v>
      </c>
      <c r="CD89" s="22">
        <v>28222326</v>
      </c>
    </row>
    <row r="90" spans="1:82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0</v>
      </c>
      <c r="F90" s="22">
        <v>3253565</v>
      </c>
      <c r="G90" s="22">
        <v>1734638</v>
      </c>
      <c r="H90" s="22">
        <v>314332</v>
      </c>
      <c r="I90" s="22">
        <v>40403</v>
      </c>
      <c r="J90" s="22">
        <v>0</v>
      </c>
      <c r="K90" s="22">
        <v>0</v>
      </c>
      <c r="L90" s="22">
        <v>0</v>
      </c>
      <c r="M90" s="22">
        <v>113409</v>
      </c>
      <c r="N90" s="22">
        <v>0</v>
      </c>
      <c r="O90" s="22">
        <v>0</v>
      </c>
      <c r="P90" s="22">
        <v>67788</v>
      </c>
      <c r="Q90" s="22">
        <v>0</v>
      </c>
      <c r="R90" s="22">
        <v>0</v>
      </c>
      <c r="S90" s="22">
        <v>0</v>
      </c>
      <c r="T90" s="22">
        <v>0</v>
      </c>
      <c r="U90" s="22">
        <v>1207445</v>
      </c>
      <c r="V90" s="22">
        <v>408478</v>
      </c>
      <c r="W90" s="22">
        <v>461760</v>
      </c>
      <c r="X90" s="22">
        <v>37029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399915</v>
      </c>
      <c r="AQ90" s="22">
        <v>8038762</v>
      </c>
      <c r="AR90" s="22">
        <v>117361</v>
      </c>
      <c r="AS90" s="22">
        <v>1546647</v>
      </c>
      <c r="AT90" s="22">
        <v>0</v>
      </c>
      <c r="AU90" s="22">
        <v>0</v>
      </c>
      <c r="AV90" s="22">
        <v>175210</v>
      </c>
      <c r="AW90" s="22">
        <v>0</v>
      </c>
      <c r="AX90" s="22">
        <v>0</v>
      </c>
      <c r="AY90" s="22">
        <v>137062</v>
      </c>
      <c r="AZ90" s="22">
        <v>0</v>
      </c>
      <c r="BA90" s="22">
        <v>0</v>
      </c>
      <c r="BB90" s="22">
        <v>958983</v>
      </c>
      <c r="BC90" s="22">
        <v>0</v>
      </c>
      <c r="BD90" s="22">
        <v>0</v>
      </c>
      <c r="BE90" s="22">
        <v>0</v>
      </c>
      <c r="BF90" s="22">
        <v>0</v>
      </c>
      <c r="BG90" s="22">
        <v>1523832</v>
      </c>
      <c r="BH90" s="22">
        <v>473751</v>
      </c>
      <c r="BI90" s="22">
        <v>414193</v>
      </c>
      <c r="BJ90" s="22">
        <v>0</v>
      </c>
      <c r="BK90" s="22">
        <v>33325</v>
      </c>
      <c r="BL90" s="22">
        <v>0</v>
      </c>
      <c r="BM90" s="22">
        <v>0</v>
      </c>
      <c r="BN90" s="22">
        <v>0</v>
      </c>
      <c r="BO90" s="22">
        <v>0</v>
      </c>
      <c r="BP90" s="22">
        <v>0</v>
      </c>
      <c r="BQ90" s="22">
        <v>0</v>
      </c>
      <c r="BR90" s="22">
        <v>0</v>
      </c>
      <c r="BS90" s="22">
        <v>0</v>
      </c>
      <c r="BT90" s="22">
        <v>0</v>
      </c>
      <c r="BU90" s="22">
        <v>0</v>
      </c>
      <c r="BV90" s="22">
        <v>1086241</v>
      </c>
      <c r="BW90" s="22">
        <v>0</v>
      </c>
      <c r="BX90" s="22">
        <v>0</v>
      </c>
      <c r="BY90" s="22">
        <v>200146</v>
      </c>
      <c r="BZ90" s="22">
        <v>0</v>
      </c>
      <c r="CA90" s="22">
        <v>0</v>
      </c>
      <c r="CB90" s="22">
        <v>214086</v>
      </c>
      <c r="CC90" s="22">
        <v>6880837</v>
      </c>
      <c r="CD90" s="22">
        <v>1157925</v>
      </c>
    </row>
    <row r="91" spans="1:82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0</v>
      </c>
      <c r="F91" s="22">
        <v>4868</v>
      </c>
      <c r="G91" s="22">
        <v>16060489</v>
      </c>
      <c r="H91" s="22">
        <v>10052</v>
      </c>
      <c r="I91" s="22">
        <v>383350</v>
      </c>
      <c r="J91" s="22">
        <v>892717</v>
      </c>
      <c r="K91" s="22">
        <v>0</v>
      </c>
      <c r="L91" s="22">
        <v>0</v>
      </c>
      <c r="M91" s="22">
        <v>294881</v>
      </c>
      <c r="N91" s="22">
        <v>0</v>
      </c>
      <c r="O91" s="22">
        <v>241102</v>
      </c>
      <c r="P91" s="22">
        <v>510494</v>
      </c>
      <c r="Q91" s="22">
        <v>0</v>
      </c>
      <c r="R91" s="22">
        <v>184961</v>
      </c>
      <c r="S91" s="22">
        <v>0</v>
      </c>
      <c r="T91" s="22">
        <v>0</v>
      </c>
      <c r="U91" s="22">
        <v>2328593</v>
      </c>
      <c r="V91" s="22">
        <v>3321011</v>
      </c>
      <c r="W91" s="22">
        <v>2686798</v>
      </c>
      <c r="X91" s="22">
        <v>498</v>
      </c>
      <c r="Y91" s="22">
        <v>863790</v>
      </c>
      <c r="Z91" s="22">
        <v>0</v>
      </c>
      <c r="AA91" s="22">
        <v>4916</v>
      </c>
      <c r="AB91" s="22">
        <v>0</v>
      </c>
      <c r="AC91" s="22">
        <v>164196</v>
      </c>
      <c r="AD91" s="22">
        <v>4256950</v>
      </c>
      <c r="AE91" s="22">
        <v>0</v>
      </c>
      <c r="AF91" s="22">
        <v>124745</v>
      </c>
      <c r="AG91" s="22">
        <v>419195</v>
      </c>
      <c r="AH91" s="22">
        <v>0</v>
      </c>
      <c r="AI91" s="22">
        <v>0</v>
      </c>
      <c r="AJ91" s="22">
        <v>2642714</v>
      </c>
      <c r="AK91" s="22">
        <v>127474</v>
      </c>
      <c r="AL91" s="22">
        <v>0</v>
      </c>
      <c r="AM91" s="22">
        <v>780</v>
      </c>
      <c r="AN91" s="22">
        <v>0</v>
      </c>
      <c r="AO91" s="22">
        <v>0</v>
      </c>
      <c r="AP91" s="22">
        <v>0</v>
      </c>
      <c r="AQ91" s="22">
        <v>35524574</v>
      </c>
      <c r="AR91" s="22">
        <v>385982</v>
      </c>
      <c r="AS91" s="22">
        <v>1795094</v>
      </c>
      <c r="AT91" s="22">
        <v>1381439</v>
      </c>
      <c r="AU91" s="22">
        <v>2256571</v>
      </c>
      <c r="AV91" s="22">
        <v>996284</v>
      </c>
      <c r="AW91" s="22">
        <v>0</v>
      </c>
      <c r="AX91" s="22">
        <v>0</v>
      </c>
      <c r="AY91" s="22">
        <v>464047</v>
      </c>
      <c r="AZ91" s="22">
        <v>0</v>
      </c>
      <c r="BA91" s="22">
        <v>3258233</v>
      </c>
      <c r="BB91" s="22">
        <v>1784134</v>
      </c>
      <c r="BC91" s="22">
        <v>0</v>
      </c>
      <c r="BD91" s="22">
        <v>1165928</v>
      </c>
      <c r="BE91" s="22">
        <v>202470</v>
      </c>
      <c r="BF91" s="22">
        <v>0</v>
      </c>
      <c r="BG91" s="22">
        <v>1407769</v>
      </c>
      <c r="BH91" s="22">
        <v>4007900</v>
      </c>
      <c r="BI91" s="22">
        <v>2466163</v>
      </c>
      <c r="BJ91" s="22">
        <v>148810</v>
      </c>
      <c r="BK91" s="22">
        <v>1331547</v>
      </c>
      <c r="BL91" s="22">
        <v>0</v>
      </c>
      <c r="BM91" s="22">
        <v>53941</v>
      </c>
      <c r="BN91" s="22">
        <v>0</v>
      </c>
      <c r="BO91" s="22">
        <v>567162</v>
      </c>
      <c r="BP91" s="22">
        <v>4300396</v>
      </c>
      <c r="BQ91" s="22">
        <v>0</v>
      </c>
      <c r="BR91" s="22">
        <v>186895</v>
      </c>
      <c r="BS91" s="22">
        <v>193994</v>
      </c>
      <c r="BT91" s="22">
        <v>7374</v>
      </c>
      <c r="BU91" s="22">
        <v>0</v>
      </c>
      <c r="BV91" s="22">
        <v>2543746</v>
      </c>
      <c r="BW91" s="22">
        <v>525030</v>
      </c>
      <c r="BX91" s="22">
        <v>0</v>
      </c>
      <c r="BY91" s="22">
        <v>718487</v>
      </c>
      <c r="BZ91" s="22">
        <v>0</v>
      </c>
      <c r="CA91" s="22">
        <v>0</v>
      </c>
      <c r="CB91" s="22">
        <v>0</v>
      </c>
      <c r="CC91" s="22">
        <v>32149396</v>
      </c>
      <c r="CD91" s="22">
        <v>3375178</v>
      </c>
    </row>
    <row r="92" spans="1:82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4096457</v>
      </c>
      <c r="F92" s="22">
        <v>1203</v>
      </c>
      <c r="G92" s="22">
        <v>50046</v>
      </c>
      <c r="H92" s="22">
        <v>0</v>
      </c>
      <c r="I92" s="22">
        <v>252934</v>
      </c>
      <c r="J92" s="22">
        <v>682866</v>
      </c>
      <c r="K92" s="22">
        <v>0</v>
      </c>
      <c r="L92" s="22">
        <v>0</v>
      </c>
      <c r="M92" s="22">
        <v>44583</v>
      </c>
      <c r="N92" s="22">
        <v>0</v>
      </c>
      <c r="O92" s="22">
        <v>574798</v>
      </c>
      <c r="P92" s="22">
        <v>757055</v>
      </c>
      <c r="Q92" s="22">
        <v>0</v>
      </c>
      <c r="R92" s="22">
        <v>0</v>
      </c>
      <c r="S92" s="22">
        <v>0</v>
      </c>
      <c r="T92" s="22">
        <v>0</v>
      </c>
      <c r="U92" s="22">
        <v>2118711</v>
      </c>
      <c r="V92" s="22">
        <v>478794</v>
      </c>
      <c r="W92" s="22">
        <v>621655</v>
      </c>
      <c r="X92" s="22">
        <v>0</v>
      </c>
      <c r="Y92" s="22">
        <v>308709</v>
      </c>
      <c r="Z92" s="22">
        <v>0</v>
      </c>
      <c r="AA92" s="22">
        <v>2900</v>
      </c>
      <c r="AB92" s="22">
        <v>0</v>
      </c>
      <c r="AC92" s="22">
        <v>9800</v>
      </c>
      <c r="AD92" s="22">
        <v>599</v>
      </c>
      <c r="AE92" s="22">
        <v>69579</v>
      </c>
      <c r="AF92" s="22">
        <v>0</v>
      </c>
      <c r="AG92" s="22">
        <v>0</v>
      </c>
      <c r="AH92" s="22">
        <v>0</v>
      </c>
      <c r="AI92" s="22">
        <v>0</v>
      </c>
      <c r="AJ92" s="22">
        <v>714670</v>
      </c>
      <c r="AK92" s="22">
        <v>6635</v>
      </c>
      <c r="AL92" s="22">
        <v>0</v>
      </c>
      <c r="AM92" s="22">
        <v>0</v>
      </c>
      <c r="AN92" s="22">
        <v>0</v>
      </c>
      <c r="AO92" s="22">
        <v>0</v>
      </c>
      <c r="AP92" s="22">
        <v>53373</v>
      </c>
      <c r="AQ92" s="22">
        <v>10845367</v>
      </c>
      <c r="AR92" s="22">
        <v>168644</v>
      </c>
      <c r="AS92" s="22">
        <v>828310</v>
      </c>
      <c r="AT92" s="22">
        <v>0</v>
      </c>
      <c r="AU92" s="22">
        <v>192214</v>
      </c>
      <c r="AV92" s="22">
        <v>756710</v>
      </c>
      <c r="AW92" s="22">
        <v>496</v>
      </c>
      <c r="AX92" s="22">
        <v>0</v>
      </c>
      <c r="AY92" s="22">
        <v>105140</v>
      </c>
      <c r="AZ92" s="22">
        <v>0</v>
      </c>
      <c r="BA92" s="22">
        <v>520970</v>
      </c>
      <c r="BB92" s="22">
        <v>1641489</v>
      </c>
      <c r="BC92" s="22">
        <v>22908</v>
      </c>
      <c r="BD92" s="22">
        <v>0</v>
      </c>
      <c r="BE92" s="22">
        <v>137193</v>
      </c>
      <c r="BF92" s="22">
        <v>0</v>
      </c>
      <c r="BG92" s="22">
        <v>2013987</v>
      </c>
      <c r="BH92" s="22">
        <v>521906</v>
      </c>
      <c r="BI92" s="22">
        <v>686436</v>
      </c>
      <c r="BJ92" s="22">
        <v>0</v>
      </c>
      <c r="BK92" s="22">
        <v>354565</v>
      </c>
      <c r="BL92" s="22">
        <v>0</v>
      </c>
      <c r="BM92" s="22">
        <v>20490</v>
      </c>
      <c r="BN92" s="22">
        <v>0</v>
      </c>
      <c r="BO92" s="22">
        <v>74880</v>
      </c>
      <c r="BP92" s="22">
        <v>22656</v>
      </c>
      <c r="BQ92" s="22">
        <v>8727</v>
      </c>
      <c r="BR92" s="22">
        <v>0</v>
      </c>
      <c r="BS92" s="22">
        <v>0</v>
      </c>
      <c r="BT92" s="22">
        <v>0</v>
      </c>
      <c r="BU92" s="22">
        <v>0</v>
      </c>
      <c r="BV92" s="22">
        <v>1902400</v>
      </c>
      <c r="BW92" s="22">
        <v>177414</v>
      </c>
      <c r="BX92" s="22">
        <v>0</v>
      </c>
      <c r="BY92" s="22">
        <v>0</v>
      </c>
      <c r="BZ92" s="22">
        <v>0</v>
      </c>
      <c r="CA92" s="22">
        <v>0</v>
      </c>
      <c r="CB92" s="22">
        <v>0</v>
      </c>
      <c r="CC92" s="22">
        <v>10157535</v>
      </c>
      <c r="CD92" s="22">
        <v>687832</v>
      </c>
    </row>
    <row r="93" spans="1:82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716401</v>
      </c>
      <c r="F93" s="22">
        <v>0</v>
      </c>
      <c r="G93" s="22">
        <v>51421</v>
      </c>
      <c r="H93" s="22">
        <v>0</v>
      </c>
      <c r="I93" s="22">
        <v>0</v>
      </c>
      <c r="J93" s="22">
        <v>64621</v>
      </c>
      <c r="K93" s="22">
        <v>0</v>
      </c>
      <c r="L93" s="22">
        <v>0</v>
      </c>
      <c r="M93" s="22">
        <v>5262</v>
      </c>
      <c r="N93" s="22">
        <v>0</v>
      </c>
      <c r="O93" s="22">
        <v>0</v>
      </c>
      <c r="P93" s="22">
        <v>207965</v>
      </c>
      <c r="Q93" s="22">
        <v>800</v>
      </c>
      <c r="R93" s="22">
        <v>0</v>
      </c>
      <c r="S93" s="22">
        <v>0</v>
      </c>
      <c r="T93" s="22">
        <v>0</v>
      </c>
      <c r="U93" s="22">
        <v>215991</v>
      </c>
      <c r="V93" s="22">
        <v>335084</v>
      </c>
      <c r="W93" s="22">
        <v>83296</v>
      </c>
      <c r="X93" s="22">
        <v>3636</v>
      </c>
      <c r="Y93" s="22">
        <v>45575</v>
      </c>
      <c r="Z93" s="22">
        <v>0</v>
      </c>
      <c r="AA93" s="22">
        <v>1474</v>
      </c>
      <c r="AB93" s="22">
        <v>10600</v>
      </c>
      <c r="AC93" s="22">
        <v>520</v>
      </c>
      <c r="AD93" s="22">
        <v>0</v>
      </c>
      <c r="AE93" s="22">
        <v>0</v>
      </c>
      <c r="AF93" s="22">
        <v>0</v>
      </c>
      <c r="AG93" s="22">
        <v>3452</v>
      </c>
      <c r="AH93" s="22">
        <v>11067</v>
      </c>
      <c r="AI93" s="22">
        <v>0</v>
      </c>
      <c r="AJ93" s="22">
        <v>128733</v>
      </c>
      <c r="AK93" s="22">
        <v>197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1886095</v>
      </c>
      <c r="AR93" s="22">
        <v>25680</v>
      </c>
      <c r="AS93" s="22">
        <v>411811</v>
      </c>
      <c r="AT93" s="22">
        <v>0</v>
      </c>
      <c r="AU93" s="22">
        <v>0</v>
      </c>
      <c r="AV93" s="22">
        <v>73151</v>
      </c>
      <c r="AW93" s="22">
        <v>0</v>
      </c>
      <c r="AX93" s="22">
        <v>135</v>
      </c>
      <c r="AY93" s="22">
        <v>6591</v>
      </c>
      <c r="AZ93" s="22">
        <v>0</v>
      </c>
      <c r="BA93" s="22">
        <v>31970</v>
      </c>
      <c r="BB93" s="22">
        <v>412038</v>
      </c>
      <c r="BC93" s="22">
        <v>5562</v>
      </c>
      <c r="BD93" s="22">
        <v>0</v>
      </c>
      <c r="BE93" s="22">
        <v>0</v>
      </c>
      <c r="BF93" s="22">
        <v>0</v>
      </c>
      <c r="BG93" s="22">
        <v>172323</v>
      </c>
      <c r="BH93" s="22">
        <v>96989</v>
      </c>
      <c r="BI93" s="22">
        <v>60785</v>
      </c>
      <c r="BJ93" s="22">
        <v>2969</v>
      </c>
      <c r="BK93" s="22">
        <v>54638</v>
      </c>
      <c r="BL93" s="22">
        <v>0</v>
      </c>
      <c r="BM93" s="22">
        <v>3485</v>
      </c>
      <c r="BN93" s="22">
        <v>59255</v>
      </c>
      <c r="BO93" s="22">
        <v>0</v>
      </c>
      <c r="BP93" s="22">
        <v>0</v>
      </c>
      <c r="BQ93" s="22">
        <v>0</v>
      </c>
      <c r="BR93" s="22">
        <v>0</v>
      </c>
      <c r="BS93" s="22">
        <v>5090</v>
      </c>
      <c r="BT93" s="22">
        <v>9456</v>
      </c>
      <c r="BU93" s="22">
        <v>0</v>
      </c>
      <c r="BV93" s="22">
        <v>231517</v>
      </c>
      <c r="BW93" s="22">
        <v>117472</v>
      </c>
      <c r="BX93" s="22">
        <v>0</v>
      </c>
      <c r="BY93" s="22">
        <v>0</v>
      </c>
      <c r="BZ93" s="22">
        <v>0</v>
      </c>
      <c r="CA93" s="22">
        <v>0</v>
      </c>
      <c r="CB93" s="22">
        <v>0</v>
      </c>
      <c r="CC93" s="22">
        <v>1780917</v>
      </c>
      <c r="CD93" s="22">
        <v>105178</v>
      </c>
    </row>
    <row r="94" spans="1:82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1531636</v>
      </c>
      <c r="F94" s="22">
        <v>0</v>
      </c>
      <c r="G94" s="22">
        <v>0</v>
      </c>
      <c r="H94" s="22">
        <v>46284</v>
      </c>
      <c r="I94" s="22">
        <v>0</v>
      </c>
      <c r="J94" s="22">
        <v>138702</v>
      </c>
      <c r="K94" s="22">
        <v>0</v>
      </c>
      <c r="L94" s="22">
        <v>62384</v>
      </c>
      <c r="M94" s="22">
        <v>35007</v>
      </c>
      <c r="N94" s="22">
        <v>0</v>
      </c>
      <c r="O94" s="22">
        <v>0</v>
      </c>
      <c r="P94" s="22">
        <v>182725</v>
      </c>
      <c r="Q94" s="22">
        <v>2910</v>
      </c>
      <c r="R94" s="22">
        <v>0</v>
      </c>
      <c r="S94" s="22">
        <v>0</v>
      </c>
      <c r="T94" s="22">
        <v>0</v>
      </c>
      <c r="U94" s="22">
        <v>421268</v>
      </c>
      <c r="V94" s="22">
        <v>119218</v>
      </c>
      <c r="W94" s="22">
        <v>115173</v>
      </c>
      <c r="X94" s="22">
        <v>0</v>
      </c>
      <c r="Y94" s="22">
        <v>156498</v>
      </c>
      <c r="Z94" s="22">
        <v>0</v>
      </c>
      <c r="AA94" s="22">
        <v>7458</v>
      </c>
      <c r="AB94" s="22">
        <v>0</v>
      </c>
      <c r="AC94" s="22">
        <v>0</v>
      </c>
      <c r="AD94" s="22">
        <v>0</v>
      </c>
      <c r="AE94" s="22">
        <v>28571</v>
      </c>
      <c r="AF94" s="22">
        <v>0</v>
      </c>
      <c r="AG94" s="22">
        <v>0</v>
      </c>
      <c r="AH94" s="22">
        <v>36906</v>
      </c>
      <c r="AI94" s="22">
        <v>0</v>
      </c>
      <c r="AJ94" s="22">
        <v>123597</v>
      </c>
      <c r="AK94" s="22">
        <v>56615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3064952</v>
      </c>
      <c r="AR94" s="22">
        <v>38283</v>
      </c>
      <c r="AS94" s="22">
        <v>529772</v>
      </c>
      <c r="AT94" s="22">
        <v>0</v>
      </c>
      <c r="AU94" s="22">
        <v>0</v>
      </c>
      <c r="AV94" s="22">
        <v>123579</v>
      </c>
      <c r="AW94" s="22">
        <v>0</v>
      </c>
      <c r="AX94" s="22">
        <v>0</v>
      </c>
      <c r="AY94" s="22">
        <v>13352</v>
      </c>
      <c r="AZ94" s="22">
        <v>0</v>
      </c>
      <c r="BA94" s="22">
        <v>0</v>
      </c>
      <c r="BB94" s="22">
        <v>484390</v>
      </c>
      <c r="BC94" s="22">
        <v>23609</v>
      </c>
      <c r="BD94" s="22">
        <v>0</v>
      </c>
      <c r="BE94" s="22">
        <v>0</v>
      </c>
      <c r="BF94" s="22">
        <v>0</v>
      </c>
      <c r="BG94" s="22">
        <v>611823</v>
      </c>
      <c r="BH94" s="22">
        <v>54188</v>
      </c>
      <c r="BI94" s="22">
        <v>112389</v>
      </c>
      <c r="BJ94" s="22">
        <v>0</v>
      </c>
      <c r="BK94" s="22">
        <v>146849</v>
      </c>
      <c r="BL94" s="22">
        <v>0</v>
      </c>
      <c r="BM94" s="22">
        <v>6248</v>
      </c>
      <c r="BN94" s="22">
        <v>0</v>
      </c>
      <c r="BO94" s="22">
        <v>0</v>
      </c>
      <c r="BP94" s="22">
        <v>0</v>
      </c>
      <c r="BQ94" s="22">
        <v>1620</v>
      </c>
      <c r="BR94" s="22">
        <v>0</v>
      </c>
      <c r="BS94" s="22">
        <v>0</v>
      </c>
      <c r="BT94" s="22">
        <v>41193</v>
      </c>
      <c r="BU94" s="22">
        <v>0</v>
      </c>
      <c r="BV94" s="22">
        <v>303611</v>
      </c>
      <c r="BW94" s="22">
        <v>104570</v>
      </c>
      <c r="BX94" s="22">
        <v>0</v>
      </c>
      <c r="BY94" s="22">
        <v>0</v>
      </c>
      <c r="BZ94" s="22">
        <v>0</v>
      </c>
      <c r="CA94" s="22">
        <v>0</v>
      </c>
      <c r="CB94" s="22">
        <v>0</v>
      </c>
      <c r="CC94" s="22">
        <v>2595476</v>
      </c>
      <c r="CD94" s="22">
        <v>469476</v>
      </c>
    </row>
    <row r="95" spans="1:82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12611694</v>
      </c>
      <c r="F95" s="22">
        <v>1680</v>
      </c>
      <c r="G95" s="22">
        <v>1683562</v>
      </c>
      <c r="H95" s="22">
        <v>0</v>
      </c>
      <c r="I95" s="22">
        <v>762645</v>
      </c>
      <c r="J95" s="22">
        <v>44019</v>
      </c>
      <c r="K95" s="22">
        <v>0</v>
      </c>
      <c r="L95" s="22">
        <v>0</v>
      </c>
      <c r="M95" s="22">
        <v>780975</v>
      </c>
      <c r="N95" s="22">
        <v>0</v>
      </c>
      <c r="O95" s="22">
        <v>3281</v>
      </c>
      <c r="P95" s="22">
        <v>12866451</v>
      </c>
      <c r="Q95" s="22">
        <v>0</v>
      </c>
      <c r="R95" s="22">
        <v>0</v>
      </c>
      <c r="S95" s="22">
        <v>1120912</v>
      </c>
      <c r="T95" s="22">
        <v>0</v>
      </c>
      <c r="U95" s="22">
        <v>3459401</v>
      </c>
      <c r="V95" s="22">
        <v>2459668</v>
      </c>
      <c r="W95" s="22">
        <v>1472075</v>
      </c>
      <c r="X95" s="22">
        <v>25711</v>
      </c>
      <c r="Y95" s="22">
        <v>309003</v>
      </c>
      <c r="Z95" s="22">
        <v>1304671</v>
      </c>
      <c r="AA95" s="22">
        <v>2111</v>
      </c>
      <c r="AB95" s="22">
        <v>0</v>
      </c>
      <c r="AC95" s="22">
        <v>1123385</v>
      </c>
      <c r="AD95" s="22">
        <v>1358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9857139</v>
      </c>
      <c r="AK95" s="22">
        <v>574952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50464693</v>
      </c>
      <c r="AR95" s="22">
        <v>614721</v>
      </c>
      <c r="AS95" s="22">
        <v>1679655</v>
      </c>
      <c r="AT95" s="22">
        <v>0</v>
      </c>
      <c r="AU95" s="22">
        <v>2075858</v>
      </c>
      <c r="AV95" s="22">
        <v>700219</v>
      </c>
      <c r="AW95" s="22">
        <v>26495</v>
      </c>
      <c r="AX95" s="22">
        <v>0</v>
      </c>
      <c r="AY95" s="22">
        <v>956488</v>
      </c>
      <c r="AZ95" s="22">
        <v>0</v>
      </c>
      <c r="BA95" s="22">
        <v>411137</v>
      </c>
      <c r="BB95" s="22">
        <v>5940553</v>
      </c>
      <c r="BC95" s="22">
        <v>0</v>
      </c>
      <c r="BD95" s="22">
        <v>0</v>
      </c>
      <c r="BE95" s="22">
        <v>430892</v>
      </c>
      <c r="BF95" s="22">
        <v>0</v>
      </c>
      <c r="BG95" s="22">
        <v>2316163</v>
      </c>
      <c r="BH95" s="22">
        <v>1453271</v>
      </c>
      <c r="BI95" s="22">
        <v>1563071</v>
      </c>
      <c r="BJ95" s="22">
        <v>54775</v>
      </c>
      <c r="BK95" s="22">
        <v>799258</v>
      </c>
      <c r="BL95" s="22">
        <v>1768407</v>
      </c>
      <c r="BM95" s="22">
        <v>3</v>
      </c>
      <c r="BN95" s="22">
        <v>0</v>
      </c>
      <c r="BO95" s="22">
        <v>1282894</v>
      </c>
      <c r="BP95" s="22">
        <v>174856</v>
      </c>
      <c r="BQ95" s="22">
        <v>0</v>
      </c>
      <c r="BR95" s="22">
        <v>0</v>
      </c>
      <c r="BS95" s="22">
        <v>0</v>
      </c>
      <c r="BT95" s="22">
        <v>0</v>
      </c>
      <c r="BU95" s="22">
        <v>0</v>
      </c>
      <c r="BV95" s="22">
        <v>6143357</v>
      </c>
      <c r="BW95" s="22">
        <v>615339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>
        <v>29007412</v>
      </c>
      <c r="CD95" s="22">
        <v>21457281</v>
      </c>
    </row>
    <row r="96" spans="1:82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0</v>
      </c>
      <c r="F96" s="22">
        <v>180239</v>
      </c>
      <c r="G96" s="22">
        <v>2440058</v>
      </c>
      <c r="H96" s="22">
        <v>58593</v>
      </c>
      <c r="I96" s="22">
        <v>67662</v>
      </c>
      <c r="J96" s="22">
        <v>38497</v>
      </c>
      <c r="K96" s="22">
        <v>0</v>
      </c>
      <c r="L96" s="22">
        <v>0</v>
      </c>
      <c r="M96" s="22">
        <v>28458</v>
      </c>
      <c r="N96" s="22">
        <v>0</v>
      </c>
      <c r="O96" s="22">
        <v>0</v>
      </c>
      <c r="P96" s="22">
        <v>284783</v>
      </c>
      <c r="Q96" s="22">
        <v>2700</v>
      </c>
      <c r="R96" s="22">
        <v>0</v>
      </c>
      <c r="S96" s="22">
        <v>0</v>
      </c>
      <c r="T96" s="22">
        <v>0</v>
      </c>
      <c r="U96" s="22">
        <v>628713</v>
      </c>
      <c r="V96" s="22">
        <v>330714</v>
      </c>
      <c r="W96" s="22">
        <v>267924</v>
      </c>
      <c r="X96" s="22">
        <v>0</v>
      </c>
      <c r="Y96" s="22">
        <v>59233</v>
      </c>
      <c r="Z96" s="22">
        <v>0</v>
      </c>
      <c r="AA96" s="22">
        <v>0</v>
      </c>
      <c r="AB96" s="22">
        <v>0</v>
      </c>
      <c r="AC96" s="22">
        <v>661</v>
      </c>
      <c r="AD96" s="22">
        <v>0</v>
      </c>
      <c r="AE96" s="22">
        <v>1475</v>
      </c>
      <c r="AF96" s="22">
        <v>0</v>
      </c>
      <c r="AG96" s="22">
        <v>0</v>
      </c>
      <c r="AH96" s="22">
        <v>6978</v>
      </c>
      <c r="AI96" s="22">
        <v>0</v>
      </c>
      <c r="AJ96" s="22">
        <v>1617243</v>
      </c>
      <c r="AK96" s="22">
        <v>68075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6082006</v>
      </c>
      <c r="AR96" s="22">
        <v>102082</v>
      </c>
      <c r="AS96" s="22">
        <v>585516</v>
      </c>
      <c r="AT96" s="22">
        <v>0</v>
      </c>
      <c r="AU96" s="22">
        <v>31133</v>
      </c>
      <c r="AV96" s="22">
        <v>202865</v>
      </c>
      <c r="AW96" s="22">
        <v>0</v>
      </c>
      <c r="AX96" s="22">
        <v>0</v>
      </c>
      <c r="AY96" s="22">
        <v>53728</v>
      </c>
      <c r="AZ96" s="22">
        <v>0</v>
      </c>
      <c r="BA96" s="22">
        <v>0</v>
      </c>
      <c r="BB96" s="22">
        <v>838206</v>
      </c>
      <c r="BC96" s="22">
        <v>18094</v>
      </c>
      <c r="BD96" s="22">
        <v>0</v>
      </c>
      <c r="BE96" s="22">
        <v>0</v>
      </c>
      <c r="BF96" s="22">
        <v>0</v>
      </c>
      <c r="BG96" s="22">
        <v>675428</v>
      </c>
      <c r="BH96" s="22">
        <v>342487</v>
      </c>
      <c r="BI96" s="22">
        <v>248030</v>
      </c>
      <c r="BJ96" s="22">
        <v>0</v>
      </c>
      <c r="BK96" s="22">
        <v>186578</v>
      </c>
      <c r="BL96" s="22">
        <v>0</v>
      </c>
      <c r="BM96" s="22">
        <v>0</v>
      </c>
      <c r="BN96" s="22">
        <v>0</v>
      </c>
      <c r="BO96" s="22">
        <v>0</v>
      </c>
      <c r="BP96" s="22">
        <v>108774</v>
      </c>
      <c r="BQ96" s="22">
        <v>0</v>
      </c>
      <c r="BR96" s="22">
        <v>0</v>
      </c>
      <c r="BS96" s="22">
        <v>0</v>
      </c>
      <c r="BT96" s="22">
        <v>0</v>
      </c>
      <c r="BU96" s="22">
        <v>0</v>
      </c>
      <c r="BV96" s="22">
        <v>1833226</v>
      </c>
      <c r="BW96" s="22">
        <v>179991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>
        <v>5406138</v>
      </c>
      <c r="CD96" s="22">
        <v>675868</v>
      </c>
    </row>
    <row r="97" spans="1:82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1171730</v>
      </c>
      <c r="F97" s="22">
        <v>0</v>
      </c>
      <c r="G97" s="22">
        <v>30121</v>
      </c>
      <c r="H97" s="22">
        <v>0</v>
      </c>
      <c r="I97" s="22">
        <v>0</v>
      </c>
      <c r="J97" s="22">
        <v>307397</v>
      </c>
      <c r="K97" s="22">
        <v>0</v>
      </c>
      <c r="L97" s="22">
        <v>0</v>
      </c>
      <c r="M97" s="22">
        <v>3400</v>
      </c>
      <c r="N97" s="22">
        <v>0</v>
      </c>
      <c r="O97" s="22">
        <v>1525</v>
      </c>
      <c r="P97" s="22">
        <v>163475</v>
      </c>
      <c r="Q97" s="22">
        <v>0</v>
      </c>
      <c r="R97" s="22">
        <v>0</v>
      </c>
      <c r="S97" s="22">
        <v>0</v>
      </c>
      <c r="T97" s="22">
        <v>0</v>
      </c>
      <c r="U97" s="22">
        <v>254858</v>
      </c>
      <c r="V97" s="22">
        <v>163026</v>
      </c>
      <c r="W97" s="22">
        <v>168231</v>
      </c>
      <c r="X97" s="22">
        <v>0</v>
      </c>
      <c r="Y97" s="22">
        <v>95882</v>
      </c>
      <c r="Z97" s="22">
        <v>0</v>
      </c>
      <c r="AA97" s="22">
        <v>0</v>
      </c>
      <c r="AB97" s="22">
        <v>0</v>
      </c>
      <c r="AC97" s="22">
        <v>1017</v>
      </c>
      <c r="AD97" s="22">
        <v>0</v>
      </c>
      <c r="AE97" s="22">
        <v>0</v>
      </c>
      <c r="AF97" s="22">
        <v>204</v>
      </c>
      <c r="AG97" s="22">
        <v>0</v>
      </c>
      <c r="AH97" s="22">
        <v>0</v>
      </c>
      <c r="AI97" s="22">
        <v>0</v>
      </c>
      <c r="AJ97" s="22">
        <v>249393</v>
      </c>
      <c r="AK97" s="22">
        <v>41526</v>
      </c>
      <c r="AL97" s="22">
        <v>0</v>
      </c>
      <c r="AM97" s="22">
        <v>0</v>
      </c>
      <c r="AN97" s="22">
        <v>0</v>
      </c>
      <c r="AO97" s="22">
        <v>0</v>
      </c>
      <c r="AP97" s="22">
        <v>19048</v>
      </c>
      <c r="AQ97" s="22">
        <v>2670833</v>
      </c>
      <c r="AR97" s="22">
        <v>56163</v>
      </c>
      <c r="AS97" s="22">
        <v>296962</v>
      </c>
      <c r="AT97" s="22">
        <v>0</v>
      </c>
      <c r="AU97" s="22">
        <v>0</v>
      </c>
      <c r="AV97" s="22">
        <v>96515</v>
      </c>
      <c r="AW97" s="22">
        <v>0</v>
      </c>
      <c r="AX97" s="22">
        <v>0</v>
      </c>
      <c r="AY97" s="22">
        <v>47065</v>
      </c>
      <c r="AZ97" s="22">
        <v>0</v>
      </c>
      <c r="BA97" s="22">
        <v>154974</v>
      </c>
      <c r="BB97" s="22">
        <v>451802</v>
      </c>
      <c r="BC97" s="22">
        <v>0</v>
      </c>
      <c r="BD97" s="22">
        <v>0</v>
      </c>
      <c r="BE97" s="22">
        <v>0</v>
      </c>
      <c r="BF97" s="22">
        <v>0</v>
      </c>
      <c r="BG97" s="22">
        <v>174544</v>
      </c>
      <c r="BH97" s="22">
        <v>207669</v>
      </c>
      <c r="BI97" s="22">
        <v>144509</v>
      </c>
      <c r="BJ97" s="22">
        <v>0</v>
      </c>
      <c r="BK97" s="22">
        <v>100433</v>
      </c>
      <c r="BL97" s="22">
        <v>0</v>
      </c>
      <c r="BM97" s="22">
        <v>0</v>
      </c>
      <c r="BN97" s="22">
        <v>0</v>
      </c>
      <c r="BO97" s="22">
        <v>0</v>
      </c>
      <c r="BP97" s="22">
        <v>0</v>
      </c>
      <c r="BQ97" s="22">
        <v>34305</v>
      </c>
      <c r="BR97" s="22">
        <v>0</v>
      </c>
      <c r="BS97" s="22">
        <v>0</v>
      </c>
      <c r="BT97" s="22">
        <v>0</v>
      </c>
      <c r="BU97" s="22">
        <v>0</v>
      </c>
      <c r="BV97" s="22">
        <v>346836</v>
      </c>
      <c r="BW97" s="22">
        <v>83900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>
        <v>2195677</v>
      </c>
      <c r="CD97" s="22">
        <v>475156</v>
      </c>
    </row>
    <row r="98" spans="1:82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7969754</v>
      </c>
      <c r="F98" s="22">
        <v>0</v>
      </c>
      <c r="G98" s="22">
        <v>672293</v>
      </c>
      <c r="H98" s="22">
        <v>0</v>
      </c>
      <c r="I98" s="22">
        <v>612820</v>
      </c>
      <c r="J98" s="22">
        <v>54867</v>
      </c>
      <c r="K98" s="22">
        <v>0</v>
      </c>
      <c r="L98" s="22">
        <v>0</v>
      </c>
      <c r="M98" s="22">
        <v>86886</v>
      </c>
      <c r="N98" s="22">
        <v>0</v>
      </c>
      <c r="O98" s="22">
        <v>0</v>
      </c>
      <c r="P98" s="22">
        <v>1140379</v>
      </c>
      <c r="Q98" s="22">
        <v>0</v>
      </c>
      <c r="R98" s="22">
        <v>150000</v>
      </c>
      <c r="S98" s="22">
        <v>0</v>
      </c>
      <c r="T98" s="22">
        <v>0</v>
      </c>
      <c r="U98" s="22">
        <v>2373966</v>
      </c>
      <c r="V98" s="22">
        <v>925731</v>
      </c>
      <c r="W98" s="22">
        <v>913665</v>
      </c>
      <c r="X98" s="22">
        <v>0</v>
      </c>
      <c r="Y98" s="22">
        <v>116172</v>
      </c>
      <c r="Z98" s="22">
        <v>0</v>
      </c>
      <c r="AA98" s="22">
        <v>8789</v>
      </c>
      <c r="AB98" s="22">
        <v>0</v>
      </c>
      <c r="AC98" s="22">
        <v>1726352</v>
      </c>
      <c r="AD98" s="22">
        <v>0</v>
      </c>
      <c r="AE98" s="22">
        <v>12150</v>
      </c>
      <c r="AF98" s="22">
        <v>0</v>
      </c>
      <c r="AG98" s="22">
        <v>38259</v>
      </c>
      <c r="AH98" s="22">
        <v>0</v>
      </c>
      <c r="AI98" s="22">
        <v>0</v>
      </c>
      <c r="AJ98" s="22">
        <v>4387955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21190038</v>
      </c>
      <c r="AR98" s="22">
        <v>182830</v>
      </c>
      <c r="AS98" s="22">
        <v>1619409</v>
      </c>
      <c r="AT98" s="22">
        <v>0</v>
      </c>
      <c r="AU98" s="22">
        <v>815853</v>
      </c>
      <c r="AV98" s="22">
        <v>449253</v>
      </c>
      <c r="AW98" s="22">
        <v>7897</v>
      </c>
      <c r="AX98" s="22">
        <v>0</v>
      </c>
      <c r="AY98" s="22">
        <v>184388</v>
      </c>
      <c r="AZ98" s="22">
        <v>0</v>
      </c>
      <c r="BA98" s="22">
        <v>20761</v>
      </c>
      <c r="BB98" s="22">
        <v>2892581</v>
      </c>
      <c r="BC98" s="22">
        <v>0</v>
      </c>
      <c r="BD98" s="22">
        <v>300000</v>
      </c>
      <c r="BE98" s="22">
        <v>387276</v>
      </c>
      <c r="BF98" s="22">
        <v>0</v>
      </c>
      <c r="BG98" s="22">
        <v>2403232</v>
      </c>
      <c r="BH98" s="22">
        <v>836947</v>
      </c>
      <c r="BI98" s="22">
        <v>742595</v>
      </c>
      <c r="BJ98" s="22">
        <v>0</v>
      </c>
      <c r="BK98" s="22">
        <v>213367</v>
      </c>
      <c r="BL98" s="22">
        <v>0</v>
      </c>
      <c r="BM98" s="22">
        <v>21802</v>
      </c>
      <c r="BN98" s="22">
        <v>0</v>
      </c>
      <c r="BO98" s="22">
        <v>516757</v>
      </c>
      <c r="BP98" s="22">
        <v>0</v>
      </c>
      <c r="BQ98" s="22">
        <v>0</v>
      </c>
      <c r="BR98" s="22">
        <v>0</v>
      </c>
      <c r="BS98" s="22">
        <v>123727</v>
      </c>
      <c r="BT98" s="22">
        <v>0</v>
      </c>
      <c r="BU98" s="22">
        <v>0</v>
      </c>
      <c r="BV98" s="22">
        <v>2358264</v>
      </c>
      <c r="BW98" s="22">
        <v>344433</v>
      </c>
      <c r="BX98" s="22">
        <v>0</v>
      </c>
      <c r="BY98" s="22">
        <v>0</v>
      </c>
      <c r="BZ98" s="22">
        <v>0</v>
      </c>
      <c r="CA98" s="22">
        <v>0</v>
      </c>
      <c r="CB98" s="22">
        <v>0</v>
      </c>
      <c r="CC98" s="22">
        <v>14421372</v>
      </c>
      <c r="CD98" s="22">
        <v>6768666</v>
      </c>
    </row>
    <row r="99" spans="1:82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1541741</v>
      </c>
      <c r="F99" s="22">
        <v>0</v>
      </c>
      <c r="G99" s="22">
        <v>24297</v>
      </c>
      <c r="H99" s="22">
        <v>0</v>
      </c>
      <c r="I99" s="22">
        <v>0</v>
      </c>
      <c r="J99" s="22">
        <v>7725</v>
      </c>
      <c r="K99" s="22">
        <v>0</v>
      </c>
      <c r="L99" s="22">
        <v>0</v>
      </c>
      <c r="M99" s="22">
        <v>64556</v>
      </c>
      <c r="N99" s="22">
        <v>0</v>
      </c>
      <c r="O99" s="22">
        <v>0</v>
      </c>
      <c r="P99" s="22">
        <v>539132</v>
      </c>
      <c r="Q99" s="22">
        <v>0</v>
      </c>
      <c r="R99" s="22">
        <v>0</v>
      </c>
      <c r="S99" s="22">
        <v>0</v>
      </c>
      <c r="T99" s="22">
        <v>0</v>
      </c>
      <c r="U99" s="22">
        <v>546210</v>
      </c>
      <c r="V99" s="22">
        <v>306770</v>
      </c>
      <c r="W99" s="22">
        <v>136682</v>
      </c>
      <c r="X99" s="22">
        <v>0</v>
      </c>
      <c r="Y99" s="22">
        <v>47061</v>
      </c>
      <c r="Z99" s="22">
        <v>0</v>
      </c>
      <c r="AA99" s="22">
        <v>8940</v>
      </c>
      <c r="AB99" s="22">
        <v>0</v>
      </c>
      <c r="AC99" s="22">
        <v>12991</v>
      </c>
      <c r="AD99" s="22">
        <v>63723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202501</v>
      </c>
      <c r="AK99" s="22">
        <v>42000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3544329</v>
      </c>
      <c r="AR99" s="22">
        <v>78477</v>
      </c>
      <c r="AS99" s="22">
        <v>446828</v>
      </c>
      <c r="AT99" s="22">
        <v>0</v>
      </c>
      <c r="AU99" s="22">
        <v>0</v>
      </c>
      <c r="AV99" s="22">
        <v>37333</v>
      </c>
      <c r="AW99" s="22">
        <v>363</v>
      </c>
      <c r="AX99" s="22">
        <v>0</v>
      </c>
      <c r="AY99" s="22">
        <v>44533</v>
      </c>
      <c r="AZ99" s="22">
        <v>0</v>
      </c>
      <c r="BA99" s="22">
        <v>0</v>
      </c>
      <c r="BB99" s="22">
        <v>630315</v>
      </c>
      <c r="BC99" s="22">
        <v>0</v>
      </c>
      <c r="BD99" s="22">
        <v>0</v>
      </c>
      <c r="BE99" s="22">
        <v>24486</v>
      </c>
      <c r="BF99" s="22">
        <v>0</v>
      </c>
      <c r="BG99" s="22">
        <v>547219</v>
      </c>
      <c r="BH99" s="22">
        <v>373309</v>
      </c>
      <c r="BI99" s="22">
        <v>132770</v>
      </c>
      <c r="BJ99" s="22">
        <v>0</v>
      </c>
      <c r="BK99" s="22">
        <v>99785</v>
      </c>
      <c r="BL99" s="22">
        <v>0</v>
      </c>
      <c r="BM99" s="22">
        <v>8218</v>
      </c>
      <c r="BN99" s="22">
        <v>0</v>
      </c>
      <c r="BO99" s="22">
        <v>107131</v>
      </c>
      <c r="BP99" s="22">
        <v>163338</v>
      </c>
      <c r="BQ99" s="22">
        <v>0</v>
      </c>
      <c r="BR99" s="22">
        <v>0</v>
      </c>
      <c r="BS99" s="22">
        <v>0</v>
      </c>
      <c r="BT99" s="22">
        <v>0</v>
      </c>
      <c r="BU99" s="22">
        <v>0</v>
      </c>
      <c r="BV99" s="22">
        <v>439461</v>
      </c>
      <c r="BW99" s="22">
        <v>55730</v>
      </c>
      <c r="BX99" s="22">
        <v>0</v>
      </c>
      <c r="BY99" s="22">
        <v>0</v>
      </c>
      <c r="BZ99" s="22">
        <v>0</v>
      </c>
      <c r="CA99" s="22">
        <v>0</v>
      </c>
      <c r="CB99" s="22">
        <v>0</v>
      </c>
      <c r="CC99" s="22">
        <v>3189296</v>
      </c>
      <c r="CD99" s="22">
        <v>355033</v>
      </c>
    </row>
    <row r="100" spans="1:82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16283655</v>
      </c>
      <c r="F100" s="22">
        <v>0</v>
      </c>
      <c r="G100" s="22">
        <v>273399</v>
      </c>
      <c r="H100" s="22">
        <v>0</v>
      </c>
      <c r="I100" s="22">
        <v>690490</v>
      </c>
      <c r="J100" s="22">
        <v>304</v>
      </c>
      <c r="K100" s="22">
        <v>0</v>
      </c>
      <c r="L100" s="22">
        <v>59508</v>
      </c>
      <c r="M100" s="22">
        <v>9843</v>
      </c>
      <c r="N100" s="22">
        <v>0</v>
      </c>
      <c r="O100" s="22">
        <v>5967</v>
      </c>
      <c r="P100" s="22">
        <v>8007634</v>
      </c>
      <c r="Q100" s="22">
        <v>108539</v>
      </c>
      <c r="R100" s="22">
        <v>0</v>
      </c>
      <c r="S100" s="22">
        <v>1213730</v>
      </c>
      <c r="T100" s="22">
        <v>0</v>
      </c>
      <c r="U100" s="22">
        <v>3730475</v>
      </c>
      <c r="V100" s="22">
        <v>3756863</v>
      </c>
      <c r="W100" s="22">
        <v>2336790</v>
      </c>
      <c r="X100" s="22">
        <v>0</v>
      </c>
      <c r="Y100" s="22">
        <v>905800</v>
      </c>
      <c r="Z100" s="22">
        <v>0</v>
      </c>
      <c r="AA100" s="22">
        <v>0</v>
      </c>
      <c r="AB100" s="22">
        <v>0</v>
      </c>
      <c r="AC100" s="22">
        <v>846738</v>
      </c>
      <c r="AD100" s="22">
        <v>88860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1184342</v>
      </c>
      <c r="AK100" s="22">
        <v>229704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39732641</v>
      </c>
      <c r="AR100" s="22">
        <v>296250</v>
      </c>
      <c r="AS100" s="22">
        <v>1254588</v>
      </c>
      <c r="AT100" s="22">
        <v>0</v>
      </c>
      <c r="AU100" s="22">
        <v>1674585</v>
      </c>
      <c r="AV100" s="22">
        <v>232076</v>
      </c>
      <c r="AW100" s="22">
        <v>596</v>
      </c>
      <c r="AX100" s="22">
        <v>48150</v>
      </c>
      <c r="AY100" s="22">
        <v>7843</v>
      </c>
      <c r="AZ100" s="22">
        <v>0</v>
      </c>
      <c r="BA100" s="22">
        <v>385359</v>
      </c>
      <c r="BB100" s="22">
        <v>2889626</v>
      </c>
      <c r="BC100" s="22">
        <v>159250</v>
      </c>
      <c r="BD100" s="22">
        <v>0</v>
      </c>
      <c r="BE100" s="22">
        <v>63439</v>
      </c>
      <c r="BF100" s="22">
        <v>0</v>
      </c>
      <c r="BG100" s="22">
        <v>2035594</v>
      </c>
      <c r="BH100" s="22">
        <v>1156891</v>
      </c>
      <c r="BI100" s="22">
        <v>1425908</v>
      </c>
      <c r="BJ100" s="22">
        <v>0</v>
      </c>
      <c r="BK100" s="22">
        <v>923837</v>
      </c>
      <c r="BL100" s="22">
        <v>0</v>
      </c>
      <c r="BM100" s="22">
        <v>0</v>
      </c>
      <c r="BN100" s="22">
        <v>0</v>
      </c>
      <c r="BO100" s="22">
        <v>331561</v>
      </c>
      <c r="BP100" s="22">
        <v>35540</v>
      </c>
      <c r="BQ100" s="22">
        <v>0</v>
      </c>
      <c r="BR100" s="22">
        <v>0</v>
      </c>
      <c r="BS100" s="22">
        <v>0</v>
      </c>
      <c r="BT100" s="22">
        <v>0</v>
      </c>
      <c r="BU100" s="22">
        <v>0</v>
      </c>
      <c r="BV100" s="22">
        <v>2859445</v>
      </c>
      <c r="BW100" s="22">
        <v>440636</v>
      </c>
      <c r="BX100" s="22">
        <v>0</v>
      </c>
      <c r="BY100" s="22">
        <v>0</v>
      </c>
      <c r="BZ100" s="22">
        <v>0</v>
      </c>
      <c r="CA100" s="22">
        <v>0</v>
      </c>
      <c r="CB100" s="22">
        <v>0</v>
      </c>
      <c r="CC100" s="22">
        <v>16221174</v>
      </c>
      <c r="CD100" s="22">
        <v>23511467</v>
      </c>
    </row>
    <row r="101" spans="1:82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1561900</v>
      </c>
      <c r="F101" s="22">
        <v>150342</v>
      </c>
      <c r="G101" s="22">
        <v>264726</v>
      </c>
      <c r="H101" s="22">
        <v>0</v>
      </c>
      <c r="I101" s="22">
        <v>0</v>
      </c>
      <c r="J101" s="22">
        <v>37004</v>
      </c>
      <c r="K101" s="22">
        <v>0</v>
      </c>
      <c r="L101" s="22">
        <v>11550</v>
      </c>
      <c r="M101" s="22">
        <v>38426</v>
      </c>
      <c r="N101" s="22">
        <v>0</v>
      </c>
      <c r="O101" s="22">
        <v>3779</v>
      </c>
      <c r="P101" s="22">
        <v>15162</v>
      </c>
      <c r="Q101" s="22">
        <v>9283</v>
      </c>
      <c r="R101" s="22">
        <v>0</v>
      </c>
      <c r="S101" s="22">
        <v>0</v>
      </c>
      <c r="T101" s="22">
        <v>6500</v>
      </c>
      <c r="U101" s="22">
        <v>742130</v>
      </c>
      <c r="V101" s="22">
        <v>961956</v>
      </c>
      <c r="W101" s="22">
        <v>127660</v>
      </c>
      <c r="X101" s="22">
        <v>0</v>
      </c>
      <c r="Y101" s="22">
        <v>0</v>
      </c>
      <c r="Z101" s="22">
        <v>0</v>
      </c>
      <c r="AA101" s="22">
        <v>12575</v>
      </c>
      <c r="AB101" s="22">
        <v>0</v>
      </c>
      <c r="AC101" s="22">
        <v>575</v>
      </c>
      <c r="AD101" s="22">
        <v>0</v>
      </c>
      <c r="AE101" s="22">
        <v>0</v>
      </c>
      <c r="AF101" s="22">
        <v>0</v>
      </c>
      <c r="AG101" s="22">
        <v>1159984</v>
      </c>
      <c r="AH101" s="22">
        <v>2500</v>
      </c>
      <c r="AI101" s="22">
        <v>0</v>
      </c>
      <c r="AJ101" s="22">
        <v>184920</v>
      </c>
      <c r="AK101" s="22">
        <v>0</v>
      </c>
      <c r="AL101" s="22">
        <v>0</v>
      </c>
      <c r="AM101" s="22">
        <v>2653</v>
      </c>
      <c r="AN101" s="22">
        <v>0</v>
      </c>
      <c r="AO101" s="22">
        <v>0</v>
      </c>
      <c r="AP101" s="22">
        <v>222269</v>
      </c>
      <c r="AQ101" s="22">
        <v>5515894</v>
      </c>
      <c r="AR101" s="22">
        <v>64393</v>
      </c>
      <c r="AS101" s="22">
        <v>513995</v>
      </c>
      <c r="AT101" s="22">
        <v>0</v>
      </c>
      <c r="AU101" s="22">
        <v>174364</v>
      </c>
      <c r="AV101" s="22">
        <v>0</v>
      </c>
      <c r="AW101" s="22">
        <v>0</v>
      </c>
      <c r="AX101" s="22">
        <v>0</v>
      </c>
      <c r="AY101" s="22">
        <v>0</v>
      </c>
      <c r="AZ101" s="22">
        <v>0</v>
      </c>
      <c r="BA101" s="22">
        <v>0</v>
      </c>
      <c r="BB101" s="22">
        <v>1003638</v>
      </c>
      <c r="BC101" s="22">
        <v>0</v>
      </c>
      <c r="BD101" s="22">
        <v>0</v>
      </c>
      <c r="BE101" s="22">
        <v>0</v>
      </c>
      <c r="BF101" s="22">
        <v>0</v>
      </c>
      <c r="BG101" s="22">
        <v>0</v>
      </c>
      <c r="BH101" s="22">
        <v>948991</v>
      </c>
      <c r="BI101" s="22">
        <v>222048</v>
      </c>
      <c r="BJ101" s="22">
        <v>0</v>
      </c>
      <c r="BK101" s="22">
        <v>10965</v>
      </c>
      <c r="BL101" s="22">
        <v>0</v>
      </c>
      <c r="BM101" s="22">
        <v>0</v>
      </c>
      <c r="BN101" s="22">
        <v>0</v>
      </c>
      <c r="BO101" s="22">
        <v>0</v>
      </c>
      <c r="BP101" s="22">
        <v>0</v>
      </c>
      <c r="BQ101" s="22">
        <v>0</v>
      </c>
      <c r="BR101" s="22">
        <v>0</v>
      </c>
      <c r="BS101" s="22">
        <v>0</v>
      </c>
      <c r="BT101" s="22">
        <v>0</v>
      </c>
      <c r="BU101" s="22">
        <v>0</v>
      </c>
      <c r="BV101" s="22">
        <v>481501</v>
      </c>
      <c r="BW101" s="22">
        <v>0</v>
      </c>
      <c r="BX101" s="22">
        <v>0</v>
      </c>
      <c r="BY101" s="22">
        <v>0</v>
      </c>
      <c r="BZ101" s="22">
        <v>0</v>
      </c>
      <c r="CA101" s="22">
        <v>0</v>
      </c>
      <c r="CB101" s="22">
        <v>48496</v>
      </c>
      <c r="CC101" s="22">
        <v>3468391</v>
      </c>
      <c r="CD101" s="22">
        <v>2047503</v>
      </c>
    </row>
    <row r="102" spans="1:82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867145</v>
      </c>
      <c r="F102" s="22">
        <v>0</v>
      </c>
      <c r="G102" s="22">
        <v>349010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5105</v>
      </c>
      <c r="N102" s="22">
        <v>0</v>
      </c>
      <c r="O102" s="22">
        <v>0</v>
      </c>
      <c r="P102" s="22">
        <v>0</v>
      </c>
      <c r="Q102" s="22">
        <v>0</v>
      </c>
      <c r="R102" s="22">
        <v>2110</v>
      </c>
      <c r="S102" s="22">
        <v>0</v>
      </c>
      <c r="T102" s="22">
        <v>0</v>
      </c>
      <c r="U102" s="22">
        <v>286572</v>
      </c>
      <c r="V102" s="22">
        <v>193065</v>
      </c>
      <c r="W102" s="22">
        <v>136354</v>
      </c>
      <c r="X102" s="22">
        <v>0</v>
      </c>
      <c r="Y102" s="22">
        <v>83698</v>
      </c>
      <c r="Z102" s="22">
        <v>0</v>
      </c>
      <c r="AA102" s="22">
        <v>9870</v>
      </c>
      <c r="AB102" s="22">
        <v>0</v>
      </c>
      <c r="AC102" s="22">
        <v>650</v>
      </c>
      <c r="AD102" s="22">
        <v>1230</v>
      </c>
      <c r="AE102" s="22">
        <v>20808</v>
      </c>
      <c r="AF102" s="22">
        <v>0</v>
      </c>
      <c r="AG102" s="22">
        <v>0</v>
      </c>
      <c r="AH102" s="22">
        <v>0</v>
      </c>
      <c r="AI102" s="22">
        <v>0</v>
      </c>
      <c r="AJ102" s="22">
        <v>204426</v>
      </c>
      <c r="AK102" s="22">
        <v>0</v>
      </c>
      <c r="AL102" s="22">
        <v>0</v>
      </c>
      <c r="AM102" s="22">
        <v>18599</v>
      </c>
      <c r="AN102" s="22">
        <v>0</v>
      </c>
      <c r="AO102" s="22">
        <v>0</v>
      </c>
      <c r="AP102" s="22">
        <v>0</v>
      </c>
      <c r="AQ102" s="22">
        <v>2178642</v>
      </c>
      <c r="AR102" s="22">
        <v>74198</v>
      </c>
      <c r="AS102" s="22">
        <v>392101</v>
      </c>
      <c r="AT102" s="22">
        <v>0</v>
      </c>
      <c r="AU102" s="22">
        <v>0</v>
      </c>
      <c r="AV102" s="22">
        <v>11205</v>
      </c>
      <c r="AW102" s="22">
        <v>0</v>
      </c>
      <c r="AX102" s="22">
        <v>0</v>
      </c>
      <c r="AY102" s="22">
        <v>29583</v>
      </c>
      <c r="AZ102" s="22">
        <v>0</v>
      </c>
      <c r="BA102" s="22">
        <v>279473</v>
      </c>
      <c r="BB102" s="22">
        <v>324006</v>
      </c>
      <c r="BC102" s="22">
        <v>0</v>
      </c>
      <c r="BD102" s="22">
        <v>9295</v>
      </c>
      <c r="BE102" s="22">
        <v>327</v>
      </c>
      <c r="BF102" s="22">
        <v>0</v>
      </c>
      <c r="BG102" s="22">
        <v>412452</v>
      </c>
      <c r="BH102" s="22">
        <v>53123</v>
      </c>
      <c r="BI102" s="22">
        <v>52808</v>
      </c>
      <c r="BJ102" s="22">
        <v>0</v>
      </c>
      <c r="BK102" s="22">
        <v>70339</v>
      </c>
      <c r="BL102" s="22">
        <v>0</v>
      </c>
      <c r="BM102" s="22">
        <v>4085</v>
      </c>
      <c r="BN102" s="22">
        <v>0</v>
      </c>
      <c r="BO102" s="22">
        <v>31511</v>
      </c>
      <c r="BP102" s="22">
        <v>1634</v>
      </c>
      <c r="BQ102" s="22">
        <v>0</v>
      </c>
      <c r="BR102" s="22">
        <v>0</v>
      </c>
      <c r="BS102" s="22">
        <v>0</v>
      </c>
      <c r="BT102" s="22">
        <v>0</v>
      </c>
      <c r="BU102" s="22">
        <v>0</v>
      </c>
      <c r="BV102" s="22">
        <v>213498</v>
      </c>
      <c r="BW102" s="22">
        <v>29627</v>
      </c>
      <c r="BX102" s="22">
        <v>0</v>
      </c>
      <c r="BY102" s="22">
        <v>35459</v>
      </c>
      <c r="BZ102" s="22">
        <v>0</v>
      </c>
      <c r="CA102" s="22">
        <v>0</v>
      </c>
      <c r="CB102" s="22">
        <v>0</v>
      </c>
      <c r="CC102" s="22">
        <v>2024724</v>
      </c>
      <c r="CD102" s="22">
        <v>153918</v>
      </c>
    </row>
    <row r="103" spans="1:82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1133296</v>
      </c>
      <c r="F103" s="22">
        <v>0</v>
      </c>
      <c r="G103" s="22">
        <v>23135</v>
      </c>
      <c r="H103" s="22">
        <v>0</v>
      </c>
      <c r="I103" s="22">
        <v>0</v>
      </c>
      <c r="J103" s="22">
        <v>160307</v>
      </c>
      <c r="K103" s="22">
        <v>0</v>
      </c>
      <c r="L103" s="22">
        <v>0</v>
      </c>
      <c r="M103" s="22">
        <v>3420</v>
      </c>
      <c r="N103" s="22">
        <v>0</v>
      </c>
      <c r="O103" s="22">
        <v>0</v>
      </c>
      <c r="P103" s="22">
        <v>205295</v>
      </c>
      <c r="Q103" s="22">
        <v>0</v>
      </c>
      <c r="R103" s="22">
        <v>0</v>
      </c>
      <c r="S103" s="22">
        <v>0</v>
      </c>
      <c r="T103" s="22">
        <v>0</v>
      </c>
      <c r="U103" s="22">
        <v>533102</v>
      </c>
      <c r="V103" s="22">
        <v>147384</v>
      </c>
      <c r="W103" s="22">
        <v>200908</v>
      </c>
      <c r="X103" s="22">
        <v>0</v>
      </c>
      <c r="Y103" s="22">
        <v>3456</v>
      </c>
      <c r="Z103" s="22">
        <v>0</v>
      </c>
      <c r="AA103" s="22">
        <v>0</v>
      </c>
      <c r="AB103" s="22">
        <v>0</v>
      </c>
      <c r="AC103" s="22">
        <v>100685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1012</v>
      </c>
      <c r="AJ103" s="22">
        <v>283215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2795215</v>
      </c>
      <c r="AR103" s="22">
        <v>63702</v>
      </c>
      <c r="AS103" s="22">
        <v>576476</v>
      </c>
      <c r="AT103" s="22">
        <v>0</v>
      </c>
      <c r="AU103" s="22">
        <v>0</v>
      </c>
      <c r="AV103" s="22">
        <v>241402</v>
      </c>
      <c r="AW103" s="22">
        <v>5379</v>
      </c>
      <c r="AX103" s="22">
        <v>0</v>
      </c>
      <c r="AY103" s="22">
        <v>11762</v>
      </c>
      <c r="AZ103" s="22">
        <v>87552</v>
      </c>
      <c r="BA103" s="22">
        <v>0</v>
      </c>
      <c r="BB103" s="22">
        <v>501527</v>
      </c>
      <c r="BC103" s="22">
        <v>0</v>
      </c>
      <c r="BD103" s="22">
        <v>0</v>
      </c>
      <c r="BE103" s="22">
        <v>0</v>
      </c>
      <c r="BF103" s="22">
        <v>0</v>
      </c>
      <c r="BG103" s="22">
        <v>388448</v>
      </c>
      <c r="BH103" s="22">
        <v>119355</v>
      </c>
      <c r="BI103" s="22">
        <v>175842</v>
      </c>
      <c r="BJ103" s="22">
        <v>0</v>
      </c>
      <c r="BK103" s="22">
        <v>12130</v>
      </c>
      <c r="BL103" s="22">
        <v>0</v>
      </c>
      <c r="BM103" s="22">
        <v>0</v>
      </c>
      <c r="BN103" s="22">
        <v>0</v>
      </c>
      <c r="BO103" s="22">
        <v>117981</v>
      </c>
      <c r="BP103" s="22">
        <v>15149</v>
      </c>
      <c r="BQ103" s="22">
        <v>0</v>
      </c>
      <c r="BR103" s="22">
        <v>0</v>
      </c>
      <c r="BS103" s="22">
        <v>0</v>
      </c>
      <c r="BT103" s="22">
        <v>0</v>
      </c>
      <c r="BU103" s="22">
        <v>14454</v>
      </c>
      <c r="BV103" s="22">
        <v>531023</v>
      </c>
      <c r="BW103" s="22">
        <v>41101</v>
      </c>
      <c r="BX103" s="22">
        <v>0</v>
      </c>
      <c r="BY103" s="22">
        <v>0</v>
      </c>
      <c r="BZ103" s="22">
        <v>0</v>
      </c>
      <c r="CA103" s="22">
        <v>0</v>
      </c>
      <c r="CB103" s="22">
        <v>0</v>
      </c>
      <c r="CC103" s="22">
        <v>2903283</v>
      </c>
      <c r="CD103" s="22">
        <v>-108068</v>
      </c>
    </row>
    <row r="104" spans="1:82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2554077</v>
      </c>
      <c r="F104" s="22">
        <v>7885</v>
      </c>
      <c r="G104" s="22">
        <v>342345</v>
      </c>
      <c r="H104" s="22">
        <v>0</v>
      </c>
      <c r="I104" s="22">
        <v>0</v>
      </c>
      <c r="J104" s="22">
        <v>78963</v>
      </c>
      <c r="K104" s="22">
        <v>1341714</v>
      </c>
      <c r="L104" s="22">
        <v>0</v>
      </c>
      <c r="M104" s="22">
        <v>105497</v>
      </c>
      <c r="N104" s="22">
        <v>0</v>
      </c>
      <c r="O104" s="22">
        <v>2404</v>
      </c>
      <c r="P104" s="22">
        <v>1127322</v>
      </c>
      <c r="Q104" s="22">
        <v>0</v>
      </c>
      <c r="R104" s="22">
        <v>0</v>
      </c>
      <c r="S104" s="22">
        <v>0</v>
      </c>
      <c r="T104" s="22">
        <v>0</v>
      </c>
      <c r="U104" s="22">
        <v>7231452</v>
      </c>
      <c r="V104" s="22">
        <v>521953</v>
      </c>
      <c r="W104" s="22">
        <v>185183</v>
      </c>
      <c r="X104" s="22">
        <v>0</v>
      </c>
      <c r="Y104" s="22">
        <v>55747</v>
      </c>
      <c r="Z104" s="22">
        <v>0</v>
      </c>
      <c r="AA104" s="22">
        <v>0</v>
      </c>
      <c r="AB104" s="22">
        <v>0</v>
      </c>
      <c r="AC104" s="22">
        <v>22862</v>
      </c>
      <c r="AD104" s="22">
        <v>41631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613469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14232504</v>
      </c>
      <c r="AR104" s="22">
        <v>124837</v>
      </c>
      <c r="AS104" s="22">
        <v>665547</v>
      </c>
      <c r="AT104" s="22">
        <v>0</v>
      </c>
      <c r="AU104" s="22">
        <v>0</v>
      </c>
      <c r="AV104" s="22">
        <v>239905</v>
      </c>
      <c r="AW104" s="22">
        <v>1442159</v>
      </c>
      <c r="AX104" s="22">
        <v>0</v>
      </c>
      <c r="AY104" s="22">
        <v>210350</v>
      </c>
      <c r="AZ104" s="22">
        <v>36204</v>
      </c>
      <c r="BA104" s="22">
        <v>164763</v>
      </c>
      <c r="BB104" s="22">
        <v>714433</v>
      </c>
      <c r="BC104" s="22">
        <v>0</v>
      </c>
      <c r="BD104" s="22">
        <v>0</v>
      </c>
      <c r="BE104" s="22">
        <v>0</v>
      </c>
      <c r="BF104" s="22">
        <v>0</v>
      </c>
      <c r="BG104" s="22">
        <v>1736430</v>
      </c>
      <c r="BH104" s="22">
        <v>474991</v>
      </c>
      <c r="BI104" s="22">
        <v>174653</v>
      </c>
      <c r="BJ104" s="22">
        <v>17983</v>
      </c>
      <c r="BK104" s="22">
        <v>71402</v>
      </c>
      <c r="BL104" s="22">
        <v>0</v>
      </c>
      <c r="BM104" s="22">
        <v>55127</v>
      </c>
      <c r="BN104" s="22">
        <v>0</v>
      </c>
      <c r="BO104" s="22">
        <v>186377</v>
      </c>
      <c r="BP104" s="22">
        <v>162486</v>
      </c>
      <c r="BQ104" s="22">
        <v>0</v>
      </c>
      <c r="BR104" s="22">
        <v>0</v>
      </c>
      <c r="BS104" s="22">
        <v>0</v>
      </c>
      <c r="BT104" s="22">
        <v>0</v>
      </c>
      <c r="BU104" s="22">
        <v>0</v>
      </c>
      <c r="BV104" s="22">
        <v>848144</v>
      </c>
      <c r="BW104" s="22">
        <v>135093</v>
      </c>
      <c r="BX104" s="22">
        <v>0</v>
      </c>
      <c r="BY104" s="22">
        <v>0</v>
      </c>
      <c r="BZ104" s="22">
        <v>0</v>
      </c>
      <c r="CA104" s="22">
        <v>0</v>
      </c>
      <c r="CB104" s="22">
        <v>0</v>
      </c>
      <c r="CC104" s="22">
        <v>7460884</v>
      </c>
      <c r="CD104" s="22">
        <v>6771620</v>
      </c>
    </row>
    <row r="105" spans="1:82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5818246</v>
      </c>
      <c r="F105" s="22">
        <v>0</v>
      </c>
      <c r="G105" s="22">
        <v>57262</v>
      </c>
      <c r="H105" s="22">
        <v>0</v>
      </c>
      <c r="I105" s="22">
        <v>0</v>
      </c>
      <c r="J105" s="22">
        <v>157360</v>
      </c>
      <c r="K105" s="22">
        <v>0</v>
      </c>
      <c r="L105" s="22">
        <v>0</v>
      </c>
      <c r="M105" s="22">
        <v>59764</v>
      </c>
      <c r="N105" s="22">
        <v>0</v>
      </c>
      <c r="O105" s="22">
        <v>0</v>
      </c>
      <c r="P105" s="22">
        <v>112568</v>
      </c>
      <c r="Q105" s="22">
        <v>0</v>
      </c>
      <c r="R105" s="22">
        <v>0</v>
      </c>
      <c r="S105" s="22">
        <v>0</v>
      </c>
      <c r="T105" s="22">
        <v>0</v>
      </c>
      <c r="U105" s="22">
        <v>405073</v>
      </c>
      <c r="V105" s="22">
        <v>394651</v>
      </c>
      <c r="W105" s="22">
        <v>212326</v>
      </c>
      <c r="X105" s="22">
        <v>0</v>
      </c>
      <c r="Y105" s="22">
        <v>30281</v>
      </c>
      <c r="Z105" s="22">
        <v>0</v>
      </c>
      <c r="AA105" s="22">
        <v>0</v>
      </c>
      <c r="AB105" s="22">
        <v>0</v>
      </c>
      <c r="AC105" s="22">
        <v>559112</v>
      </c>
      <c r="AD105" s="22">
        <v>44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125765</v>
      </c>
      <c r="AK105" s="22">
        <v>28114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7960566</v>
      </c>
      <c r="AR105" s="22">
        <v>124700</v>
      </c>
      <c r="AS105" s="22">
        <v>417817</v>
      </c>
      <c r="AT105" s="22">
        <v>0</v>
      </c>
      <c r="AU105" s="22">
        <v>0</v>
      </c>
      <c r="AV105" s="22">
        <v>339028</v>
      </c>
      <c r="AW105" s="22">
        <v>0</v>
      </c>
      <c r="AX105" s="22">
        <v>156781</v>
      </c>
      <c r="AY105" s="22">
        <v>175611</v>
      </c>
      <c r="AZ105" s="22">
        <v>0</v>
      </c>
      <c r="BA105" s="22">
        <v>0</v>
      </c>
      <c r="BB105" s="22">
        <v>820434</v>
      </c>
      <c r="BC105" s="22">
        <v>0</v>
      </c>
      <c r="BD105" s="22">
        <v>0</v>
      </c>
      <c r="BE105" s="22">
        <v>0</v>
      </c>
      <c r="BF105" s="22">
        <v>0</v>
      </c>
      <c r="BG105" s="22">
        <v>571486</v>
      </c>
      <c r="BH105" s="22">
        <v>492367</v>
      </c>
      <c r="BI105" s="22">
        <v>232356</v>
      </c>
      <c r="BJ105" s="22">
        <v>0</v>
      </c>
      <c r="BK105" s="22">
        <v>88698</v>
      </c>
      <c r="BL105" s="22">
        <v>0</v>
      </c>
      <c r="BM105" s="22">
        <v>0</v>
      </c>
      <c r="BN105" s="22">
        <v>0</v>
      </c>
      <c r="BO105" s="22">
        <v>402754</v>
      </c>
      <c r="BP105" s="22">
        <v>195669</v>
      </c>
      <c r="BQ105" s="22">
        <v>0</v>
      </c>
      <c r="BR105" s="22">
        <v>0</v>
      </c>
      <c r="BS105" s="22">
        <v>0</v>
      </c>
      <c r="BT105" s="22">
        <v>0</v>
      </c>
      <c r="BU105" s="22">
        <v>0</v>
      </c>
      <c r="BV105" s="22">
        <v>685481</v>
      </c>
      <c r="BW105" s="22">
        <v>23</v>
      </c>
      <c r="BX105" s="22">
        <v>0</v>
      </c>
      <c r="BY105" s="22">
        <v>0</v>
      </c>
      <c r="BZ105" s="22">
        <v>0</v>
      </c>
      <c r="CA105" s="22">
        <v>0</v>
      </c>
      <c r="CB105" s="22">
        <v>0</v>
      </c>
      <c r="CC105" s="22">
        <v>4703205</v>
      </c>
      <c r="CD105" s="22">
        <v>3257361</v>
      </c>
    </row>
    <row r="106" spans="1:82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17780735</v>
      </c>
      <c r="F106" s="22">
        <v>0</v>
      </c>
      <c r="G106" s="22">
        <v>5137751</v>
      </c>
      <c r="H106" s="22">
        <v>0</v>
      </c>
      <c r="I106" s="22">
        <v>772660</v>
      </c>
      <c r="J106" s="22">
        <v>79205</v>
      </c>
      <c r="K106" s="22">
        <v>0</v>
      </c>
      <c r="L106" s="22">
        <v>0</v>
      </c>
      <c r="M106" s="22">
        <v>567568</v>
      </c>
      <c r="N106" s="22">
        <v>0</v>
      </c>
      <c r="O106" s="22">
        <v>0</v>
      </c>
      <c r="P106" s="22">
        <v>3085511</v>
      </c>
      <c r="Q106" s="22">
        <v>0</v>
      </c>
      <c r="R106" s="22">
        <v>53457</v>
      </c>
      <c r="S106" s="22">
        <v>12558</v>
      </c>
      <c r="T106" s="22">
        <v>0</v>
      </c>
      <c r="U106" s="22">
        <v>3578212</v>
      </c>
      <c r="V106" s="22">
        <v>4250863</v>
      </c>
      <c r="W106" s="22">
        <v>1831211</v>
      </c>
      <c r="X106" s="22">
        <v>7740778</v>
      </c>
      <c r="Y106" s="22">
        <v>288387</v>
      </c>
      <c r="Z106" s="22">
        <v>40758</v>
      </c>
      <c r="AA106" s="22">
        <v>47115</v>
      </c>
      <c r="AB106" s="22">
        <v>487031</v>
      </c>
      <c r="AC106" s="22">
        <v>998314</v>
      </c>
      <c r="AD106" s="22">
        <v>289557</v>
      </c>
      <c r="AE106" s="22">
        <v>0</v>
      </c>
      <c r="AF106" s="22">
        <v>686272</v>
      </c>
      <c r="AG106" s="22">
        <v>525030</v>
      </c>
      <c r="AH106" s="22">
        <v>26385</v>
      </c>
      <c r="AI106" s="22">
        <v>0</v>
      </c>
      <c r="AJ106" s="22">
        <v>3178370</v>
      </c>
      <c r="AK106" s="22">
        <v>278227</v>
      </c>
      <c r="AL106" s="22">
        <v>0</v>
      </c>
      <c r="AM106" s="22">
        <v>2529095</v>
      </c>
      <c r="AN106" s="22">
        <v>0</v>
      </c>
      <c r="AO106" s="22">
        <v>0</v>
      </c>
      <c r="AP106" s="22">
        <v>0</v>
      </c>
      <c r="AQ106" s="22">
        <v>54265050</v>
      </c>
      <c r="AR106" s="22">
        <v>610888</v>
      </c>
      <c r="AS106" s="22">
        <v>7378322</v>
      </c>
      <c r="AT106" s="22">
        <v>0</v>
      </c>
      <c r="AU106" s="22">
        <v>2467078</v>
      </c>
      <c r="AV106" s="22">
        <v>1639710</v>
      </c>
      <c r="AW106" s="22">
        <v>0</v>
      </c>
      <c r="AX106" s="22">
        <v>37110</v>
      </c>
      <c r="AY106" s="22">
        <v>868037</v>
      </c>
      <c r="AZ106" s="22">
        <v>0</v>
      </c>
      <c r="BA106" s="22">
        <v>416939</v>
      </c>
      <c r="BB106" s="22">
        <v>4428402</v>
      </c>
      <c r="BC106" s="22">
        <v>0</v>
      </c>
      <c r="BD106" s="22">
        <v>0</v>
      </c>
      <c r="BE106" s="22">
        <v>0</v>
      </c>
      <c r="BF106" s="22">
        <v>0</v>
      </c>
      <c r="BG106" s="22">
        <v>6390848</v>
      </c>
      <c r="BH106" s="22">
        <v>0</v>
      </c>
      <c r="BI106" s="22">
        <v>1815259</v>
      </c>
      <c r="BJ106" s="22">
        <v>5445775</v>
      </c>
      <c r="BK106" s="22">
        <v>351937</v>
      </c>
      <c r="BL106" s="22">
        <v>0</v>
      </c>
      <c r="BM106" s="22">
        <v>55850</v>
      </c>
      <c r="BN106" s="22">
        <v>723901</v>
      </c>
      <c r="BO106" s="22">
        <v>945332</v>
      </c>
      <c r="BP106" s="22">
        <v>335927</v>
      </c>
      <c r="BQ106" s="22">
        <v>0</v>
      </c>
      <c r="BR106" s="22">
        <v>880209</v>
      </c>
      <c r="BS106" s="22">
        <v>0</v>
      </c>
      <c r="BT106" s="22">
        <v>1021478</v>
      </c>
      <c r="BU106" s="22">
        <v>0</v>
      </c>
      <c r="BV106" s="22">
        <v>2605725</v>
      </c>
      <c r="BW106" s="22">
        <v>1100768</v>
      </c>
      <c r="BX106" s="22">
        <v>0</v>
      </c>
      <c r="BY106" s="22">
        <v>5078604</v>
      </c>
      <c r="BZ106" s="22">
        <v>0</v>
      </c>
      <c r="CA106" s="22">
        <v>0</v>
      </c>
      <c r="CB106" s="22">
        <v>0</v>
      </c>
      <c r="CC106" s="22">
        <v>44598099</v>
      </c>
      <c r="CD106" s="22">
        <v>9666951</v>
      </c>
    </row>
    <row r="107" spans="1:82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2688191</v>
      </c>
      <c r="F107" s="22">
        <v>0</v>
      </c>
      <c r="G107" s="22">
        <v>1296179</v>
      </c>
      <c r="H107" s="22">
        <v>0</v>
      </c>
      <c r="I107" s="22">
        <v>24933</v>
      </c>
      <c r="J107" s="22">
        <v>0</v>
      </c>
      <c r="K107" s="22">
        <v>-20174</v>
      </c>
      <c r="L107" s="22">
        <v>0</v>
      </c>
      <c r="M107" s="22">
        <v>0</v>
      </c>
      <c r="N107" s="22">
        <v>0</v>
      </c>
      <c r="O107" s="22">
        <v>0</v>
      </c>
      <c r="P107" s="22">
        <v>282267</v>
      </c>
      <c r="Q107" s="22">
        <v>784</v>
      </c>
      <c r="R107" s="22">
        <v>0</v>
      </c>
      <c r="S107" s="22">
        <v>0</v>
      </c>
      <c r="T107" s="22">
        <v>0</v>
      </c>
      <c r="U107" s="22">
        <v>1295228</v>
      </c>
      <c r="V107" s="22">
        <v>1035691</v>
      </c>
      <c r="W107" s="22">
        <v>429374</v>
      </c>
      <c r="X107" s="22">
        <v>0</v>
      </c>
      <c r="Y107" s="22">
        <v>175375</v>
      </c>
      <c r="Z107" s="22">
        <v>0</v>
      </c>
      <c r="AA107" s="22">
        <v>34141</v>
      </c>
      <c r="AB107" s="22">
        <v>0</v>
      </c>
      <c r="AC107" s="22">
        <v>41272</v>
      </c>
      <c r="AD107" s="22">
        <v>55616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853145</v>
      </c>
      <c r="AK107" s="22">
        <v>55000</v>
      </c>
      <c r="AL107" s="22">
        <v>0</v>
      </c>
      <c r="AM107" s="22">
        <v>0</v>
      </c>
      <c r="AN107" s="22">
        <v>0</v>
      </c>
      <c r="AO107" s="22">
        <v>1946704</v>
      </c>
      <c r="AP107" s="22">
        <v>10096</v>
      </c>
      <c r="AQ107" s="22">
        <v>10203822</v>
      </c>
      <c r="AR107" s="22">
        <v>102369</v>
      </c>
      <c r="AS107" s="22">
        <v>1086378</v>
      </c>
      <c r="AT107" s="22">
        <v>0</v>
      </c>
      <c r="AU107" s="22">
        <v>0</v>
      </c>
      <c r="AV107" s="22">
        <v>127572</v>
      </c>
      <c r="AW107" s="22">
        <v>6000</v>
      </c>
      <c r="AX107" s="22">
        <v>5581</v>
      </c>
      <c r="AY107" s="22">
        <v>83432</v>
      </c>
      <c r="AZ107" s="22">
        <v>0</v>
      </c>
      <c r="BA107" s="22">
        <v>0</v>
      </c>
      <c r="BB107" s="22">
        <v>1391255</v>
      </c>
      <c r="BC107" s="22">
        <v>15966</v>
      </c>
      <c r="BD107" s="22">
        <v>0</v>
      </c>
      <c r="BE107" s="22">
        <v>0</v>
      </c>
      <c r="BF107" s="22">
        <v>0</v>
      </c>
      <c r="BG107" s="22">
        <v>1042115</v>
      </c>
      <c r="BH107" s="22">
        <v>836942</v>
      </c>
      <c r="BI107" s="22">
        <v>299212</v>
      </c>
      <c r="BJ107" s="22">
        <v>0</v>
      </c>
      <c r="BK107" s="22">
        <v>219917</v>
      </c>
      <c r="BL107" s="22">
        <v>0</v>
      </c>
      <c r="BM107" s="22">
        <v>48554</v>
      </c>
      <c r="BN107" s="22">
        <v>23775</v>
      </c>
      <c r="BO107" s="22">
        <v>192445</v>
      </c>
      <c r="BP107" s="22">
        <v>305041</v>
      </c>
      <c r="BQ107" s="22">
        <v>0</v>
      </c>
      <c r="BR107" s="22">
        <v>0</v>
      </c>
      <c r="BS107" s="22">
        <v>0</v>
      </c>
      <c r="BT107" s="22">
        <v>0</v>
      </c>
      <c r="BU107" s="22">
        <v>0</v>
      </c>
      <c r="BV107" s="22">
        <v>1671630</v>
      </c>
      <c r="BW107" s="22">
        <v>274629</v>
      </c>
      <c r="BX107" s="22">
        <v>0</v>
      </c>
      <c r="BY107" s="22">
        <v>0</v>
      </c>
      <c r="BZ107" s="22">
        <v>0</v>
      </c>
      <c r="CA107" s="22">
        <v>1482126</v>
      </c>
      <c r="CB107" s="22">
        <v>0</v>
      </c>
      <c r="CC107" s="22">
        <v>9214939</v>
      </c>
      <c r="CD107" s="22">
        <v>988883</v>
      </c>
    </row>
    <row r="108" spans="1:82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3402230</v>
      </c>
      <c r="F108" s="22">
        <v>0</v>
      </c>
      <c r="G108" s="22">
        <v>208904</v>
      </c>
      <c r="H108" s="22">
        <v>0</v>
      </c>
      <c r="I108" s="22">
        <v>0</v>
      </c>
      <c r="J108" s="22">
        <v>163791</v>
      </c>
      <c r="K108" s="22">
        <v>0</v>
      </c>
      <c r="L108" s="22">
        <v>25989</v>
      </c>
      <c r="M108" s="22">
        <v>0</v>
      </c>
      <c r="N108" s="22">
        <v>0</v>
      </c>
      <c r="O108" s="22">
        <v>731</v>
      </c>
      <c r="P108" s="22">
        <v>488427</v>
      </c>
      <c r="Q108" s="22">
        <v>0</v>
      </c>
      <c r="R108" s="22">
        <v>0</v>
      </c>
      <c r="S108" s="22">
        <v>36400</v>
      </c>
      <c r="T108" s="22">
        <v>0</v>
      </c>
      <c r="U108" s="22">
        <v>922375</v>
      </c>
      <c r="V108" s="22">
        <v>864782</v>
      </c>
      <c r="W108" s="22">
        <v>286555</v>
      </c>
      <c r="X108" s="22">
        <v>0</v>
      </c>
      <c r="Y108" s="22">
        <v>130612</v>
      </c>
      <c r="Z108" s="22">
        <v>0</v>
      </c>
      <c r="AA108" s="22">
        <v>22938</v>
      </c>
      <c r="AB108" s="22">
        <v>0</v>
      </c>
      <c r="AC108" s="22">
        <v>20945</v>
      </c>
      <c r="AD108" s="22">
        <v>0</v>
      </c>
      <c r="AE108" s="22">
        <v>2300154</v>
      </c>
      <c r="AF108" s="22">
        <v>0</v>
      </c>
      <c r="AG108" s="22">
        <v>0</v>
      </c>
      <c r="AH108" s="22">
        <v>0</v>
      </c>
      <c r="AI108" s="22">
        <v>0</v>
      </c>
      <c r="AJ108" s="22">
        <v>559168</v>
      </c>
      <c r="AK108" s="22">
        <v>296316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9730317</v>
      </c>
      <c r="AR108" s="22">
        <v>222005</v>
      </c>
      <c r="AS108" s="22">
        <v>618400</v>
      </c>
      <c r="AT108" s="22">
        <v>0</v>
      </c>
      <c r="AU108" s="22">
        <v>0</v>
      </c>
      <c r="AV108" s="22">
        <v>202070</v>
      </c>
      <c r="AW108" s="22">
        <v>46571</v>
      </c>
      <c r="AX108" s="22">
        <v>0</v>
      </c>
      <c r="AY108" s="22">
        <v>267445</v>
      </c>
      <c r="AZ108" s="22">
        <v>0</v>
      </c>
      <c r="BA108" s="22">
        <v>199056</v>
      </c>
      <c r="BB108" s="22">
        <v>1418998</v>
      </c>
      <c r="BC108" s="22">
        <v>0</v>
      </c>
      <c r="BD108" s="22">
        <v>0</v>
      </c>
      <c r="BE108" s="22">
        <v>110076</v>
      </c>
      <c r="BF108" s="22">
        <v>0</v>
      </c>
      <c r="BG108" s="22">
        <v>768901</v>
      </c>
      <c r="BH108" s="22">
        <v>321400</v>
      </c>
      <c r="BI108" s="22">
        <v>370999</v>
      </c>
      <c r="BJ108" s="22">
        <v>0</v>
      </c>
      <c r="BK108" s="22">
        <v>190144</v>
      </c>
      <c r="BL108" s="22">
        <v>0</v>
      </c>
      <c r="BM108" s="22">
        <v>57710</v>
      </c>
      <c r="BN108" s="22">
        <v>235362</v>
      </c>
      <c r="BO108" s="22">
        <v>196359</v>
      </c>
      <c r="BP108" s="22">
        <v>0</v>
      </c>
      <c r="BQ108" s="22">
        <v>161660</v>
      </c>
      <c r="BR108" s="22">
        <v>0</v>
      </c>
      <c r="BS108" s="22">
        <v>0</v>
      </c>
      <c r="BT108" s="22">
        <v>0</v>
      </c>
      <c r="BU108" s="22">
        <v>0</v>
      </c>
      <c r="BV108" s="22">
        <v>1156970</v>
      </c>
      <c r="BW108" s="22">
        <v>225565</v>
      </c>
      <c r="BX108" s="22">
        <v>0</v>
      </c>
      <c r="BY108" s="22">
        <v>0</v>
      </c>
      <c r="BZ108" s="22">
        <v>0</v>
      </c>
      <c r="CA108" s="22">
        <v>0</v>
      </c>
      <c r="CB108" s="22">
        <v>0</v>
      </c>
      <c r="CC108" s="22">
        <v>6769691</v>
      </c>
      <c r="CD108" s="22">
        <v>2960626</v>
      </c>
    </row>
    <row r="109" spans="1:82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926374</v>
      </c>
      <c r="F109" s="22">
        <v>0</v>
      </c>
      <c r="G109" s="22">
        <v>57332</v>
      </c>
      <c r="H109" s="22">
        <v>0</v>
      </c>
      <c r="I109" s="22">
        <v>16730</v>
      </c>
      <c r="J109" s="22">
        <v>137183</v>
      </c>
      <c r="K109" s="22">
        <v>0</v>
      </c>
      <c r="L109" s="22">
        <v>21000</v>
      </c>
      <c r="M109" s="22">
        <v>0</v>
      </c>
      <c r="N109" s="22">
        <v>0</v>
      </c>
      <c r="O109" s="22">
        <v>0</v>
      </c>
      <c r="P109" s="22">
        <v>312507</v>
      </c>
      <c r="Q109" s="22">
        <v>784</v>
      </c>
      <c r="R109" s="22">
        <v>0</v>
      </c>
      <c r="S109" s="22">
        <v>0</v>
      </c>
      <c r="T109" s="22">
        <v>0</v>
      </c>
      <c r="U109" s="22">
        <v>555228</v>
      </c>
      <c r="V109" s="22">
        <v>172633</v>
      </c>
      <c r="W109" s="22">
        <v>117216</v>
      </c>
      <c r="X109" s="22">
        <v>0</v>
      </c>
      <c r="Y109" s="22">
        <v>25140</v>
      </c>
      <c r="Z109" s="22">
        <v>0</v>
      </c>
      <c r="AA109" s="22">
        <v>17781</v>
      </c>
      <c r="AB109" s="22">
        <v>3628</v>
      </c>
      <c r="AC109" s="22">
        <v>0</v>
      </c>
      <c r="AD109" s="22">
        <v>288</v>
      </c>
      <c r="AE109" s="22">
        <v>36444</v>
      </c>
      <c r="AF109" s="22">
        <v>0</v>
      </c>
      <c r="AG109" s="22">
        <v>0</v>
      </c>
      <c r="AH109" s="22">
        <v>0</v>
      </c>
      <c r="AI109" s="22">
        <v>0</v>
      </c>
      <c r="AJ109" s="22">
        <v>331309</v>
      </c>
      <c r="AK109" s="22">
        <v>41891</v>
      </c>
      <c r="AL109" s="22">
        <v>0</v>
      </c>
      <c r="AM109" s="22">
        <v>0</v>
      </c>
      <c r="AN109" s="22">
        <v>672671</v>
      </c>
      <c r="AO109" s="22">
        <v>0</v>
      </c>
      <c r="AP109" s="22">
        <v>0</v>
      </c>
      <c r="AQ109" s="22">
        <v>3446139</v>
      </c>
      <c r="AR109" s="22">
        <v>41756</v>
      </c>
      <c r="AS109" s="22">
        <v>239786</v>
      </c>
      <c r="AT109" s="22">
        <v>0</v>
      </c>
      <c r="AU109" s="22">
        <v>19471</v>
      </c>
      <c r="AV109" s="22">
        <v>121549</v>
      </c>
      <c r="AW109" s="22">
        <v>417</v>
      </c>
      <c r="AX109" s="22">
        <v>13551</v>
      </c>
      <c r="AY109" s="22">
        <v>1262</v>
      </c>
      <c r="AZ109" s="22">
        <v>0</v>
      </c>
      <c r="BA109" s="22">
        <v>0</v>
      </c>
      <c r="BB109" s="22">
        <v>547893</v>
      </c>
      <c r="BC109" s="22">
        <v>23651</v>
      </c>
      <c r="BD109" s="22">
        <v>0</v>
      </c>
      <c r="BE109" s="22">
        <v>0</v>
      </c>
      <c r="BF109" s="22">
        <v>0</v>
      </c>
      <c r="BG109" s="22">
        <v>538305</v>
      </c>
      <c r="BH109" s="22">
        <v>182060</v>
      </c>
      <c r="BI109" s="22">
        <v>78526</v>
      </c>
      <c r="BJ109" s="22">
        <v>0</v>
      </c>
      <c r="BK109" s="22">
        <v>68129</v>
      </c>
      <c r="BL109" s="22">
        <v>0</v>
      </c>
      <c r="BM109" s="22">
        <v>23087</v>
      </c>
      <c r="BN109" s="22">
        <v>2095</v>
      </c>
      <c r="BO109" s="22">
        <v>99593</v>
      </c>
      <c r="BP109" s="22">
        <v>265</v>
      </c>
      <c r="BQ109" s="22">
        <v>27394</v>
      </c>
      <c r="BR109" s="22">
        <v>0</v>
      </c>
      <c r="BS109" s="22">
        <v>0</v>
      </c>
      <c r="BT109" s="22">
        <v>0</v>
      </c>
      <c r="BU109" s="22">
        <v>0</v>
      </c>
      <c r="BV109" s="22">
        <v>511756</v>
      </c>
      <c r="BW109" s="22">
        <v>241119</v>
      </c>
      <c r="BX109" s="22">
        <v>0</v>
      </c>
      <c r="BY109" s="22">
        <v>0</v>
      </c>
      <c r="BZ109" s="22">
        <v>545786</v>
      </c>
      <c r="CA109" s="22">
        <v>0</v>
      </c>
      <c r="CB109" s="22">
        <v>0</v>
      </c>
      <c r="CC109" s="22">
        <v>3327451</v>
      </c>
      <c r="CD109" s="22">
        <v>118688</v>
      </c>
    </row>
    <row r="110" spans="1:82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14493980</v>
      </c>
      <c r="F110" s="22">
        <v>0</v>
      </c>
      <c r="G110" s="22">
        <v>838332</v>
      </c>
      <c r="H110" s="22">
        <v>0</v>
      </c>
      <c r="I110" s="22">
        <v>1377317</v>
      </c>
      <c r="J110" s="22">
        <v>647019</v>
      </c>
      <c r="K110" s="22">
        <v>0</v>
      </c>
      <c r="L110" s="22">
        <v>0</v>
      </c>
      <c r="M110" s="22">
        <v>300490</v>
      </c>
      <c r="N110" s="22">
        <v>0</v>
      </c>
      <c r="O110" s="22">
        <v>0</v>
      </c>
      <c r="P110" s="22">
        <v>23956898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2273811</v>
      </c>
      <c r="W110" s="22">
        <v>0</v>
      </c>
      <c r="X110" s="22">
        <v>0</v>
      </c>
      <c r="Y110" s="22">
        <v>791049</v>
      </c>
      <c r="Z110" s="22">
        <v>0</v>
      </c>
      <c r="AA110" s="22">
        <v>0</v>
      </c>
      <c r="AB110" s="22">
        <v>0</v>
      </c>
      <c r="AC110" s="22">
        <v>2976299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4587963</v>
      </c>
      <c r="AK110" s="22">
        <v>342303</v>
      </c>
      <c r="AL110" s="22">
        <v>0</v>
      </c>
      <c r="AM110" s="22">
        <v>37307</v>
      </c>
      <c r="AN110" s="22">
        <v>0</v>
      </c>
      <c r="AO110" s="22">
        <v>0</v>
      </c>
      <c r="AP110" s="22">
        <v>0</v>
      </c>
      <c r="AQ110" s="22">
        <v>52622768</v>
      </c>
      <c r="AR110" s="22">
        <v>258384</v>
      </c>
      <c r="AS110" s="22">
        <v>3083784</v>
      </c>
      <c r="AT110" s="22">
        <v>0</v>
      </c>
      <c r="AU110" s="22">
        <v>2344936</v>
      </c>
      <c r="AV110" s="22">
        <v>2404215</v>
      </c>
      <c r="AW110" s="22">
        <v>0</v>
      </c>
      <c r="AX110" s="22">
        <v>0</v>
      </c>
      <c r="AY110" s="22">
        <v>399245</v>
      </c>
      <c r="AZ110" s="22">
        <v>197087</v>
      </c>
      <c r="BA110" s="22">
        <v>0</v>
      </c>
      <c r="BB110" s="22">
        <v>6682111</v>
      </c>
      <c r="BC110" s="22">
        <v>0</v>
      </c>
      <c r="BD110" s="22">
        <v>0</v>
      </c>
      <c r="BE110" s="22">
        <v>0</v>
      </c>
      <c r="BF110" s="22">
        <v>0</v>
      </c>
      <c r="BG110" s="22">
        <v>0</v>
      </c>
      <c r="BH110" s="22">
        <v>0</v>
      </c>
      <c r="BI110" s="22">
        <v>0</v>
      </c>
      <c r="BJ110" s="22">
        <v>0</v>
      </c>
      <c r="BK110" s="22">
        <v>1305871</v>
      </c>
      <c r="BL110" s="22">
        <v>0</v>
      </c>
      <c r="BM110" s="22">
        <v>0</v>
      </c>
      <c r="BN110" s="22">
        <v>0</v>
      </c>
      <c r="BO110" s="22">
        <v>2143529</v>
      </c>
      <c r="BP110" s="22">
        <v>0</v>
      </c>
      <c r="BQ110" s="22">
        <v>654917</v>
      </c>
      <c r="BR110" s="22">
        <v>0</v>
      </c>
      <c r="BS110" s="22">
        <v>0</v>
      </c>
      <c r="BT110" s="22">
        <v>0</v>
      </c>
      <c r="BU110" s="22">
        <v>320152</v>
      </c>
      <c r="BV110" s="22">
        <v>2253757</v>
      </c>
      <c r="BW110" s="22">
        <v>686923</v>
      </c>
      <c r="BX110" s="22">
        <v>0</v>
      </c>
      <c r="BY110" s="22">
        <v>180115</v>
      </c>
      <c r="BZ110" s="22">
        <v>0</v>
      </c>
      <c r="CA110" s="22">
        <v>0</v>
      </c>
      <c r="CB110" s="22">
        <v>2889341</v>
      </c>
      <c r="CC110" s="22">
        <v>25804367</v>
      </c>
      <c r="CD110" s="22">
        <v>26818401</v>
      </c>
    </row>
    <row r="111" spans="1:82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3250239</v>
      </c>
      <c r="F111" s="22">
        <v>0</v>
      </c>
      <c r="G111" s="22">
        <v>100415</v>
      </c>
      <c r="H111" s="22">
        <v>0</v>
      </c>
      <c r="I111" s="22">
        <v>18761</v>
      </c>
      <c r="J111" s="22">
        <v>53298</v>
      </c>
      <c r="K111" s="22">
        <v>0</v>
      </c>
      <c r="L111" s="22">
        <v>0</v>
      </c>
      <c r="M111" s="22">
        <v>95608</v>
      </c>
      <c r="N111" s="22">
        <v>0</v>
      </c>
      <c r="O111" s="22">
        <v>0</v>
      </c>
      <c r="P111" s="22">
        <v>61168</v>
      </c>
      <c r="Q111" s="22">
        <v>10000</v>
      </c>
      <c r="R111" s="22">
        <v>0</v>
      </c>
      <c r="S111" s="22">
        <v>21128</v>
      </c>
      <c r="T111" s="22">
        <v>0</v>
      </c>
      <c r="U111" s="22">
        <v>979109</v>
      </c>
      <c r="V111" s="22">
        <v>2155227</v>
      </c>
      <c r="W111" s="22">
        <v>535593</v>
      </c>
      <c r="X111" s="22">
        <v>0</v>
      </c>
      <c r="Y111" s="22">
        <v>238687</v>
      </c>
      <c r="Z111" s="22">
        <v>0</v>
      </c>
      <c r="AA111" s="22">
        <v>19210</v>
      </c>
      <c r="AB111" s="22">
        <v>0</v>
      </c>
      <c r="AC111" s="22">
        <v>29076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50000</v>
      </c>
      <c r="AJ111" s="22">
        <v>349978</v>
      </c>
      <c r="AK111" s="22">
        <v>193878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8161375</v>
      </c>
      <c r="AR111" s="22">
        <v>75586</v>
      </c>
      <c r="AS111" s="22">
        <v>920249</v>
      </c>
      <c r="AT111" s="22">
        <v>0</v>
      </c>
      <c r="AU111" s="22">
        <v>0</v>
      </c>
      <c r="AV111" s="22">
        <v>192296</v>
      </c>
      <c r="AW111" s="22">
        <v>0</v>
      </c>
      <c r="AX111" s="22">
        <v>0</v>
      </c>
      <c r="AY111" s="22">
        <v>106170</v>
      </c>
      <c r="AZ111" s="22">
        <v>0</v>
      </c>
      <c r="BA111" s="22">
        <v>561976</v>
      </c>
      <c r="BB111" s="22">
        <v>1035270</v>
      </c>
      <c r="BC111" s="22">
        <v>16046</v>
      </c>
      <c r="BD111" s="22">
        <v>0</v>
      </c>
      <c r="BE111" s="22">
        <v>134869</v>
      </c>
      <c r="BF111" s="22">
        <v>0</v>
      </c>
      <c r="BG111" s="22">
        <v>2599450</v>
      </c>
      <c r="BH111" s="22">
        <v>412199</v>
      </c>
      <c r="BI111" s="22">
        <v>447416</v>
      </c>
      <c r="BJ111" s="22">
        <v>0</v>
      </c>
      <c r="BK111" s="22">
        <v>232107</v>
      </c>
      <c r="BL111" s="22">
        <v>48126</v>
      </c>
      <c r="BM111" s="22">
        <v>28721</v>
      </c>
      <c r="BN111" s="22">
        <v>12736</v>
      </c>
      <c r="BO111" s="22">
        <v>0</v>
      </c>
      <c r="BP111" s="22">
        <v>38057</v>
      </c>
      <c r="BQ111" s="22">
        <v>219548</v>
      </c>
      <c r="BR111" s="22">
        <v>0</v>
      </c>
      <c r="BS111" s="22">
        <v>0</v>
      </c>
      <c r="BT111" s="22">
        <v>0</v>
      </c>
      <c r="BU111" s="22">
        <v>0</v>
      </c>
      <c r="BV111" s="22">
        <v>920318</v>
      </c>
      <c r="BW111" s="22">
        <v>380826</v>
      </c>
      <c r="BX111" s="22">
        <v>0</v>
      </c>
      <c r="BY111" s="22">
        <v>0</v>
      </c>
      <c r="BZ111" s="22">
        <v>0</v>
      </c>
      <c r="CA111" s="22">
        <v>0</v>
      </c>
      <c r="CB111" s="22">
        <v>0</v>
      </c>
      <c r="CC111" s="22">
        <v>8381966</v>
      </c>
      <c r="CD111" s="22">
        <v>-220591</v>
      </c>
    </row>
    <row r="112" spans="1:82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6666518</v>
      </c>
      <c r="F112" s="22">
        <v>48238</v>
      </c>
      <c r="G112" s="22">
        <v>232154</v>
      </c>
      <c r="H112" s="22">
        <v>0</v>
      </c>
      <c r="I112" s="22">
        <v>469652</v>
      </c>
      <c r="J112" s="22">
        <v>353661</v>
      </c>
      <c r="K112" s="22">
        <v>0</v>
      </c>
      <c r="L112" s="22">
        <v>439</v>
      </c>
      <c r="M112" s="22">
        <v>22874</v>
      </c>
      <c r="N112" s="22">
        <v>0</v>
      </c>
      <c r="O112" s="22">
        <v>382992</v>
      </c>
      <c r="P112" s="22">
        <v>2112769</v>
      </c>
      <c r="Q112" s="22">
        <v>0</v>
      </c>
      <c r="R112" s="22">
        <v>57925</v>
      </c>
      <c r="S112" s="22">
        <v>766082</v>
      </c>
      <c r="T112" s="22">
        <v>0</v>
      </c>
      <c r="U112" s="22">
        <v>1795743</v>
      </c>
      <c r="V112" s="22">
        <v>1280772</v>
      </c>
      <c r="W112" s="22">
        <v>858874</v>
      </c>
      <c r="X112" s="22">
        <v>0</v>
      </c>
      <c r="Y112" s="22">
        <v>148197</v>
      </c>
      <c r="Z112" s="22">
        <v>0</v>
      </c>
      <c r="AA112" s="22">
        <v>36905</v>
      </c>
      <c r="AB112" s="22">
        <v>0</v>
      </c>
      <c r="AC112" s="22">
        <v>79120</v>
      </c>
      <c r="AD112" s="22">
        <v>0</v>
      </c>
      <c r="AE112" s="22">
        <v>2282840</v>
      </c>
      <c r="AF112" s="22">
        <v>0</v>
      </c>
      <c r="AG112" s="22">
        <v>0</v>
      </c>
      <c r="AH112" s="22">
        <v>0</v>
      </c>
      <c r="AI112" s="22">
        <v>0</v>
      </c>
      <c r="AJ112" s="22">
        <v>1188525</v>
      </c>
      <c r="AK112" s="22">
        <v>0</v>
      </c>
      <c r="AL112" s="22">
        <v>152410</v>
      </c>
      <c r="AM112" s="22">
        <v>3818</v>
      </c>
      <c r="AN112" s="22">
        <v>0</v>
      </c>
      <c r="AO112" s="22">
        <v>0</v>
      </c>
      <c r="AP112" s="22">
        <v>57863</v>
      </c>
      <c r="AQ112" s="22">
        <v>18998371</v>
      </c>
      <c r="AR112" s="22">
        <v>335463</v>
      </c>
      <c r="AS112" s="22">
        <v>1062162</v>
      </c>
      <c r="AT112" s="22">
        <v>0</v>
      </c>
      <c r="AU112" s="22">
        <v>2056983</v>
      </c>
      <c r="AV112" s="22">
        <v>524469</v>
      </c>
      <c r="AW112" s="22">
        <v>22794</v>
      </c>
      <c r="AX112" s="22">
        <v>4865</v>
      </c>
      <c r="AY112" s="22">
        <v>197475</v>
      </c>
      <c r="AZ112" s="22">
        <v>0</v>
      </c>
      <c r="BA112" s="22">
        <v>929701</v>
      </c>
      <c r="BB112" s="22">
        <v>1792642</v>
      </c>
      <c r="BC112" s="22">
        <v>0</v>
      </c>
      <c r="BD112" s="22">
        <v>56469</v>
      </c>
      <c r="BE112" s="22">
        <v>482278</v>
      </c>
      <c r="BF112" s="22">
        <v>0</v>
      </c>
      <c r="BG112" s="22">
        <v>1233636</v>
      </c>
      <c r="BH112" s="22">
        <v>903152</v>
      </c>
      <c r="BI112" s="22">
        <v>812372</v>
      </c>
      <c r="BJ112" s="22">
        <v>0</v>
      </c>
      <c r="BK112" s="22">
        <v>148197</v>
      </c>
      <c r="BL112" s="22">
        <v>0</v>
      </c>
      <c r="BM112" s="22">
        <v>69805</v>
      </c>
      <c r="BN112" s="22">
        <v>50578</v>
      </c>
      <c r="BO112" s="22">
        <v>304406</v>
      </c>
      <c r="BP112" s="22">
        <v>60689</v>
      </c>
      <c r="BQ112" s="22">
        <v>0</v>
      </c>
      <c r="BR112" s="22">
        <v>0</v>
      </c>
      <c r="BS112" s="22">
        <v>0</v>
      </c>
      <c r="BT112" s="22">
        <v>0</v>
      </c>
      <c r="BU112" s="22">
        <v>0</v>
      </c>
      <c r="BV112" s="22">
        <v>1758767</v>
      </c>
      <c r="BW112" s="22">
        <v>428460</v>
      </c>
      <c r="BX112" s="22">
        <v>0</v>
      </c>
      <c r="BY112" s="22">
        <v>26986</v>
      </c>
      <c r="BZ112" s="22">
        <v>0</v>
      </c>
      <c r="CA112" s="22">
        <v>0</v>
      </c>
      <c r="CB112" s="22">
        <v>216945</v>
      </c>
      <c r="CC112" s="22">
        <v>13479294</v>
      </c>
      <c r="CD112" s="22">
        <v>5519077</v>
      </c>
    </row>
    <row r="113" spans="1:82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0</v>
      </c>
      <c r="F113" s="22">
        <v>1573087</v>
      </c>
      <c r="G113" s="22">
        <v>39913</v>
      </c>
      <c r="H113" s="22">
        <v>0</v>
      </c>
      <c r="I113" s="22">
        <v>0</v>
      </c>
      <c r="J113" s="22">
        <v>130319</v>
      </c>
      <c r="K113" s="22">
        <v>500</v>
      </c>
      <c r="L113" s="22">
        <v>0</v>
      </c>
      <c r="M113" s="22">
        <v>71066</v>
      </c>
      <c r="N113" s="22">
        <v>0</v>
      </c>
      <c r="O113" s="22">
        <v>45500</v>
      </c>
      <c r="P113" s="22">
        <v>30000</v>
      </c>
      <c r="Q113" s="22">
        <v>0</v>
      </c>
      <c r="R113" s="22">
        <v>0</v>
      </c>
      <c r="S113" s="22">
        <v>50558</v>
      </c>
      <c r="T113" s="22">
        <v>0</v>
      </c>
      <c r="U113" s="22">
        <v>586329</v>
      </c>
      <c r="V113" s="22">
        <v>1699092</v>
      </c>
      <c r="W113" s="22">
        <v>373856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7875</v>
      </c>
      <c r="AD113" s="22">
        <v>0</v>
      </c>
      <c r="AE113" s="22">
        <v>51044</v>
      </c>
      <c r="AF113" s="22">
        <v>0</v>
      </c>
      <c r="AG113" s="22">
        <v>0</v>
      </c>
      <c r="AH113" s="22">
        <v>13554</v>
      </c>
      <c r="AI113" s="22">
        <v>0</v>
      </c>
      <c r="AJ113" s="22">
        <v>41395</v>
      </c>
      <c r="AK113" s="22">
        <v>26491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4740579</v>
      </c>
      <c r="AR113" s="22">
        <v>75868</v>
      </c>
      <c r="AS113" s="22">
        <v>1091643</v>
      </c>
      <c r="AT113" s="22">
        <v>0</v>
      </c>
      <c r="AU113" s="22">
        <v>0</v>
      </c>
      <c r="AV113" s="22">
        <v>159353</v>
      </c>
      <c r="AW113" s="22">
        <v>2873</v>
      </c>
      <c r="AX113" s="22">
        <v>0</v>
      </c>
      <c r="AY113" s="22">
        <v>84702</v>
      </c>
      <c r="AZ113" s="22">
        <v>0</v>
      </c>
      <c r="BA113" s="22">
        <v>54414</v>
      </c>
      <c r="BB113" s="22">
        <v>245983</v>
      </c>
      <c r="BC113" s="22">
        <v>0</v>
      </c>
      <c r="BD113" s="22">
        <v>0</v>
      </c>
      <c r="BE113" s="22">
        <v>48445</v>
      </c>
      <c r="BF113" s="22">
        <v>0</v>
      </c>
      <c r="BG113" s="22">
        <v>319070</v>
      </c>
      <c r="BH113" s="22">
        <v>267973</v>
      </c>
      <c r="BI113" s="22">
        <v>190180</v>
      </c>
      <c r="BJ113" s="22">
        <v>0</v>
      </c>
      <c r="BK113" s="22">
        <v>0</v>
      </c>
      <c r="BL113" s="22">
        <v>0</v>
      </c>
      <c r="BM113" s="22">
        <v>0</v>
      </c>
      <c r="BN113" s="22">
        <v>0</v>
      </c>
      <c r="BO113" s="22">
        <v>57405</v>
      </c>
      <c r="BP113" s="22">
        <v>0</v>
      </c>
      <c r="BQ113" s="22">
        <v>83421</v>
      </c>
      <c r="BR113" s="22">
        <v>0</v>
      </c>
      <c r="BS113" s="22">
        <v>0</v>
      </c>
      <c r="BT113" s="22">
        <v>28483</v>
      </c>
      <c r="BU113" s="22">
        <v>0</v>
      </c>
      <c r="BV113" s="22">
        <v>171398</v>
      </c>
      <c r="BW113" s="22">
        <v>89499</v>
      </c>
      <c r="BX113" s="22">
        <v>0</v>
      </c>
      <c r="BY113" s="22">
        <v>0</v>
      </c>
      <c r="BZ113" s="22">
        <v>0</v>
      </c>
      <c r="CA113" s="22">
        <v>0</v>
      </c>
      <c r="CB113" s="22">
        <v>0</v>
      </c>
      <c r="CC113" s="22">
        <v>2970710</v>
      </c>
      <c r="CD113" s="22">
        <v>1769869</v>
      </c>
    </row>
    <row r="114" spans="1:82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20808555</v>
      </c>
      <c r="F114" s="22">
        <v>0</v>
      </c>
      <c r="G114" s="22">
        <v>632334</v>
      </c>
      <c r="H114" s="22">
        <v>0</v>
      </c>
      <c r="I114" s="22">
        <v>1008200</v>
      </c>
      <c r="J114" s="22">
        <v>665507</v>
      </c>
      <c r="K114" s="22">
        <v>0</v>
      </c>
      <c r="L114" s="22">
        <v>0</v>
      </c>
      <c r="M114" s="22">
        <v>208044</v>
      </c>
      <c r="N114" s="22">
        <v>0</v>
      </c>
      <c r="O114" s="22">
        <v>0</v>
      </c>
      <c r="P114" s="22">
        <v>8293604</v>
      </c>
      <c r="Q114" s="22">
        <v>0</v>
      </c>
      <c r="R114" s="22">
        <v>0</v>
      </c>
      <c r="S114" s="22">
        <v>321788</v>
      </c>
      <c r="T114" s="22">
        <v>0</v>
      </c>
      <c r="U114" s="22">
        <v>3609568</v>
      </c>
      <c r="V114" s="22">
        <v>5208320</v>
      </c>
      <c r="W114" s="22">
        <v>2074995</v>
      </c>
      <c r="X114" s="22">
        <v>0</v>
      </c>
      <c r="Y114" s="22">
        <v>1767620</v>
      </c>
      <c r="Z114" s="22">
        <v>0</v>
      </c>
      <c r="AA114" s="22">
        <v>49301</v>
      </c>
      <c r="AB114" s="22">
        <v>0</v>
      </c>
      <c r="AC114" s="22">
        <v>1170551</v>
      </c>
      <c r="AD114" s="22">
        <v>228576</v>
      </c>
      <c r="AE114" s="22">
        <v>0</v>
      </c>
      <c r="AF114" s="22">
        <v>0</v>
      </c>
      <c r="AG114" s="22">
        <v>0</v>
      </c>
      <c r="AH114" s="22">
        <v>1612759</v>
      </c>
      <c r="AI114" s="22">
        <v>0</v>
      </c>
      <c r="AJ114" s="22">
        <v>2427800</v>
      </c>
      <c r="AK114" s="22">
        <v>1220286</v>
      </c>
      <c r="AL114" s="22">
        <v>0</v>
      </c>
      <c r="AM114" s="22">
        <v>248087</v>
      </c>
      <c r="AN114" s="22">
        <v>0</v>
      </c>
      <c r="AO114" s="22">
        <v>0</v>
      </c>
      <c r="AP114" s="22">
        <v>8298579</v>
      </c>
      <c r="AQ114" s="22">
        <v>59854474</v>
      </c>
      <c r="AR114" s="22">
        <v>396680</v>
      </c>
      <c r="AS114" s="22">
        <v>5227634</v>
      </c>
      <c r="AT114" s="22">
        <v>0</v>
      </c>
      <c r="AU114" s="22">
        <v>2931083</v>
      </c>
      <c r="AV114" s="22">
        <v>4766488</v>
      </c>
      <c r="AW114" s="22">
        <v>0</v>
      </c>
      <c r="AX114" s="22">
        <v>0</v>
      </c>
      <c r="AY114" s="22">
        <v>652213</v>
      </c>
      <c r="AZ114" s="22">
        <v>0</v>
      </c>
      <c r="BA114" s="22">
        <v>373233</v>
      </c>
      <c r="BB114" s="22">
        <v>3886435</v>
      </c>
      <c r="BC114" s="22">
        <v>0</v>
      </c>
      <c r="BD114" s="22">
        <v>0</v>
      </c>
      <c r="BE114" s="22">
        <v>544592</v>
      </c>
      <c r="BF114" s="22">
        <v>0</v>
      </c>
      <c r="BG114" s="22">
        <v>3480010</v>
      </c>
      <c r="BH114" s="22">
        <v>3440157</v>
      </c>
      <c r="BI114" s="22">
        <v>2067492</v>
      </c>
      <c r="BJ114" s="22">
        <v>0</v>
      </c>
      <c r="BK114" s="22">
        <v>1993019</v>
      </c>
      <c r="BL114" s="22">
        <v>0</v>
      </c>
      <c r="BM114" s="22">
        <v>32259</v>
      </c>
      <c r="BN114" s="22">
        <v>0</v>
      </c>
      <c r="BO114" s="22">
        <v>2344735</v>
      </c>
      <c r="BP114" s="22">
        <v>333120</v>
      </c>
      <c r="BQ114" s="22">
        <v>0</v>
      </c>
      <c r="BR114" s="22">
        <v>0</v>
      </c>
      <c r="BS114" s="22">
        <v>0</v>
      </c>
      <c r="BT114" s="22">
        <v>577748</v>
      </c>
      <c r="BU114" s="22">
        <v>0</v>
      </c>
      <c r="BV114" s="22">
        <v>3916304</v>
      </c>
      <c r="BW114" s="22">
        <v>2279939</v>
      </c>
      <c r="BX114" s="22">
        <v>0</v>
      </c>
      <c r="BY114" s="22">
        <v>0</v>
      </c>
      <c r="BZ114" s="22">
        <v>0</v>
      </c>
      <c r="CA114" s="22">
        <v>0</v>
      </c>
      <c r="CB114" s="22">
        <v>1137229</v>
      </c>
      <c r="CC114" s="22">
        <v>40380370</v>
      </c>
      <c r="CD114" s="22">
        <v>19474104</v>
      </c>
    </row>
    <row r="115" spans="1:82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1080974</v>
      </c>
      <c r="F115" s="22">
        <v>0</v>
      </c>
      <c r="G115" s="22">
        <v>117878</v>
      </c>
      <c r="H115" s="22">
        <v>0</v>
      </c>
      <c r="I115" s="22">
        <v>0</v>
      </c>
      <c r="J115" s="22">
        <v>88155</v>
      </c>
      <c r="K115" s="22">
        <v>0</v>
      </c>
      <c r="L115" s="22">
        <v>118135</v>
      </c>
      <c r="M115" s="22">
        <v>680</v>
      </c>
      <c r="N115" s="22">
        <v>0</v>
      </c>
      <c r="O115" s="22">
        <v>16502</v>
      </c>
      <c r="P115" s="22">
        <v>49675</v>
      </c>
      <c r="Q115" s="22">
        <v>2425</v>
      </c>
      <c r="R115" s="22">
        <v>0</v>
      </c>
      <c r="S115" s="22">
        <v>0</v>
      </c>
      <c r="T115" s="22">
        <v>922</v>
      </c>
      <c r="U115" s="22">
        <v>526105</v>
      </c>
      <c r="V115" s="22">
        <v>267067</v>
      </c>
      <c r="W115" s="22">
        <v>115236</v>
      </c>
      <c r="X115" s="22">
        <v>0</v>
      </c>
      <c r="Y115" s="22">
        <v>57597</v>
      </c>
      <c r="Z115" s="22">
        <v>0</v>
      </c>
      <c r="AA115" s="22">
        <v>3150</v>
      </c>
      <c r="AB115" s="22">
        <v>0</v>
      </c>
      <c r="AC115" s="22">
        <v>0</v>
      </c>
      <c r="AD115" s="22">
        <v>0</v>
      </c>
      <c r="AE115" s="22">
        <v>273700</v>
      </c>
      <c r="AF115" s="22">
        <v>0</v>
      </c>
      <c r="AG115" s="22">
        <v>0</v>
      </c>
      <c r="AH115" s="22">
        <v>27800</v>
      </c>
      <c r="AI115" s="22">
        <v>0</v>
      </c>
      <c r="AJ115" s="22">
        <v>498745</v>
      </c>
      <c r="AK115" s="22">
        <v>18894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3263640</v>
      </c>
      <c r="AR115" s="22">
        <v>65371</v>
      </c>
      <c r="AS115" s="22">
        <v>398313</v>
      </c>
      <c r="AT115" s="22">
        <v>0</v>
      </c>
      <c r="AU115" s="22">
        <v>0</v>
      </c>
      <c r="AV115" s="22">
        <v>73204</v>
      </c>
      <c r="AW115" s="22">
        <v>0</v>
      </c>
      <c r="AX115" s="22">
        <v>44992</v>
      </c>
      <c r="AY115" s="22">
        <v>217</v>
      </c>
      <c r="AZ115" s="22">
        <v>0</v>
      </c>
      <c r="BA115" s="22">
        <v>189838</v>
      </c>
      <c r="BB115" s="22">
        <v>410947</v>
      </c>
      <c r="BC115" s="22">
        <v>28706</v>
      </c>
      <c r="BD115" s="22">
        <v>0</v>
      </c>
      <c r="BE115" s="22">
        <v>1501</v>
      </c>
      <c r="BF115" s="22">
        <v>0</v>
      </c>
      <c r="BG115" s="22">
        <v>407229</v>
      </c>
      <c r="BH115" s="22">
        <v>67018</v>
      </c>
      <c r="BI115" s="22">
        <v>130555</v>
      </c>
      <c r="BJ115" s="22">
        <v>0</v>
      </c>
      <c r="BK115" s="22">
        <v>69081</v>
      </c>
      <c r="BL115" s="22">
        <v>0</v>
      </c>
      <c r="BM115" s="22">
        <v>2812</v>
      </c>
      <c r="BN115" s="22">
        <v>0</v>
      </c>
      <c r="BO115" s="22">
        <v>0</v>
      </c>
      <c r="BP115" s="22">
        <v>92313</v>
      </c>
      <c r="BQ115" s="22">
        <v>15573</v>
      </c>
      <c r="BR115" s="22">
        <v>0</v>
      </c>
      <c r="BS115" s="22">
        <v>0</v>
      </c>
      <c r="BT115" s="22">
        <v>0</v>
      </c>
      <c r="BU115" s="22">
        <v>0</v>
      </c>
      <c r="BV115" s="22">
        <v>440447</v>
      </c>
      <c r="BW115" s="22">
        <v>18896</v>
      </c>
      <c r="BX115" s="22">
        <v>0</v>
      </c>
      <c r="BY115" s="22">
        <v>0</v>
      </c>
      <c r="BZ115" s="22">
        <v>0</v>
      </c>
      <c r="CA115" s="22">
        <v>0</v>
      </c>
      <c r="CB115" s="22">
        <v>0</v>
      </c>
      <c r="CC115" s="22">
        <v>2457013</v>
      </c>
      <c r="CD115" s="22">
        <v>806627</v>
      </c>
    </row>
    <row r="116" spans="1:82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2723586</v>
      </c>
      <c r="F116" s="22">
        <v>0</v>
      </c>
      <c r="G116" s="22">
        <v>17089</v>
      </c>
      <c r="H116" s="22">
        <v>0</v>
      </c>
      <c r="I116" s="22">
        <v>0</v>
      </c>
      <c r="J116" s="22">
        <v>215785</v>
      </c>
      <c r="K116" s="22">
        <v>0</v>
      </c>
      <c r="L116" s="22">
        <v>0</v>
      </c>
      <c r="M116" s="22">
        <v>218438</v>
      </c>
      <c r="N116" s="22">
        <v>0</v>
      </c>
      <c r="O116" s="22">
        <v>0</v>
      </c>
      <c r="P116" s="22">
        <v>242245</v>
      </c>
      <c r="Q116" s="22">
        <v>0</v>
      </c>
      <c r="R116" s="22">
        <v>0</v>
      </c>
      <c r="S116" s="22">
        <v>0</v>
      </c>
      <c r="T116" s="22">
        <v>0</v>
      </c>
      <c r="U116" s="22">
        <v>1584253</v>
      </c>
      <c r="V116" s="22">
        <v>412267</v>
      </c>
      <c r="W116" s="22">
        <v>287048</v>
      </c>
      <c r="X116" s="22">
        <v>0</v>
      </c>
      <c r="Y116" s="22">
        <v>50889</v>
      </c>
      <c r="Z116" s="22">
        <v>0</v>
      </c>
      <c r="AA116" s="22">
        <v>27991</v>
      </c>
      <c r="AB116" s="22">
        <v>0</v>
      </c>
      <c r="AC116" s="22">
        <v>3704</v>
      </c>
      <c r="AD116" s="22">
        <v>0</v>
      </c>
      <c r="AE116" s="22">
        <v>131729</v>
      </c>
      <c r="AF116" s="22">
        <v>0</v>
      </c>
      <c r="AG116" s="22">
        <v>0</v>
      </c>
      <c r="AH116" s="22">
        <v>0</v>
      </c>
      <c r="AI116" s="22">
        <v>0</v>
      </c>
      <c r="AJ116" s="22">
        <v>154930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6069954</v>
      </c>
      <c r="AR116" s="22">
        <v>95716</v>
      </c>
      <c r="AS116" s="22">
        <v>774670</v>
      </c>
      <c r="AT116" s="22">
        <v>0</v>
      </c>
      <c r="AU116" s="22">
        <v>0</v>
      </c>
      <c r="AV116" s="22">
        <v>319778</v>
      </c>
      <c r="AW116" s="22">
        <v>1804</v>
      </c>
      <c r="AX116" s="22">
        <v>11587</v>
      </c>
      <c r="AY116" s="22">
        <v>245878</v>
      </c>
      <c r="AZ116" s="22">
        <v>0</v>
      </c>
      <c r="BA116" s="22">
        <v>425532</v>
      </c>
      <c r="BB116" s="22">
        <v>902927</v>
      </c>
      <c r="BC116" s="22">
        <v>0</v>
      </c>
      <c r="BD116" s="22">
        <v>0</v>
      </c>
      <c r="BE116" s="22">
        <v>30921</v>
      </c>
      <c r="BF116" s="22">
        <v>0</v>
      </c>
      <c r="BG116" s="22">
        <v>970803</v>
      </c>
      <c r="BH116" s="22">
        <v>351879</v>
      </c>
      <c r="BI116" s="22">
        <v>296129</v>
      </c>
      <c r="BJ116" s="22">
        <v>0</v>
      </c>
      <c r="BK116" s="22">
        <v>64291</v>
      </c>
      <c r="BL116" s="22">
        <v>0</v>
      </c>
      <c r="BM116" s="22">
        <v>3965</v>
      </c>
      <c r="BN116" s="22">
        <v>0</v>
      </c>
      <c r="BO116" s="22">
        <v>211616</v>
      </c>
      <c r="BP116" s="22">
        <v>145801</v>
      </c>
      <c r="BQ116" s="22">
        <v>114589</v>
      </c>
      <c r="BR116" s="22">
        <v>0</v>
      </c>
      <c r="BS116" s="22">
        <v>0</v>
      </c>
      <c r="BT116" s="22">
        <v>0</v>
      </c>
      <c r="BU116" s="22">
        <v>0</v>
      </c>
      <c r="BV116" s="22">
        <v>353126</v>
      </c>
      <c r="BW116" s="22">
        <v>70000</v>
      </c>
      <c r="BX116" s="22">
        <v>0</v>
      </c>
      <c r="BY116" s="22">
        <v>0</v>
      </c>
      <c r="BZ116" s="22">
        <v>0</v>
      </c>
      <c r="CA116" s="22">
        <v>0</v>
      </c>
      <c r="CB116" s="22">
        <v>0</v>
      </c>
      <c r="CC116" s="22">
        <v>5391012</v>
      </c>
      <c r="CD116" s="22">
        <v>678942</v>
      </c>
    </row>
    <row r="117" spans="1:82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829137</v>
      </c>
      <c r="F117" s="22">
        <v>0</v>
      </c>
      <c r="G117" s="22">
        <v>9315</v>
      </c>
      <c r="H117" s="22">
        <v>0</v>
      </c>
      <c r="I117" s="22">
        <v>0</v>
      </c>
      <c r="J117" s="22">
        <v>59446</v>
      </c>
      <c r="K117" s="22">
        <v>0</v>
      </c>
      <c r="L117" s="22">
        <v>0</v>
      </c>
      <c r="M117" s="22">
        <v>8592</v>
      </c>
      <c r="N117" s="22">
        <v>0</v>
      </c>
      <c r="O117" s="22">
        <v>4115</v>
      </c>
      <c r="P117" s="22">
        <v>97811</v>
      </c>
      <c r="Q117" s="22">
        <v>0</v>
      </c>
      <c r="R117" s="22">
        <v>0</v>
      </c>
      <c r="S117" s="22">
        <v>196604</v>
      </c>
      <c r="T117" s="22">
        <v>0</v>
      </c>
      <c r="U117" s="22">
        <v>479176</v>
      </c>
      <c r="V117" s="22">
        <v>389277</v>
      </c>
      <c r="W117" s="22">
        <v>148060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45434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7314</v>
      </c>
      <c r="AL117" s="22">
        <v>0</v>
      </c>
      <c r="AM117" s="22">
        <v>0</v>
      </c>
      <c r="AN117" s="22">
        <v>510330</v>
      </c>
      <c r="AO117" s="22">
        <v>0</v>
      </c>
      <c r="AP117" s="22">
        <v>0</v>
      </c>
      <c r="AQ117" s="22">
        <v>2784611</v>
      </c>
      <c r="AR117" s="22">
        <v>67431</v>
      </c>
      <c r="AS117" s="22">
        <v>232235</v>
      </c>
      <c r="AT117" s="22">
        <v>0</v>
      </c>
      <c r="AU117" s="22">
        <v>0</v>
      </c>
      <c r="AV117" s="22">
        <v>90067</v>
      </c>
      <c r="AW117" s="22">
        <v>0</v>
      </c>
      <c r="AX117" s="22">
        <v>0</v>
      </c>
      <c r="AY117" s="22">
        <v>13995</v>
      </c>
      <c r="AZ117" s="22">
        <v>0</v>
      </c>
      <c r="BA117" s="22">
        <v>257191</v>
      </c>
      <c r="BB117" s="22">
        <v>190682</v>
      </c>
      <c r="BC117" s="22">
        <v>0</v>
      </c>
      <c r="BD117" s="22">
        <v>0</v>
      </c>
      <c r="BE117" s="22">
        <v>4900</v>
      </c>
      <c r="BF117" s="22">
        <v>0</v>
      </c>
      <c r="BG117" s="22">
        <v>317241</v>
      </c>
      <c r="BH117" s="22">
        <v>144528</v>
      </c>
      <c r="BI117" s="22">
        <v>154866</v>
      </c>
      <c r="BJ117" s="22">
        <v>0</v>
      </c>
      <c r="BK117" s="22">
        <v>10894</v>
      </c>
      <c r="BL117" s="22">
        <v>0</v>
      </c>
      <c r="BM117" s="22">
        <v>900</v>
      </c>
      <c r="BN117" s="22">
        <v>37500</v>
      </c>
      <c r="BO117" s="22">
        <v>0</v>
      </c>
      <c r="BP117" s="22">
        <v>0</v>
      </c>
      <c r="BQ117" s="22">
        <v>72427</v>
      </c>
      <c r="BR117" s="22">
        <v>0</v>
      </c>
      <c r="BS117" s="22">
        <v>0</v>
      </c>
      <c r="BT117" s="22">
        <v>0</v>
      </c>
      <c r="BU117" s="22">
        <v>0</v>
      </c>
      <c r="BV117" s="22">
        <v>229489</v>
      </c>
      <c r="BW117" s="22">
        <v>22703</v>
      </c>
      <c r="BX117" s="22">
        <v>0</v>
      </c>
      <c r="BY117" s="22">
        <v>0</v>
      </c>
      <c r="BZ117" s="22">
        <v>416734</v>
      </c>
      <c r="CA117" s="22">
        <v>0</v>
      </c>
      <c r="CB117" s="22">
        <v>0</v>
      </c>
      <c r="CC117" s="22">
        <v>2263783</v>
      </c>
      <c r="CD117" s="22">
        <v>520828</v>
      </c>
    </row>
    <row r="118" spans="1:82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6590537</v>
      </c>
      <c r="F118" s="22">
        <v>0</v>
      </c>
      <c r="G118" s="22">
        <v>223315</v>
      </c>
      <c r="H118" s="22">
        <v>0</v>
      </c>
      <c r="I118" s="22">
        <v>947920</v>
      </c>
      <c r="J118" s="22">
        <v>83990</v>
      </c>
      <c r="K118" s="22">
        <v>0</v>
      </c>
      <c r="L118" s="22">
        <v>0</v>
      </c>
      <c r="M118" s="22">
        <v>11824</v>
      </c>
      <c r="N118" s="22">
        <v>0</v>
      </c>
      <c r="O118" s="22">
        <v>0</v>
      </c>
      <c r="P118" s="22">
        <v>10962</v>
      </c>
      <c r="Q118" s="22">
        <v>0</v>
      </c>
      <c r="R118" s="22">
        <v>0</v>
      </c>
      <c r="S118" s="22">
        <v>0</v>
      </c>
      <c r="T118" s="22">
        <v>0</v>
      </c>
      <c r="U118" s="22">
        <v>1558662</v>
      </c>
      <c r="V118" s="22">
        <v>1252659</v>
      </c>
      <c r="W118" s="22">
        <v>674453</v>
      </c>
      <c r="X118" s="22">
        <v>0</v>
      </c>
      <c r="Y118" s="22">
        <v>134832</v>
      </c>
      <c r="Z118" s="22">
        <v>0</v>
      </c>
      <c r="AA118" s="22">
        <v>0</v>
      </c>
      <c r="AB118" s="22">
        <v>34468</v>
      </c>
      <c r="AC118" s="22">
        <v>50651</v>
      </c>
      <c r="AD118" s="22">
        <v>27056</v>
      </c>
      <c r="AE118" s="22">
        <v>0</v>
      </c>
      <c r="AF118" s="22">
        <v>0</v>
      </c>
      <c r="AG118" s="22">
        <v>0</v>
      </c>
      <c r="AH118" s="22">
        <v>200</v>
      </c>
      <c r="AI118" s="22">
        <v>0</v>
      </c>
      <c r="AJ118" s="22">
        <v>395113</v>
      </c>
      <c r="AK118" s="22">
        <v>61977</v>
      </c>
      <c r="AL118" s="22">
        <v>0</v>
      </c>
      <c r="AM118" s="22">
        <v>3486</v>
      </c>
      <c r="AN118" s="22">
        <v>2867863</v>
      </c>
      <c r="AO118" s="22">
        <v>312383</v>
      </c>
      <c r="AP118" s="22">
        <v>0</v>
      </c>
      <c r="AQ118" s="22">
        <v>15242351</v>
      </c>
      <c r="AR118" s="22">
        <v>374598</v>
      </c>
      <c r="AS118" s="22">
        <v>1029445</v>
      </c>
      <c r="AT118" s="22">
        <v>0</v>
      </c>
      <c r="AU118" s="22">
        <v>1057675</v>
      </c>
      <c r="AV118" s="22">
        <v>364273</v>
      </c>
      <c r="AW118" s="22">
        <v>0</v>
      </c>
      <c r="AX118" s="22">
        <v>0</v>
      </c>
      <c r="AY118" s="22">
        <v>595529</v>
      </c>
      <c r="AZ118" s="22">
        <v>0</v>
      </c>
      <c r="BA118" s="22">
        <v>715462</v>
      </c>
      <c r="BB118" s="22">
        <v>1834582</v>
      </c>
      <c r="BC118" s="22">
        <v>0</v>
      </c>
      <c r="BD118" s="22">
        <v>0</v>
      </c>
      <c r="BE118" s="22">
        <v>28225</v>
      </c>
      <c r="BF118" s="22">
        <v>0</v>
      </c>
      <c r="BG118" s="22">
        <v>1547376</v>
      </c>
      <c r="BH118" s="22">
        <v>1227358</v>
      </c>
      <c r="BI118" s="22">
        <v>500418</v>
      </c>
      <c r="BJ118" s="22">
        <v>196663</v>
      </c>
      <c r="BK118" s="22">
        <v>295877</v>
      </c>
      <c r="BL118" s="22">
        <v>0</v>
      </c>
      <c r="BM118" s="22">
        <v>10154</v>
      </c>
      <c r="BN118" s="22">
        <v>0</v>
      </c>
      <c r="BO118" s="22">
        <v>177784</v>
      </c>
      <c r="BP118" s="22">
        <v>402659</v>
      </c>
      <c r="BQ118" s="22">
        <v>0</v>
      </c>
      <c r="BR118" s="22">
        <v>0</v>
      </c>
      <c r="BS118" s="22">
        <v>0</v>
      </c>
      <c r="BT118" s="22">
        <v>0</v>
      </c>
      <c r="BU118" s="22">
        <v>0</v>
      </c>
      <c r="BV118" s="22">
        <v>1623683</v>
      </c>
      <c r="BW118" s="22">
        <v>572693</v>
      </c>
      <c r="BX118" s="22">
        <v>0</v>
      </c>
      <c r="BY118" s="22">
        <v>207572</v>
      </c>
      <c r="BZ118" s="22">
        <v>2405771</v>
      </c>
      <c r="CA118" s="22">
        <v>0</v>
      </c>
      <c r="CB118" s="22">
        <v>0</v>
      </c>
      <c r="CC118" s="22">
        <v>15167797</v>
      </c>
      <c r="CD118" s="22">
        <v>74554</v>
      </c>
    </row>
    <row r="119" spans="1:82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4817397</v>
      </c>
      <c r="F119" s="22">
        <v>0</v>
      </c>
      <c r="G119" s="22">
        <v>208488</v>
      </c>
      <c r="H119" s="22">
        <v>0</v>
      </c>
      <c r="I119" s="22">
        <v>215155</v>
      </c>
      <c r="J119" s="22">
        <v>226133</v>
      </c>
      <c r="K119" s="22">
        <v>0</v>
      </c>
      <c r="L119" s="22">
        <v>0</v>
      </c>
      <c r="M119" s="22">
        <v>49549</v>
      </c>
      <c r="N119" s="22">
        <v>0</v>
      </c>
      <c r="O119" s="22">
        <v>0</v>
      </c>
      <c r="P119" s="22">
        <v>1027441</v>
      </c>
      <c r="Q119" s="22">
        <v>0</v>
      </c>
      <c r="R119" s="22">
        <v>0</v>
      </c>
      <c r="S119" s="22">
        <v>0</v>
      </c>
      <c r="T119" s="22">
        <v>0</v>
      </c>
      <c r="U119" s="22">
        <v>1014980</v>
      </c>
      <c r="V119" s="22">
        <v>1498525</v>
      </c>
      <c r="W119" s="22">
        <v>450816</v>
      </c>
      <c r="X119" s="22">
        <v>0</v>
      </c>
      <c r="Y119" s="22">
        <v>549077</v>
      </c>
      <c r="Z119" s="22">
        <v>0</v>
      </c>
      <c r="AA119" s="22">
        <v>19236</v>
      </c>
      <c r="AB119" s="22">
        <v>0</v>
      </c>
      <c r="AC119" s="22">
        <v>56126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976871</v>
      </c>
      <c r="AK119" s="22">
        <v>243228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11353022</v>
      </c>
      <c r="AR119" s="22">
        <v>190252</v>
      </c>
      <c r="AS119" s="22">
        <v>829530</v>
      </c>
      <c r="AT119" s="22">
        <v>0</v>
      </c>
      <c r="AU119" s="22">
        <v>179336</v>
      </c>
      <c r="AV119" s="22">
        <v>329955</v>
      </c>
      <c r="AW119" s="22">
        <v>3940</v>
      </c>
      <c r="AX119" s="22">
        <v>221647</v>
      </c>
      <c r="AY119" s="22">
        <v>0</v>
      </c>
      <c r="AZ119" s="22">
        <v>0</v>
      </c>
      <c r="BA119" s="22">
        <v>0</v>
      </c>
      <c r="BB119" s="22">
        <v>1731919</v>
      </c>
      <c r="BC119" s="22">
        <v>0</v>
      </c>
      <c r="BD119" s="22">
        <v>0</v>
      </c>
      <c r="BE119" s="22">
        <v>0</v>
      </c>
      <c r="BF119" s="22">
        <v>0</v>
      </c>
      <c r="BG119" s="22">
        <v>1206768</v>
      </c>
      <c r="BH119" s="22">
        <v>606553</v>
      </c>
      <c r="BI119" s="22">
        <v>487975</v>
      </c>
      <c r="BJ119" s="22">
        <v>0</v>
      </c>
      <c r="BK119" s="22">
        <v>676587</v>
      </c>
      <c r="BL119" s="22">
        <v>0</v>
      </c>
      <c r="BM119" s="22">
        <v>81916</v>
      </c>
      <c r="BN119" s="22">
        <v>0</v>
      </c>
      <c r="BO119" s="22">
        <v>560050</v>
      </c>
      <c r="BP119" s="22">
        <v>0</v>
      </c>
      <c r="BQ119" s="22">
        <v>0</v>
      </c>
      <c r="BR119" s="22">
        <v>0</v>
      </c>
      <c r="BS119" s="22">
        <v>0</v>
      </c>
      <c r="BT119" s="22">
        <v>0</v>
      </c>
      <c r="BU119" s="22">
        <v>0</v>
      </c>
      <c r="BV119" s="22">
        <v>2155846</v>
      </c>
      <c r="BW119" s="22">
        <v>294690</v>
      </c>
      <c r="BX119" s="22">
        <v>0</v>
      </c>
      <c r="BY119" s="22">
        <v>0</v>
      </c>
      <c r="BZ119" s="22">
        <v>0</v>
      </c>
      <c r="CA119" s="22">
        <v>0</v>
      </c>
      <c r="CB119" s="22">
        <v>0</v>
      </c>
      <c r="CC119" s="22">
        <v>9556964</v>
      </c>
      <c r="CD119" s="22">
        <v>1796058</v>
      </c>
    </row>
    <row r="120" spans="1:82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9060993</v>
      </c>
      <c r="F120" s="22">
        <v>0</v>
      </c>
      <c r="G120" s="22">
        <v>108049</v>
      </c>
      <c r="H120" s="22">
        <v>0</v>
      </c>
      <c r="I120" s="22">
        <v>462323</v>
      </c>
      <c r="J120" s="22">
        <v>487610</v>
      </c>
      <c r="K120" s="22">
        <v>0</v>
      </c>
      <c r="L120" s="22">
        <v>0</v>
      </c>
      <c r="M120" s="22">
        <v>3088</v>
      </c>
      <c r="N120" s="22">
        <v>0</v>
      </c>
      <c r="O120" s="22">
        <v>72609</v>
      </c>
      <c r="P120" s="22">
        <v>646845</v>
      </c>
      <c r="Q120" s="22">
        <v>4503</v>
      </c>
      <c r="R120" s="22">
        <v>0</v>
      </c>
      <c r="S120" s="22">
        <v>0</v>
      </c>
      <c r="T120" s="22">
        <v>0</v>
      </c>
      <c r="U120" s="22">
        <v>7721909</v>
      </c>
      <c r="V120" s="22">
        <v>2089152</v>
      </c>
      <c r="W120" s="22">
        <v>1830604</v>
      </c>
      <c r="X120" s="22">
        <v>0</v>
      </c>
      <c r="Y120" s="22">
        <v>438044</v>
      </c>
      <c r="Z120" s="22">
        <v>986598</v>
      </c>
      <c r="AA120" s="22">
        <v>25594</v>
      </c>
      <c r="AB120" s="22">
        <v>113519</v>
      </c>
      <c r="AC120" s="22">
        <v>4688503</v>
      </c>
      <c r="AD120" s="22">
        <v>105506</v>
      </c>
      <c r="AE120" s="22">
        <v>0</v>
      </c>
      <c r="AF120" s="22">
        <v>0</v>
      </c>
      <c r="AG120" s="22">
        <v>711246</v>
      </c>
      <c r="AH120" s="22">
        <v>0</v>
      </c>
      <c r="AI120" s="22">
        <v>0</v>
      </c>
      <c r="AJ120" s="22">
        <v>2736956</v>
      </c>
      <c r="AK120" s="22">
        <v>143669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32437320</v>
      </c>
      <c r="AR120" s="22">
        <v>505959</v>
      </c>
      <c r="AS120" s="22">
        <v>1222118</v>
      </c>
      <c r="AT120" s="22">
        <v>0</v>
      </c>
      <c r="AU120" s="22">
        <v>1647466</v>
      </c>
      <c r="AV120" s="22">
        <v>957769</v>
      </c>
      <c r="AW120" s="22">
        <v>14768</v>
      </c>
      <c r="AX120" s="22">
        <v>0</v>
      </c>
      <c r="AY120" s="22">
        <v>253708</v>
      </c>
      <c r="AZ120" s="22">
        <v>0</v>
      </c>
      <c r="BA120" s="22">
        <v>232080</v>
      </c>
      <c r="BB120" s="22">
        <v>4816388</v>
      </c>
      <c r="BC120" s="22">
        <v>151866</v>
      </c>
      <c r="BD120" s="22">
        <v>0</v>
      </c>
      <c r="BE120" s="22">
        <v>163421</v>
      </c>
      <c r="BF120" s="22">
        <v>0</v>
      </c>
      <c r="BG120" s="22">
        <v>2235388</v>
      </c>
      <c r="BH120" s="22">
        <v>1549086</v>
      </c>
      <c r="BI120" s="22">
        <v>1714360</v>
      </c>
      <c r="BJ120" s="22">
        <v>0</v>
      </c>
      <c r="BK120" s="22">
        <v>708339</v>
      </c>
      <c r="BL120" s="22">
        <v>1296468</v>
      </c>
      <c r="BM120" s="22">
        <v>36873</v>
      </c>
      <c r="BN120" s="22">
        <v>192181</v>
      </c>
      <c r="BO120" s="22">
        <v>404784</v>
      </c>
      <c r="BP120" s="22">
        <v>1691430</v>
      </c>
      <c r="BQ120" s="22">
        <v>47890</v>
      </c>
      <c r="BR120" s="22">
        <v>0</v>
      </c>
      <c r="BS120" s="22">
        <v>0</v>
      </c>
      <c r="BT120" s="22">
        <v>0</v>
      </c>
      <c r="BU120" s="22">
        <v>0</v>
      </c>
      <c r="BV120" s="22">
        <v>4988559</v>
      </c>
      <c r="BW120" s="22">
        <v>46897</v>
      </c>
      <c r="BX120" s="22">
        <v>0</v>
      </c>
      <c r="BY120" s="22">
        <v>0</v>
      </c>
      <c r="BZ120" s="22">
        <v>0</v>
      </c>
      <c r="CA120" s="22">
        <v>0</v>
      </c>
      <c r="CB120" s="22">
        <v>0</v>
      </c>
      <c r="CC120" s="22">
        <v>24877798</v>
      </c>
      <c r="CD120" s="22">
        <v>7559522</v>
      </c>
    </row>
    <row r="121" spans="1:82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9982447</v>
      </c>
      <c r="F121" s="22">
        <v>1000</v>
      </c>
      <c r="G121" s="22">
        <v>1833965</v>
      </c>
      <c r="H121" s="22">
        <v>0</v>
      </c>
      <c r="I121" s="22">
        <v>493461</v>
      </c>
      <c r="J121" s="22">
        <v>38099</v>
      </c>
      <c r="K121" s="22">
        <v>691574</v>
      </c>
      <c r="L121" s="22">
        <v>0</v>
      </c>
      <c r="M121" s="22">
        <v>21965</v>
      </c>
      <c r="N121" s="22">
        <v>163447</v>
      </c>
      <c r="O121" s="22">
        <v>31490</v>
      </c>
      <c r="P121" s="22">
        <v>873302</v>
      </c>
      <c r="Q121" s="22">
        <v>59729</v>
      </c>
      <c r="R121" s="22">
        <v>0</v>
      </c>
      <c r="S121" s="22">
        <v>0</v>
      </c>
      <c r="T121" s="22">
        <v>0</v>
      </c>
      <c r="U121" s="22">
        <v>5677338</v>
      </c>
      <c r="V121" s="22">
        <v>2180957</v>
      </c>
      <c r="W121" s="22">
        <v>88809</v>
      </c>
      <c r="X121" s="22">
        <v>0</v>
      </c>
      <c r="Y121" s="22">
        <v>229929</v>
      </c>
      <c r="Z121" s="22">
        <v>0</v>
      </c>
      <c r="AA121" s="22">
        <v>36450</v>
      </c>
      <c r="AB121" s="22">
        <v>99767</v>
      </c>
      <c r="AC121" s="22">
        <v>0</v>
      </c>
      <c r="AD121" s="22">
        <v>9299</v>
      </c>
      <c r="AE121" s="22">
        <v>27274</v>
      </c>
      <c r="AF121" s="22">
        <v>22346</v>
      </c>
      <c r="AG121" s="22">
        <v>42552</v>
      </c>
      <c r="AH121" s="22">
        <v>0</v>
      </c>
      <c r="AI121" s="22">
        <v>0</v>
      </c>
      <c r="AJ121" s="22">
        <v>643422</v>
      </c>
      <c r="AK121" s="22">
        <v>687465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23936087</v>
      </c>
      <c r="AR121" s="22">
        <v>200085</v>
      </c>
      <c r="AS121" s="22">
        <v>1432999</v>
      </c>
      <c r="AT121" s="22">
        <v>295491</v>
      </c>
      <c r="AU121" s="22">
        <v>1477611</v>
      </c>
      <c r="AV121" s="22">
        <v>365056</v>
      </c>
      <c r="AW121" s="22">
        <v>738924</v>
      </c>
      <c r="AX121" s="22">
        <v>5000</v>
      </c>
      <c r="AY121" s="22">
        <v>101822</v>
      </c>
      <c r="AZ121" s="22">
        <v>209102</v>
      </c>
      <c r="BA121" s="22">
        <v>648274</v>
      </c>
      <c r="BB121" s="22">
        <v>2307697</v>
      </c>
      <c r="BC121" s="22">
        <v>165167</v>
      </c>
      <c r="BD121" s="22">
        <v>0</v>
      </c>
      <c r="BE121" s="22">
        <v>0</v>
      </c>
      <c r="BF121" s="22">
        <v>0</v>
      </c>
      <c r="BG121" s="22">
        <v>3245147</v>
      </c>
      <c r="BH121" s="22">
        <v>2088103</v>
      </c>
      <c r="BI121" s="22">
        <v>369650</v>
      </c>
      <c r="BJ121" s="22">
        <v>0</v>
      </c>
      <c r="BK121" s="22">
        <v>305994</v>
      </c>
      <c r="BL121" s="22">
        <v>0</v>
      </c>
      <c r="BM121" s="22">
        <v>66161</v>
      </c>
      <c r="BN121" s="22">
        <v>100559</v>
      </c>
      <c r="BO121" s="22">
        <v>86263</v>
      </c>
      <c r="BP121" s="22">
        <v>260816</v>
      </c>
      <c r="BQ121" s="22">
        <v>14288</v>
      </c>
      <c r="BR121" s="22">
        <v>105404</v>
      </c>
      <c r="BS121" s="22">
        <v>109440</v>
      </c>
      <c r="BT121" s="22">
        <v>0</v>
      </c>
      <c r="BU121" s="22">
        <v>354982</v>
      </c>
      <c r="BV121" s="22">
        <v>2115053</v>
      </c>
      <c r="BW121" s="22">
        <v>2172188</v>
      </c>
      <c r="BX121" s="22">
        <v>0</v>
      </c>
      <c r="BY121" s="22">
        <v>0</v>
      </c>
      <c r="BZ121" s="22">
        <v>0</v>
      </c>
      <c r="CA121" s="22">
        <v>0</v>
      </c>
      <c r="CB121" s="22">
        <v>0</v>
      </c>
      <c r="CC121" s="22">
        <v>19341276</v>
      </c>
      <c r="CD121" s="22">
        <v>4594811</v>
      </c>
    </row>
    <row r="122" spans="1:82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1125965</v>
      </c>
      <c r="F122" s="22">
        <v>5582</v>
      </c>
      <c r="G122" s="22">
        <v>245597</v>
      </c>
      <c r="H122" s="22">
        <v>0</v>
      </c>
      <c r="I122" s="22">
        <v>0</v>
      </c>
      <c r="J122" s="22">
        <v>65332</v>
      </c>
      <c r="K122" s="22">
        <v>0</v>
      </c>
      <c r="L122" s="22">
        <v>0</v>
      </c>
      <c r="M122" s="22">
        <v>16913</v>
      </c>
      <c r="N122" s="22">
        <v>0</v>
      </c>
      <c r="O122" s="22">
        <v>23104</v>
      </c>
      <c r="P122" s="22">
        <v>100</v>
      </c>
      <c r="Q122" s="22">
        <v>0</v>
      </c>
      <c r="R122" s="22">
        <v>0</v>
      </c>
      <c r="S122" s="22">
        <v>0</v>
      </c>
      <c r="T122" s="22">
        <v>0</v>
      </c>
      <c r="U122" s="22">
        <v>168527</v>
      </c>
      <c r="V122" s="22">
        <v>883534</v>
      </c>
      <c r="W122" s="22">
        <v>167952</v>
      </c>
      <c r="X122" s="22">
        <v>0</v>
      </c>
      <c r="Y122" s="22">
        <v>23221</v>
      </c>
      <c r="Z122" s="22">
        <v>0</v>
      </c>
      <c r="AA122" s="22">
        <v>7522</v>
      </c>
      <c r="AB122" s="22">
        <v>0</v>
      </c>
      <c r="AC122" s="22">
        <v>0</v>
      </c>
      <c r="AD122" s="22">
        <v>0</v>
      </c>
      <c r="AE122" s="22">
        <v>287557</v>
      </c>
      <c r="AF122" s="22">
        <v>0</v>
      </c>
      <c r="AG122" s="22">
        <v>0</v>
      </c>
      <c r="AH122" s="22">
        <v>0</v>
      </c>
      <c r="AI122" s="22">
        <v>0</v>
      </c>
      <c r="AJ122" s="22">
        <v>34635</v>
      </c>
      <c r="AK122" s="22">
        <v>9192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3064733</v>
      </c>
      <c r="AR122" s="22">
        <v>56461</v>
      </c>
      <c r="AS122" s="22">
        <v>352263</v>
      </c>
      <c r="AT122" s="22">
        <v>2862</v>
      </c>
      <c r="AU122" s="22">
        <v>0</v>
      </c>
      <c r="AV122" s="22">
        <v>103100</v>
      </c>
      <c r="AW122" s="22">
        <v>0</v>
      </c>
      <c r="AX122" s="22">
        <v>30847</v>
      </c>
      <c r="AY122" s="22">
        <v>45313</v>
      </c>
      <c r="AZ122" s="22">
        <v>0</v>
      </c>
      <c r="BA122" s="22">
        <v>147630</v>
      </c>
      <c r="BB122" s="22">
        <v>339747</v>
      </c>
      <c r="BC122" s="22">
        <v>0</v>
      </c>
      <c r="BD122" s="22">
        <v>0</v>
      </c>
      <c r="BE122" s="22">
        <v>0</v>
      </c>
      <c r="BF122" s="22">
        <v>0</v>
      </c>
      <c r="BG122" s="22">
        <v>154586</v>
      </c>
      <c r="BH122" s="22">
        <v>211639</v>
      </c>
      <c r="BI122" s="22">
        <v>165220</v>
      </c>
      <c r="BJ122" s="22">
        <v>0</v>
      </c>
      <c r="BK122" s="22">
        <v>0</v>
      </c>
      <c r="BL122" s="22">
        <v>0</v>
      </c>
      <c r="BM122" s="22">
        <v>0</v>
      </c>
      <c r="BN122" s="22">
        <v>0</v>
      </c>
      <c r="BO122" s="22">
        <v>0</v>
      </c>
      <c r="BP122" s="22">
        <v>0</v>
      </c>
      <c r="BQ122" s="22">
        <v>53050</v>
      </c>
      <c r="BR122" s="22">
        <v>0</v>
      </c>
      <c r="BS122" s="22">
        <v>0</v>
      </c>
      <c r="BT122" s="22">
        <v>0</v>
      </c>
      <c r="BU122" s="22">
        <v>0</v>
      </c>
      <c r="BV122" s="22">
        <v>217157</v>
      </c>
      <c r="BW122" s="22">
        <v>70853</v>
      </c>
      <c r="BX122" s="22">
        <v>0</v>
      </c>
      <c r="BY122" s="22">
        <v>0</v>
      </c>
      <c r="BZ122" s="22">
        <v>0</v>
      </c>
      <c r="CA122" s="22">
        <v>0</v>
      </c>
      <c r="CB122" s="22">
        <v>0</v>
      </c>
      <c r="CC122" s="22">
        <v>1950728</v>
      </c>
      <c r="CD122" s="22">
        <v>1114005</v>
      </c>
    </row>
    <row r="123" spans="1:82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12579935</v>
      </c>
      <c r="F123" s="22">
        <v>0</v>
      </c>
      <c r="G123" s="22">
        <v>293854</v>
      </c>
      <c r="H123" s="22">
        <v>0</v>
      </c>
      <c r="I123" s="22">
        <v>1328668</v>
      </c>
      <c r="J123" s="22">
        <v>374330</v>
      </c>
      <c r="K123" s="22">
        <v>0</v>
      </c>
      <c r="L123" s="22">
        <v>0</v>
      </c>
      <c r="M123" s="22">
        <v>142102</v>
      </c>
      <c r="N123" s="22">
        <v>0</v>
      </c>
      <c r="O123" s="22">
        <v>268435</v>
      </c>
      <c r="P123" s="22">
        <v>1351948</v>
      </c>
      <c r="Q123" s="22">
        <v>297872</v>
      </c>
      <c r="R123" s="22">
        <v>0</v>
      </c>
      <c r="S123" s="22">
        <v>0</v>
      </c>
      <c r="T123" s="22">
        <v>0</v>
      </c>
      <c r="U123" s="22">
        <v>3255234</v>
      </c>
      <c r="V123" s="22">
        <v>1134684</v>
      </c>
      <c r="W123" s="22">
        <v>865517</v>
      </c>
      <c r="X123" s="22">
        <v>0</v>
      </c>
      <c r="Y123" s="22">
        <v>324402</v>
      </c>
      <c r="Z123" s="22">
        <v>0</v>
      </c>
      <c r="AA123" s="22">
        <v>16143</v>
      </c>
      <c r="AB123" s="22">
        <v>245840</v>
      </c>
      <c r="AC123" s="22">
        <v>101863</v>
      </c>
      <c r="AD123" s="22">
        <v>0</v>
      </c>
      <c r="AE123" s="22">
        <v>990832</v>
      </c>
      <c r="AF123" s="22">
        <v>395535</v>
      </c>
      <c r="AG123" s="22">
        <v>0</v>
      </c>
      <c r="AH123" s="22">
        <v>0</v>
      </c>
      <c r="AI123" s="22">
        <v>0</v>
      </c>
      <c r="AJ123" s="22">
        <v>1989783</v>
      </c>
      <c r="AK123" s="22">
        <v>61063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26018040</v>
      </c>
      <c r="AR123" s="22">
        <v>214200</v>
      </c>
      <c r="AS123" s="22">
        <v>1675132</v>
      </c>
      <c r="AT123" s="22">
        <v>0</v>
      </c>
      <c r="AU123" s="22">
        <v>2786883</v>
      </c>
      <c r="AV123" s="22">
        <v>780351</v>
      </c>
      <c r="AW123" s="22">
        <v>15129</v>
      </c>
      <c r="AX123" s="22">
        <v>0</v>
      </c>
      <c r="AY123" s="22">
        <v>263925</v>
      </c>
      <c r="AZ123" s="22">
        <v>79711</v>
      </c>
      <c r="BA123" s="22">
        <v>915660</v>
      </c>
      <c r="BB123" s="22">
        <v>3531676</v>
      </c>
      <c r="BC123" s="22">
        <v>529312</v>
      </c>
      <c r="BD123" s="22">
        <v>0</v>
      </c>
      <c r="BE123" s="22">
        <v>0</v>
      </c>
      <c r="BF123" s="22">
        <v>0</v>
      </c>
      <c r="BG123" s="22">
        <v>1449980</v>
      </c>
      <c r="BH123" s="22">
        <v>904517</v>
      </c>
      <c r="BI123" s="22">
        <v>1332894</v>
      </c>
      <c r="BJ123" s="22">
        <v>0</v>
      </c>
      <c r="BK123" s="22">
        <v>458894</v>
      </c>
      <c r="BL123" s="22">
        <v>0</v>
      </c>
      <c r="BM123" s="22">
        <v>84489</v>
      </c>
      <c r="BN123" s="22">
        <v>125537</v>
      </c>
      <c r="BO123" s="22">
        <v>195843</v>
      </c>
      <c r="BP123" s="22">
        <v>0</v>
      </c>
      <c r="BQ123" s="22">
        <v>1000511</v>
      </c>
      <c r="BR123" s="22">
        <v>0</v>
      </c>
      <c r="BS123" s="22">
        <v>0</v>
      </c>
      <c r="BT123" s="22">
        <v>0</v>
      </c>
      <c r="BU123" s="22">
        <v>0</v>
      </c>
      <c r="BV123" s="22">
        <v>4196296</v>
      </c>
      <c r="BW123" s="22">
        <v>573138</v>
      </c>
      <c r="BX123" s="22">
        <v>0</v>
      </c>
      <c r="BY123" s="22">
        <v>0</v>
      </c>
      <c r="BZ123" s="22">
        <v>0</v>
      </c>
      <c r="CA123" s="22">
        <v>0</v>
      </c>
      <c r="CB123" s="22">
        <v>0</v>
      </c>
      <c r="CC123" s="22">
        <v>21114078</v>
      </c>
      <c r="CD123" s="22">
        <v>4903962</v>
      </c>
    </row>
    <row r="124" spans="1:82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1594803</v>
      </c>
      <c r="F124" s="22">
        <v>1727</v>
      </c>
      <c r="G124" s="22">
        <v>8809</v>
      </c>
      <c r="H124" s="22">
        <v>0</v>
      </c>
      <c r="I124" s="22">
        <v>0</v>
      </c>
      <c r="J124" s="22">
        <v>140848</v>
      </c>
      <c r="K124" s="22">
        <v>0</v>
      </c>
      <c r="L124" s="22">
        <v>0</v>
      </c>
      <c r="M124" s="22">
        <v>12186</v>
      </c>
      <c r="N124" s="22">
        <v>0</v>
      </c>
      <c r="O124" s="22">
        <v>148304</v>
      </c>
      <c r="P124" s="22">
        <v>174675</v>
      </c>
      <c r="Q124" s="22">
        <v>1105770</v>
      </c>
      <c r="R124" s="22">
        <v>0</v>
      </c>
      <c r="S124" s="22">
        <v>8741</v>
      </c>
      <c r="T124" s="22">
        <v>0</v>
      </c>
      <c r="U124" s="22">
        <v>345200</v>
      </c>
      <c r="V124" s="22">
        <v>1105356</v>
      </c>
      <c r="W124" s="22">
        <v>189994</v>
      </c>
      <c r="X124" s="22">
        <v>0</v>
      </c>
      <c r="Y124" s="22">
        <v>46954</v>
      </c>
      <c r="Z124" s="22">
        <v>0</v>
      </c>
      <c r="AA124" s="22">
        <v>2800</v>
      </c>
      <c r="AB124" s="22">
        <v>5000</v>
      </c>
      <c r="AC124" s="22">
        <v>82345</v>
      </c>
      <c r="AD124" s="22">
        <v>172627</v>
      </c>
      <c r="AE124" s="22">
        <v>1613770</v>
      </c>
      <c r="AF124" s="22">
        <v>0</v>
      </c>
      <c r="AG124" s="22">
        <v>23290</v>
      </c>
      <c r="AH124" s="22">
        <v>0</v>
      </c>
      <c r="AI124" s="22">
        <v>0</v>
      </c>
      <c r="AJ124" s="22">
        <v>157245</v>
      </c>
      <c r="AK124" s="22">
        <v>70192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7010636</v>
      </c>
      <c r="AR124" s="22">
        <v>109905</v>
      </c>
      <c r="AS124" s="22">
        <v>406377</v>
      </c>
      <c r="AT124" s="22">
        <v>0</v>
      </c>
      <c r="AU124" s="22">
        <v>0</v>
      </c>
      <c r="AV124" s="22">
        <v>185006</v>
      </c>
      <c r="AW124" s="22">
        <v>0</v>
      </c>
      <c r="AX124" s="22">
        <v>0</v>
      </c>
      <c r="AY124" s="22">
        <v>24052</v>
      </c>
      <c r="AZ124" s="22">
        <v>0</v>
      </c>
      <c r="BA124" s="22">
        <v>152298</v>
      </c>
      <c r="BB124" s="22">
        <v>632352</v>
      </c>
      <c r="BC124" s="22">
        <v>38487</v>
      </c>
      <c r="BD124" s="22">
        <v>0</v>
      </c>
      <c r="BE124" s="22">
        <v>100717</v>
      </c>
      <c r="BF124" s="22">
        <v>0</v>
      </c>
      <c r="BG124" s="22">
        <v>392865</v>
      </c>
      <c r="BH124" s="22">
        <v>195491</v>
      </c>
      <c r="BI124" s="22">
        <v>241226</v>
      </c>
      <c r="BJ124" s="22">
        <v>0</v>
      </c>
      <c r="BK124" s="22">
        <v>72693</v>
      </c>
      <c r="BL124" s="22">
        <v>0</v>
      </c>
      <c r="BM124" s="22">
        <v>13770</v>
      </c>
      <c r="BN124" s="22">
        <v>8279</v>
      </c>
      <c r="BO124" s="22">
        <v>71084</v>
      </c>
      <c r="BP124" s="22">
        <v>184690</v>
      </c>
      <c r="BQ124" s="22">
        <v>146024</v>
      </c>
      <c r="BR124" s="22">
        <v>0</v>
      </c>
      <c r="BS124" s="22">
        <v>0</v>
      </c>
      <c r="BT124" s="22">
        <v>0</v>
      </c>
      <c r="BU124" s="22">
        <v>0</v>
      </c>
      <c r="BV124" s="22">
        <v>171331</v>
      </c>
      <c r="BW124" s="22">
        <v>133930</v>
      </c>
      <c r="BX124" s="22">
        <v>0</v>
      </c>
      <c r="BY124" s="22">
        <v>0</v>
      </c>
      <c r="BZ124" s="22">
        <v>0</v>
      </c>
      <c r="CA124" s="22">
        <v>0</v>
      </c>
      <c r="CB124" s="22">
        <v>0</v>
      </c>
      <c r="CC124" s="22">
        <v>3280577</v>
      </c>
      <c r="CD124" s="22">
        <v>3730059</v>
      </c>
    </row>
    <row r="125" spans="1:82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3887130</v>
      </c>
      <c r="F125" s="22">
        <v>0</v>
      </c>
      <c r="G125" s="22">
        <v>742459</v>
      </c>
      <c r="H125" s="22">
        <v>0</v>
      </c>
      <c r="I125" s="22">
        <v>16907</v>
      </c>
      <c r="J125" s="22">
        <v>20550</v>
      </c>
      <c r="K125" s="22">
        <v>5000</v>
      </c>
      <c r="L125" s="22">
        <v>0</v>
      </c>
      <c r="M125" s="22">
        <v>26026</v>
      </c>
      <c r="N125" s="22">
        <v>0</v>
      </c>
      <c r="O125" s="22">
        <v>4583</v>
      </c>
      <c r="P125" s="22">
        <v>468671</v>
      </c>
      <c r="Q125" s="22">
        <v>0</v>
      </c>
      <c r="R125" s="22">
        <v>0</v>
      </c>
      <c r="S125" s="22">
        <v>0</v>
      </c>
      <c r="T125" s="22">
        <v>0</v>
      </c>
      <c r="U125" s="22">
        <v>1795507</v>
      </c>
      <c r="V125" s="22">
        <v>425098</v>
      </c>
      <c r="W125" s="22">
        <v>416985</v>
      </c>
      <c r="X125" s="22">
        <v>0</v>
      </c>
      <c r="Y125" s="22">
        <v>225157</v>
      </c>
      <c r="Z125" s="22">
        <v>0</v>
      </c>
      <c r="AA125" s="22">
        <v>0</v>
      </c>
      <c r="AB125" s="22">
        <v>234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814746</v>
      </c>
      <c r="AK125" s="22">
        <v>33966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8883019</v>
      </c>
      <c r="AR125" s="22">
        <v>0</v>
      </c>
      <c r="AS125" s="22">
        <v>826994</v>
      </c>
      <c r="AT125" s="22">
        <v>0</v>
      </c>
      <c r="AU125" s="22">
        <v>0</v>
      </c>
      <c r="AV125" s="22">
        <v>138302</v>
      </c>
      <c r="AW125" s="22">
        <v>12855</v>
      </c>
      <c r="AX125" s="22">
        <v>0</v>
      </c>
      <c r="AY125" s="22">
        <v>72549</v>
      </c>
      <c r="AZ125" s="22">
        <v>0</v>
      </c>
      <c r="BA125" s="22">
        <v>0</v>
      </c>
      <c r="BB125" s="22">
        <v>1499686</v>
      </c>
      <c r="BC125" s="22">
        <v>0</v>
      </c>
      <c r="BD125" s="22">
        <v>0</v>
      </c>
      <c r="BE125" s="22">
        <v>0</v>
      </c>
      <c r="BF125" s="22">
        <v>0</v>
      </c>
      <c r="BG125" s="22">
        <v>1549833</v>
      </c>
      <c r="BH125" s="22">
        <v>359799</v>
      </c>
      <c r="BI125" s="22">
        <v>418450</v>
      </c>
      <c r="BJ125" s="22">
        <v>0</v>
      </c>
      <c r="BK125" s="22">
        <v>248298</v>
      </c>
      <c r="BL125" s="22">
        <v>0</v>
      </c>
      <c r="BM125" s="22">
        <v>0</v>
      </c>
      <c r="BN125" s="22">
        <v>15778</v>
      </c>
      <c r="BO125" s="22">
        <v>77629</v>
      </c>
      <c r="BP125" s="22">
        <v>10890</v>
      </c>
      <c r="BQ125" s="22">
        <v>0</v>
      </c>
      <c r="BR125" s="22">
        <v>0</v>
      </c>
      <c r="BS125" s="22">
        <v>0</v>
      </c>
      <c r="BT125" s="22">
        <v>0</v>
      </c>
      <c r="BU125" s="22">
        <v>0</v>
      </c>
      <c r="BV125" s="22">
        <v>1578559</v>
      </c>
      <c r="BW125" s="22">
        <v>191430</v>
      </c>
      <c r="BX125" s="22">
        <v>0</v>
      </c>
      <c r="BY125" s="22">
        <v>7132</v>
      </c>
      <c r="BZ125" s="22">
        <v>0</v>
      </c>
      <c r="CA125" s="22">
        <v>0</v>
      </c>
      <c r="CB125" s="22">
        <v>0</v>
      </c>
      <c r="CC125" s="22">
        <v>7008184</v>
      </c>
      <c r="CD125" s="22">
        <v>1874835</v>
      </c>
    </row>
    <row r="126" spans="1:82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1239737</v>
      </c>
      <c r="F126" s="22">
        <v>0</v>
      </c>
      <c r="G126" s="22">
        <v>41898</v>
      </c>
      <c r="H126" s="22">
        <v>0</v>
      </c>
      <c r="I126" s="22">
        <v>0</v>
      </c>
      <c r="J126" s="22">
        <v>51882</v>
      </c>
      <c r="K126" s="22">
        <v>0</v>
      </c>
      <c r="L126" s="22">
        <v>0</v>
      </c>
      <c r="M126" s="22">
        <v>4386</v>
      </c>
      <c r="N126" s="22">
        <v>0</v>
      </c>
      <c r="O126" s="22">
        <v>30743</v>
      </c>
      <c r="P126" s="22">
        <v>482309</v>
      </c>
      <c r="Q126" s="22">
        <v>0</v>
      </c>
      <c r="R126" s="22">
        <v>0</v>
      </c>
      <c r="S126" s="22">
        <v>0</v>
      </c>
      <c r="T126" s="22">
        <v>0</v>
      </c>
      <c r="U126" s="22">
        <v>586174</v>
      </c>
      <c r="V126" s="22">
        <v>76453</v>
      </c>
      <c r="W126" s="22">
        <v>92659</v>
      </c>
      <c r="X126" s="22">
        <v>0</v>
      </c>
      <c r="Y126" s="22">
        <v>212269</v>
      </c>
      <c r="Z126" s="22">
        <v>0</v>
      </c>
      <c r="AA126" s="22">
        <v>7130</v>
      </c>
      <c r="AB126" s="22">
        <v>377</v>
      </c>
      <c r="AC126" s="22">
        <v>0</v>
      </c>
      <c r="AD126" s="22">
        <v>64688</v>
      </c>
      <c r="AE126" s="22">
        <v>1</v>
      </c>
      <c r="AF126" s="22">
        <v>0</v>
      </c>
      <c r="AG126" s="22">
        <v>0</v>
      </c>
      <c r="AH126" s="22">
        <v>0</v>
      </c>
      <c r="AI126" s="22">
        <v>0</v>
      </c>
      <c r="AJ126" s="22">
        <v>407119</v>
      </c>
      <c r="AK126" s="22">
        <v>2000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3299825</v>
      </c>
      <c r="AR126" s="22">
        <v>53221</v>
      </c>
      <c r="AS126" s="22">
        <v>389913</v>
      </c>
      <c r="AT126" s="22">
        <v>0</v>
      </c>
      <c r="AU126" s="22">
        <v>0</v>
      </c>
      <c r="AV126" s="22">
        <v>76805</v>
      </c>
      <c r="AW126" s="22">
        <v>0</v>
      </c>
      <c r="AX126" s="22">
        <v>0</v>
      </c>
      <c r="AY126" s="22">
        <v>5796</v>
      </c>
      <c r="AZ126" s="22">
        <v>0</v>
      </c>
      <c r="BA126" s="22">
        <v>167577</v>
      </c>
      <c r="BB126" s="22">
        <v>405881</v>
      </c>
      <c r="BC126" s="22">
        <v>19360</v>
      </c>
      <c r="BD126" s="22">
        <v>0</v>
      </c>
      <c r="BE126" s="22">
        <v>25892</v>
      </c>
      <c r="BF126" s="22">
        <v>0</v>
      </c>
      <c r="BG126" s="22">
        <v>532895</v>
      </c>
      <c r="BH126" s="22">
        <v>201726</v>
      </c>
      <c r="BI126" s="22">
        <v>96739</v>
      </c>
      <c r="BJ126" s="22">
        <v>0</v>
      </c>
      <c r="BK126" s="22">
        <v>224545</v>
      </c>
      <c r="BL126" s="22">
        <v>0</v>
      </c>
      <c r="BM126" s="22">
        <v>6233</v>
      </c>
      <c r="BN126" s="22">
        <v>11588</v>
      </c>
      <c r="BO126" s="22">
        <v>0</v>
      </c>
      <c r="BP126" s="22">
        <v>119346</v>
      </c>
      <c r="BQ126" s="22">
        <v>0</v>
      </c>
      <c r="BR126" s="22">
        <v>0</v>
      </c>
      <c r="BS126" s="22">
        <v>0</v>
      </c>
      <c r="BT126" s="22">
        <v>0</v>
      </c>
      <c r="BU126" s="22">
        <v>0</v>
      </c>
      <c r="BV126" s="22">
        <v>580313</v>
      </c>
      <c r="BW126" s="22">
        <v>22201</v>
      </c>
      <c r="BX126" s="22">
        <v>0</v>
      </c>
      <c r="BY126" s="22">
        <v>0</v>
      </c>
      <c r="BZ126" s="22">
        <v>0</v>
      </c>
      <c r="CA126" s="22">
        <v>0</v>
      </c>
      <c r="CB126" s="22">
        <v>0</v>
      </c>
      <c r="CC126" s="22">
        <v>2940031</v>
      </c>
      <c r="CD126" s="22">
        <v>359794</v>
      </c>
    </row>
    <row r="127" spans="1:82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2147131</v>
      </c>
      <c r="F127" s="22">
        <v>0</v>
      </c>
      <c r="G127" s="22">
        <v>4161131</v>
      </c>
      <c r="H127" s="22">
        <v>0</v>
      </c>
      <c r="I127" s="22">
        <v>0</v>
      </c>
      <c r="J127" s="22">
        <v>46793</v>
      </c>
      <c r="K127" s="22">
        <v>414633</v>
      </c>
      <c r="L127" s="22">
        <v>0</v>
      </c>
      <c r="M127" s="22">
        <v>46861</v>
      </c>
      <c r="N127" s="22">
        <v>0</v>
      </c>
      <c r="O127" s="22">
        <v>0</v>
      </c>
      <c r="P127" s="22">
        <v>7965340</v>
      </c>
      <c r="Q127" s="22">
        <v>6000</v>
      </c>
      <c r="R127" s="22">
        <v>0</v>
      </c>
      <c r="S127" s="22">
        <v>0</v>
      </c>
      <c r="T127" s="22">
        <v>0</v>
      </c>
      <c r="U127" s="22">
        <v>995756</v>
      </c>
      <c r="V127" s="22">
        <v>1925242</v>
      </c>
      <c r="W127" s="22">
        <v>385116</v>
      </c>
      <c r="X127" s="22">
        <v>0</v>
      </c>
      <c r="Y127" s="22">
        <v>186057</v>
      </c>
      <c r="Z127" s="22">
        <v>0</v>
      </c>
      <c r="AA127" s="22">
        <v>12060</v>
      </c>
      <c r="AB127" s="22">
        <v>0</v>
      </c>
      <c r="AC127" s="22">
        <v>56780</v>
      </c>
      <c r="AD127" s="22">
        <v>128162</v>
      </c>
      <c r="AE127" s="22">
        <v>276767</v>
      </c>
      <c r="AF127" s="22">
        <v>0</v>
      </c>
      <c r="AG127" s="22">
        <v>0</v>
      </c>
      <c r="AH127" s="22">
        <v>0</v>
      </c>
      <c r="AI127" s="22">
        <v>0</v>
      </c>
      <c r="AJ127" s="22">
        <v>179569</v>
      </c>
      <c r="AK127" s="22">
        <v>67214</v>
      </c>
      <c r="AL127" s="22">
        <v>0</v>
      </c>
      <c r="AM127" s="22">
        <v>0</v>
      </c>
      <c r="AN127" s="22">
        <v>0</v>
      </c>
      <c r="AO127" s="22">
        <v>2396274</v>
      </c>
      <c r="AP127" s="22">
        <v>0</v>
      </c>
      <c r="AQ127" s="22">
        <v>21396886</v>
      </c>
      <c r="AR127" s="22">
        <v>143141</v>
      </c>
      <c r="AS127" s="22">
        <v>859783</v>
      </c>
      <c r="AT127" s="22">
        <v>0</v>
      </c>
      <c r="AU127" s="22">
        <v>11</v>
      </c>
      <c r="AV127" s="22">
        <v>123521</v>
      </c>
      <c r="AW127" s="22">
        <v>431474</v>
      </c>
      <c r="AX127" s="22">
        <v>122</v>
      </c>
      <c r="AY127" s="22">
        <v>84868</v>
      </c>
      <c r="AZ127" s="22">
        <v>0</v>
      </c>
      <c r="BA127" s="22">
        <v>0</v>
      </c>
      <c r="BB127" s="22">
        <v>901737</v>
      </c>
      <c r="BC127" s="22">
        <v>32860</v>
      </c>
      <c r="BD127" s="22">
        <v>0</v>
      </c>
      <c r="BE127" s="22">
        <v>0</v>
      </c>
      <c r="BF127" s="22">
        <v>0</v>
      </c>
      <c r="BG127" s="22">
        <v>794087</v>
      </c>
      <c r="BH127" s="22">
        <v>1097295</v>
      </c>
      <c r="BI127" s="22">
        <v>431840</v>
      </c>
      <c r="BJ127" s="22">
        <v>0</v>
      </c>
      <c r="BK127" s="22">
        <v>184058</v>
      </c>
      <c r="BL127" s="22">
        <v>0</v>
      </c>
      <c r="BM127" s="22">
        <v>40102</v>
      </c>
      <c r="BN127" s="22">
        <v>0</v>
      </c>
      <c r="BO127" s="22">
        <v>266232</v>
      </c>
      <c r="BP127" s="22">
        <v>203405</v>
      </c>
      <c r="BQ127" s="22">
        <v>245954</v>
      </c>
      <c r="BR127" s="22">
        <v>0</v>
      </c>
      <c r="BS127" s="22">
        <v>0</v>
      </c>
      <c r="BT127" s="22">
        <v>0</v>
      </c>
      <c r="BU127" s="22">
        <v>0</v>
      </c>
      <c r="BV127" s="22">
        <v>828693</v>
      </c>
      <c r="BW127" s="22">
        <v>194826</v>
      </c>
      <c r="BX127" s="22">
        <v>0</v>
      </c>
      <c r="BY127" s="22">
        <v>0</v>
      </c>
      <c r="BZ127" s="22">
        <v>0</v>
      </c>
      <c r="CA127" s="22">
        <v>2072882</v>
      </c>
      <c r="CB127" s="22">
        <v>0</v>
      </c>
      <c r="CC127" s="22">
        <v>8936891</v>
      </c>
      <c r="CD127" s="22">
        <v>12459995</v>
      </c>
    </row>
    <row r="128" spans="1:82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5429883</v>
      </c>
      <c r="F128" s="22">
        <v>0</v>
      </c>
      <c r="G128" s="22">
        <v>408644</v>
      </c>
      <c r="H128" s="22">
        <v>0</v>
      </c>
      <c r="I128" s="22">
        <v>48270</v>
      </c>
      <c r="J128" s="22">
        <v>76356</v>
      </c>
      <c r="K128" s="22">
        <v>0</v>
      </c>
      <c r="L128" s="22">
        <v>24000</v>
      </c>
      <c r="M128" s="22">
        <v>3975</v>
      </c>
      <c r="N128" s="22">
        <v>0</v>
      </c>
      <c r="O128" s="22">
        <v>1380</v>
      </c>
      <c r="P128" s="22">
        <v>48666</v>
      </c>
      <c r="Q128" s="22">
        <v>308202</v>
      </c>
      <c r="R128" s="22">
        <v>0</v>
      </c>
      <c r="S128" s="22">
        <v>0</v>
      </c>
      <c r="T128" s="22">
        <v>0</v>
      </c>
      <c r="U128" s="22">
        <v>863416</v>
      </c>
      <c r="V128" s="22">
        <v>277610</v>
      </c>
      <c r="W128" s="22">
        <v>389130</v>
      </c>
      <c r="X128" s="22">
        <v>0</v>
      </c>
      <c r="Y128" s="22">
        <v>307118</v>
      </c>
      <c r="Z128" s="22">
        <v>0</v>
      </c>
      <c r="AA128" s="22">
        <v>0</v>
      </c>
      <c r="AB128" s="22">
        <v>36400</v>
      </c>
      <c r="AC128" s="22">
        <v>53435</v>
      </c>
      <c r="AD128" s="22">
        <v>0</v>
      </c>
      <c r="AE128" s="22">
        <v>912254</v>
      </c>
      <c r="AF128" s="22">
        <v>0</v>
      </c>
      <c r="AG128" s="22">
        <v>0</v>
      </c>
      <c r="AH128" s="22">
        <v>0</v>
      </c>
      <c r="AI128" s="22">
        <v>0</v>
      </c>
      <c r="AJ128" s="22">
        <v>49521</v>
      </c>
      <c r="AK128" s="22">
        <v>32540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9270800</v>
      </c>
      <c r="AR128" s="22">
        <v>163844</v>
      </c>
      <c r="AS128" s="22">
        <v>1318718</v>
      </c>
      <c r="AT128" s="22">
        <v>0</v>
      </c>
      <c r="AU128" s="22">
        <v>214650</v>
      </c>
      <c r="AV128" s="22">
        <v>229593</v>
      </c>
      <c r="AW128" s="22">
        <v>63289</v>
      </c>
      <c r="AX128" s="22">
        <v>11816</v>
      </c>
      <c r="AY128" s="22">
        <v>10761</v>
      </c>
      <c r="AZ128" s="22">
        <v>0</v>
      </c>
      <c r="BA128" s="22">
        <v>845255</v>
      </c>
      <c r="BB128" s="22">
        <v>462151</v>
      </c>
      <c r="BC128" s="22">
        <v>14260</v>
      </c>
      <c r="BD128" s="22">
        <v>0</v>
      </c>
      <c r="BE128" s="22">
        <v>0</v>
      </c>
      <c r="BF128" s="22">
        <v>6282</v>
      </c>
      <c r="BG128" s="22">
        <v>493363</v>
      </c>
      <c r="BH128" s="22">
        <v>401440</v>
      </c>
      <c r="BI128" s="22">
        <v>231163</v>
      </c>
      <c r="BJ128" s="22">
        <v>224029</v>
      </c>
      <c r="BK128" s="22">
        <v>590495</v>
      </c>
      <c r="BL128" s="22">
        <v>0</v>
      </c>
      <c r="BM128" s="22">
        <v>578</v>
      </c>
      <c r="BN128" s="22">
        <v>146393</v>
      </c>
      <c r="BO128" s="22">
        <v>243472</v>
      </c>
      <c r="BP128" s="22">
        <v>259936</v>
      </c>
      <c r="BQ128" s="22">
        <v>225898</v>
      </c>
      <c r="BR128" s="22">
        <v>0</v>
      </c>
      <c r="BS128" s="22">
        <v>0</v>
      </c>
      <c r="BT128" s="22">
        <v>0</v>
      </c>
      <c r="BU128" s="22">
        <v>123332</v>
      </c>
      <c r="BV128" s="22">
        <v>386458</v>
      </c>
      <c r="BW128" s="22">
        <v>153722</v>
      </c>
      <c r="BX128" s="22">
        <v>0</v>
      </c>
      <c r="BY128" s="22">
        <v>0</v>
      </c>
      <c r="BZ128" s="22">
        <v>0</v>
      </c>
      <c r="CA128" s="22">
        <v>0</v>
      </c>
      <c r="CB128" s="22">
        <v>0</v>
      </c>
      <c r="CC128" s="22">
        <v>6820898</v>
      </c>
      <c r="CD128" s="22">
        <v>2449902</v>
      </c>
    </row>
    <row r="129" spans="1:82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2198008</v>
      </c>
      <c r="F129" s="22">
        <v>0</v>
      </c>
      <c r="G129" s="22">
        <v>29019</v>
      </c>
      <c r="H129" s="22">
        <v>0</v>
      </c>
      <c r="I129" s="22">
        <v>2480</v>
      </c>
      <c r="J129" s="22">
        <v>67982</v>
      </c>
      <c r="K129" s="22">
        <v>0</v>
      </c>
      <c r="L129" s="22">
        <v>0</v>
      </c>
      <c r="M129" s="22">
        <v>12470</v>
      </c>
      <c r="N129" s="22">
        <v>0</v>
      </c>
      <c r="O129" s="22">
        <v>89387</v>
      </c>
      <c r="P129" s="22">
        <v>564145</v>
      </c>
      <c r="Q129" s="22">
        <v>0</v>
      </c>
      <c r="R129" s="22">
        <v>0</v>
      </c>
      <c r="S129" s="22">
        <v>0</v>
      </c>
      <c r="T129" s="22">
        <v>0</v>
      </c>
      <c r="U129" s="22">
        <v>580047</v>
      </c>
      <c r="V129" s="22">
        <v>508604</v>
      </c>
      <c r="W129" s="22">
        <v>268063</v>
      </c>
      <c r="X129" s="22">
        <v>0</v>
      </c>
      <c r="Y129" s="22">
        <v>250289</v>
      </c>
      <c r="Z129" s="22">
        <v>68755</v>
      </c>
      <c r="AA129" s="22">
        <v>1250</v>
      </c>
      <c r="AB129" s="22">
        <v>87333</v>
      </c>
      <c r="AC129" s="22">
        <v>52839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439943</v>
      </c>
      <c r="AK129" s="22">
        <v>614709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5835323</v>
      </c>
      <c r="AR129" s="22">
        <v>142539</v>
      </c>
      <c r="AS129" s="22">
        <v>579018</v>
      </c>
      <c r="AT129" s="22">
        <v>0</v>
      </c>
      <c r="AU129" s="22">
        <v>0</v>
      </c>
      <c r="AV129" s="22">
        <v>111908</v>
      </c>
      <c r="AW129" s="22">
        <v>1985</v>
      </c>
      <c r="AX129" s="22">
        <v>0</v>
      </c>
      <c r="AY129" s="22">
        <v>78700</v>
      </c>
      <c r="AZ129" s="22">
        <v>0</v>
      </c>
      <c r="BA129" s="22">
        <v>644751</v>
      </c>
      <c r="BB129" s="22">
        <v>730627</v>
      </c>
      <c r="BC129" s="22">
        <v>0</v>
      </c>
      <c r="BD129" s="22">
        <v>0</v>
      </c>
      <c r="BE129" s="22">
        <v>0</v>
      </c>
      <c r="BF129" s="22">
        <v>0</v>
      </c>
      <c r="BG129" s="22">
        <v>631809</v>
      </c>
      <c r="BH129" s="22">
        <v>567206</v>
      </c>
      <c r="BI129" s="22">
        <v>259193</v>
      </c>
      <c r="BJ129" s="22">
        <v>0</v>
      </c>
      <c r="BK129" s="22">
        <v>288641</v>
      </c>
      <c r="BL129" s="22">
        <v>68755</v>
      </c>
      <c r="BM129" s="22">
        <v>10274</v>
      </c>
      <c r="BN129" s="22">
        <v>87333</v>
      </c>
      <c r="BO129" s="22">
        <v>160274</v>
      </c>
      <c r="BP129" s="22">
        <v>0</v>
      </c>
      <c r="BQ129" s="22">
        <v>0</v>
      </c>
      <c r="BR129" s="22">
        <v>0</v>
      </c>
      <c r="BS129" s="22">
        <v>0</v>
      </c>
      <c r="BT129" s="22">
        <v>0</v>
      </c>
      <c r="BU129" s="22">
        <v>0</v>
      </c>
      <c r="BV129" s="22">
        <v>721323</v>
      </c>
      <c r="BW129" s="22">
        <v>434610</v>
      </c>
      <c r="BX129" s="22">
        <v>0</v>
      </c>
      <c r="BY129" s="22">
        <v>0</v>
      </c>
      <c r="BZ129" s="22">
        <v>0</v>
      </c>
      <c r="CA129" s="22">
        <v>0</v>
      </c>
      <c r="CB129" s="22">
        <v>0</v>
      </c>
      <c r="CC129" s="22">
        <v>5518946</v>
      </c>
      <c r="CD129" s="22">
        <v>316377</v>
      </c>
    </row>
    <row r="130" spans="1:82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2527339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95390</v>
      </c>
      <c r="O130" s="22">
        <v>0</v>
      </c>
      <c r="P130" s="22">
        <v>1193</v>
      </c>
      <c r="Q130" s="22">
        <v>0</v>
      </c>
      <c r="R130" s="22">
        <v>0</v>
      </c>
      <c r="S130" s="22">
        <v>0</v>
      </c>
      <c r="T130" s="22">
        <v>0</v>
      </c>
      <c r="U130" s="22">
        <v>483630</v>
      </c>
      <c r="V130" s="22">
        <v>204154</v>
      </c>
      <c r="W130" s="22">
        <v>246493</v>
      </c>
      <c r="X130" s="22">
        <v>62360</v>
      </c>
      <c r="Y130" s="22">
        <v>0</v>
      </c>
      <c r="Z130" s="22">
        <v>0</v>
      </c>
      <c r="AA130" s="22">
        <v>0</v>
      </c>
      <c r="AB130" s="22">
        <v>0</v>
      </c>
      <c r="AC130" s="22">
        <v>159816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1476623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1121</v>
      </c>
      <c r="AQ130" s="22">
        <v>5258119</v>
      </c>
      <c r="AR130" s="22">
        <v>0</v>
      </c>
      <c r="AS130" s="22">
        <v>847381</v>
      </c>
      <c r="AT130" s="22">
        <v>0</v>
      </c>
      <c r="AU130" s="22">
        <v>0</v>
      </c>
      <c r="AV130" s="22">
        <v>0</v>
      </c>
      <c r="AW130" s="22">
        <v>0</v>
      </c>
      <c r="AX130" s="22">
        <v>0</v>
      </c>
      <c r="AY130" s="22">
        <v>0</v>
      </c>
      <c r="AZ130" s="22">
        <v>211649</v>
      </c>
      <c r="BA130" s="22">
        <v>0</v>
      </c>
      <c r="BB130" s="22">
        <v>964589</v>
      </c>
      <c r="BC130" s="22">
        <v>0</v>
      </c>
      <c r="BD130" s="22">
        <v>0</v>
      </c>
      <c r="BE130" s="22">
        <v>0</v>
      </c>
      <c r="BF130" s="22">
        <v>0</v>
      </c>
      <c r="BG130" s="22">
        <v>891920</v>
      </c>
      <c r="BH130" s="22">
        <v>0</v>
      </c>
      <c r="BI130" s="22">
        <v>0</v>
      </c>
      <c r="BJ130" s="22">
        <v>0</v>
      </c>
      <c r="BK130" s="22">
        <v>0</v>
      </c>
      <c r="BL130" s="22">
        <v>0</v>
      </c>
      <c r="BM130" s="22">
        <v>0</v>
      </c>
      <c r="BN130" s="22">
        <v>0</v>
      </c>
      <c r="BO130" s="22">
        <v>257048</v>
      </c>
      <c r="BP130" s="22">
        <v>0</v>
      </c>
      <c r="BQ130" s="22">
        <v>0</v>
      </c>
      <c r="BR130" s="22">
        <v>0</v>
      </c>
      <c r="BS130" s="22">
        <v>0</v>
      </c>
      <c r="BT130" s="22">
        <v>0</v>
      </c>
      <c r="BU130" s="22">
        <v>0</v>
      </c>
      <c r="BV130" s="22">
        <v>1758237</v>
      </c>
      <c r="BW130" s="22">
        <v>0</v>
      </c>
      <c r="BX130" s="22">
        <v>0</v>
      </c>
      <c r="BY130" s="22">
        <v>0</v>
      </c>
      <c r="BZ130" s="22">
        <v>0</v>
      </c>
      <c r="CA130" s="22">
        <v>0</v>
      </c>
      <c r="CB130" s="22">
        <v>0</v>
      </c>
      <c r="CC130" s="22">
        <v>4930824</v>
      </c>
      <c r="CD130" s="22">
        <v>327295</v>
      </c>
    </row>
    <row r="131" spans="1:82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11068312</v>
      </c>
      <c r="F131" s="22">
        <v>0</v>
      </c>
      <c r="G131" s="22">
        <v>238728</v>
      </c>
      <c r="H131" s="22">
        <v>0</v>
      </c>
      <c r="I131" s="22">
        <v>0</v>
      </c>
      <c r="J131" s="22">
        <v>68905</v>
      </c>
      <c r="K131" s="22">
        <v>0</v>
      </c>
      <c r="L131" s="22">
        <v>0</v>
      </c>
      <c r="M131" s="22">
        <v>6555</v>
      </c>
      <c r="N131" s="22">
        <v>0</v>
      </c>
      <c r="O131" s="22">
        <v>0</v>
      </c>
      <c r="P131" s="22">
        <v>11338</v>
      </c>
      <c r="Q131" s="22">
        <v>59439</v>
      </c>
      <c r="R131" s="22">
        <v>0</v>
      </c>
      <c r="S131" s="22">
        <v>0</v>
      </c>
      <c r="T131" s="22">
        <v>0</v>
      </c>
      <c r="U131" s="22">
        <v>696095</v>
      </c>
      <c r="V131" s="22">
        <v>463291</v>
      </c>
      <c r="W131" s="22">
        <v>100830</v>
      </c>
      <c r="X131" s="22">
        <v>0</v>
      </c>
      <c r="Y131" s="22">
        <v>419165</v>
      </c>
      <c r="Z131" s="22">
        <v>0</v>
      </c>
      <c r="AA131" s="22">
        <v>1400</v>
      </c>
      <c r="AB131" s="22">
        <v>0</v>
      </c>
      <c r="AC131" s="22">
        <v>178598</v>
      </c>
      <c r="AD131" s="22">
        <v>0</v>
      </c>
      <c r="AE131" s="22">
        <v>5098</v>
      </c>
      <c r="AF131" s="22">
        <v>0</v>
      </c>
      <c r="AG131" s="22">
        <v>3225</v>
      </c>
      <c r="AH131" s="22">
        <v>0</v>
      </c>
      <c r="AI131" s="22">
        <v>0</v>
      </c>
      <c r="AJ131" s="22">
        <v>1094256</v>
      </c>
      <c r="AK131" s="22">
        <v>0</v>
      </c>
      <c r="AL131" s="22">
        <v>0</v>
      </c>
      <c r="AM131" s="22">
        <v>127719</v>
      </c>
      <c r="AN131" s="22">
        <v>0</v>
      </c>
      <c r="AO131" s="22">
        <v>0</v>
      </c>
      <c r="AP131" s="22">
        <v>0</v>
      </c>
      <c r="AQ131" s="22">
        <v>14542954</v>
      </c>
      <c r="AR131" s="22">
        <v>287210</v>
      </c>
      <c r="AS131" s="22">
        <v>1008162</v>
      </c>
      <c r="AT131" s="22">
        <v>0</v>
      </c>
      <c r="AU131" s="22">
        <v>142325</v>
      </c>
      <c r="AV131" s="22">
        <v>359318</v>
      </c>
      <c r="AW131" s="22">
        <v>0</v>
      </c>
      <c r="AX131" s="22">
        <v>17955</v>
      </c>
      <c r="AY131" s="22">
        <v>151475</v>
      </c>
      <c r="AZ131" s="22">
        <v>0</v>
      </c>
      <c r="BA131" s="22">
        <v>1489914</v>
      </c>
      <c r="BB131" s="22">
        <v>838801</v>
      </c>
      <c r="BC131" s="22">
        <v>90909</v>
      </c>
      <c r="BD131" s="22">
        <v>0</v>
      </c>
      <c r="BE131" s="22">
        <v>13750</v>
      </c>
      <c r="BF131" s="22">
        <v>0</v>
      </c>
      <c r="BG131" s="22">
        <v>648255</v>
      </c>
      <c r="BH131" s="22">
        <v>609183</v>
      </c>
      <c r="BI131" s="22">
        <v>261755</v>
      </c>
      <c r="BJ131" s="22">
        <v>0</v>
      </c>
      <c r="BK131" s="22">
        <v>395899</v>
      </c>
      <c r="BL131" s="22">
        <v>4447</v>
      </c>
      <c r="BM131" s="22">
        <v>113401</v>
      </c>
      <c r="BN131" s="22">
        <v>0</v>
      </c>
      <c r="BO131" s="22">
        <v>372970</v>
      </c>
      <c r="BP131" s="22">
        <v>0</v>
      </c>
      <c r="BQ131" s="22">
        <v>399772</v>
      </c>
      <c r="BR131" s="22">
        <v>0</v>
      </c>
      <c r="BS131" s="22">
        <v>1045</v>
      </c>
      <c r="BT131" s="22">
        <v>0</v>
      </c>
      <c r="BU131" s="22">
        <v>0</v>
      </c>
      <c r="BV131" s="22">
        <v>3500699</v>
      </c>
      <c r="BW131" s="22">
        <v>82680</v>
      </c>
      <c r="BX131" s="22">
        <v>0</v>
      </c>
      <c r="BY131" s="22">
        <v>169712</v>
      </c>
      <c r="BZ131" s="22">
        <v>0</v>
      </c>
      <c r="CA131" s="22">
        <v>0</v>
      </c>
      <c r="CB131" s="22">
        <v>0</v>
      </c>
      <c r="CC131" s="22">
        <v>10959637</v>
      </c>
      <c r="CD131" s="22">
        <v>3583317</v>
      </c>
    </row>
    <row r="132" spans="1:82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402837</v>
      </c>
      <c r="F132" s="22">
        <v>5878</v>
      </c>
      <c r="G132" s="22">
        <v>28861</v>
      </c>
      <c r="H132" s="22">
        <v>0</v>
      </c>
      <c r="I132" s="22">
        <v>0</v>
      </c>
      <c r="J132" s="22">
        <v>14825</v>
      </c>
      <c r="K132" s="22">
        <v>0</v>
      </c>
      <c r="L132" s="22">
        <v>0</v>
      </c>
      <c r="M132" s="22">
        <v>4795</v>
      </c>
      <c r="N132" s="22">
        <v>0</v>
      </c>
      <c r="O132" s="22">
        <v>0</v>
      </c>
      <c r="P132" s="22">
        <v>20200</v>
      </c>
      <c r="Q132" s="22">
        <v>0</v>
      </c>
      <c r="R132" s="22">
        <v>0</v>
      </c>
      <c r="S132" s="22">
        <v>0</v>
      </c>
      <c r="T132" s="22">
        <v>0</v>
      </c>
      <c r="U132" s="22">
        <v>100559</v>
      </c>
      <c r="V132" s="22">
        <v>59887</v>
      </c>
      <c r="W132" s="22">
        <v>56415</v>
      </c>
      <c r="X132" s="22">
        <v>0</v>
      </c>
      <c r="Y132" s="22">
        <v>37127</v>
      </c>
      <c r="Z132" s="22">
        <v>0</v>
      </c>
      <c r="AA132" s="22">
        <v>7110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5846</v>
      </c>
      <c r="AH132" s="22">
        <v>0</v>
      </c>
      <c r="AI132" s="22">
        <v>0</v>
      </c>
      <c r="AJ132" s="22">
        <v>1000</v>
      </c>
      <c r="AK132" s="22">
        <v>2846</v>
      </c>
      <c r="AL132" s="22">
        <v>0</v>
      </c>
      <c r="AM132" s="22">
        <v>0</v>
      </c>
      <c r="AN132" s="22">
        <v>0</v>
      </c>
      <c r="AO132" s="22">
        <v>0</v>
      </c>
      <c r="AP132" s="22">
        <v>136515</v>
      </c>
      <c r="AQ132" s="22">
        <v>884701</v>
      </c>
      <c r="AR132" s="22">
        <v>20209</v>
      </c>
      <c r="AS132" s="22">
        <v>186698</v>
      </c>
      <c r="AT132" s="22">
        <v>0</v>
      </c>
      <c r="AU132" s="22">
        <v>38785</v>
      </c>
      <c r="AV132" s="22">
        <v>0</v>
      </c>
      <c r="AW132" s="22">
        <v>0</v>
      </c>
      <c r="AX132" s="22">
        <v>0</v>
      </c>
      <c r="AY132" s="22">
        <v>0</v>
      </c>
      <c r="AZ132" s="22">
        <v>0</v>
      </c>
      <c r="BA132" s="22">
        <v>0</v>
      </c>
      <c r="BB132" s="22">
        <v>341261</v>
      </c>
      <c r="BC132" s="22">
        <v>0</v>
      </c>
      <c r="BD132" s="22">
        <v>0</v>
      </c>
      <c r="BE132" s="22">
        <v>0</v>
      </c>
      <c r="BF132" s="22">
        <v>0</v>
      </c>
      <c r="BG132" s="22">
        <v>151701</v>
      </c>
      <c r="BH132" s="22">
        <v>30959</v>
      </c>
      <c r="BI132" s="22">
        <v>18262</v>
      </c>
      <c r="BJ132" s="22">
        <v>0</v>
      </c>
      <c r="BK132" s="22">
        <v>39286</v>
      </c>
      <c r="BL132" s="22">
        <v>0</v>
      </c>
      <c r="BM132" s="22">
        <v>0</v>
      </c>
      <c r="BN132" s="22">
        <v>0</v>
      </c>
      <c r="BO132" s="22">
        <v>0</v>
      </c>
      <c r="BP132" s="22">
        <v>0</v>
      </c>
      <c r="BQ132" s="22">
        <v>2250</v>
      </c>
      <c r="BR132" s="22">
        <v>0</v>
      </c>
      <c r="BS132" s="22">
        <v>0</v>
      </c>
      <c r="BT132" s="22">
        <v>0</v>
      </c>
      <c r="BU132" s="22">
        <v>0</v>
      </c>
      <c r="BV132" s="22">
        <v>29088</v>
      </c>
      <c r="BW132" s="22">
        <v>14778</v>
      </c>
      <c r="BX132" s="22">
        <v>0</v>
      </c>
      <c r="BY132" s="22">
        <v>0</v>
      </c>
      <c r="BZ132" s="22">
        <v>0</v>
      </c>
      <c r="CA132" s="22">
        <v>0</v>
      </c>
      <c r="CB132" s="22">
        <v>0</v>
      </c>
      <c r="CC132" s="22">
        <v>873277</v>
      </c>
      <c r="CD132" s="22">
        <v>11424</v>
      </c>
    </row>
    <row r="133" spans="1:82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2967029</v>
      </c>
      <c r="F133" s="22">
        <v>2440</v>
      </c>
      <c r="G133" s="22">
        <v>799207</v>
      </c>
      <c r="H133" s="22">
        <v>0</v>
      </c>
      <c r="I133" s="22">
        <v>22776</v>
      </c>
      <c r="J133" s="22">
        <v>160133</v>
      </c>
      <c r="K133" s="22">
        <v>0</v>
      </c>
      <c r="L133" s="22">
        <v>0</v>
      </c>
      <c r="M133" s="22">
        <v>28109</v>
      </c>
      <c r="N133" s="22">
        <v>0</v>
      </c>
      <c r="O133" s="22">
        <v>49029</v>
      </c>
      <c r="P133" s="22">
        <v>202180</v>
      </c>
      <c r="Q133" s="22">
        <v>9135</v>
      </c>
      <c r="R133" s="22">
        <v>0</v>
      </c>
      <c r="S133" s="22">
        <v>0</v>
      </c>
      <c r="T133" s="22">
        <v>0</v>
      </c>
      <c r="U133" s="22">
        <v>1022608</v>
      </c>
      <c r="V133" s="22">
        <v>184011</v>
      </c>
      <c r="W133" s="22">
        <v>432198</v>
      </c>
      <c r="X133" s="22">
        <v>0</v>
      </c>
      <c r="Y133" s="22">
        <v>78437</v>
      </c>
      <c r="Z133" s="22">
        <v>0</v>
      </c>
      <c r="AA133" s="22">
        <v>14035</v>
      </c>
      <c r="AB133" s="22">
        <v>0</v>
      </c>
      <c r="AC133" s="22">
        <v>0</v>
      </c>
      <c r="AD133" s="22">
        <v>21805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585070</v>
      </c>
      <c r="AK133" s="22">
        <v>550832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7129034</v>
      </c>
      <c r="AR133" s="22">
        <v>113802</v>
      </c>
      <c r="AS133" s="22">
        <v>827707</v>
      </c>
      <c r="AT133" s="22">
        <v>0</v>
      </c>
      <c r="AU133" s="22">
        <v>0</v>
      </c>
      <c r="AV133" s="22">
        <v>293890</v>
      </c>
      <c r="AW133" s="22">
        <v>1584</v>
      </c>
      <c r="AX133" s="22">
        <v>0</v>
      </c>
      <c r="AY133" s="22">
        <v>104762</v>
      </c>
      <c r="AZ133" s="22">
        <v>0</v>
      </c>
      <c r="BA133" s="22">
        <v>423196</v>
      </c>
      <c r="BB133" s="22">
        <v>484627</v>
      </c>
      <c r="BC133" s="22">
        <v>29848</v>
      </c>
      <c r="BD133" s="22">
        <v>0</v>
      </c>
      <c r="BE133" s="22">
        <v>9809</v>
      </c>
      <c r="BF133" s="22">
        <v>0</v>
      </c>
      <c r="BG133" s="22">
        <v>863113</v>
      </c>
      <c r="BH133" s="22">
        <v>184594</v>
      </c>
      <c r="BI133" s="22">
        <v>400147</v>
      </c>
      <c r="BJ133" s="22">
        <v>0</v>
      </c>
      <c r="BK133" s="22">
        <v>191796</v>
      </c>
      <c r="BL133" s="22">
        <v>0</v>
      </c>
      <c r="BM133" s="22">
        <v>30099</v>
      </c>
      <c r="BN133" s="22">
        <v>0</v>
      </c>
      <c r="BO133" s="22">
        <v>0</v>
      </c>
      <c r="BP133" s="22">
        <v>244036</v>
      </c>
      <c r="BQ133" s="22">
        <v>7532</v>
      </c>
      <c r="BR133" s="22">
        <v>0</v>
      </c>
      <c r="BS133" s="22">
        <v>0</v>
      </c>
      <c r="BT133" s="22">
        <v>0</v>
      </c>
      <c r="BU133" s="22">
        <v>353</v>
      </c>
      <c r="BV133" s="22">
        <v>1377101</v>
      </c>
      <c r="BW133" s="22">
        <v>387638</v>
      </c>
      <c r="BX133" s="22">
        <v>0</v>
      </c>
      <c r="BY133" s="22">
        <v>0</v>
      </c>
      <c r="BZ133" s="22">
        <v>0</v>
      </c>
      <c r="CA133" s="22">
        <v>0</v>
      </c>
      <c r="CB133" s="22">
        <v>0</v>
      </c>
      <c r="CC133" s="22">
        <v>5975634</v>
      </c>
      <c r="CD133" s="22">
        <v>1153400</v>
      </c>
    </row>
    <row r="134" spans="1:82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1001206</v>
      </c>
      <c r="F134" s="22">
        <v>0</v>
      </c>
      <c r="G134" s="22">
        <v>127634</v>
      </c>
      <c r="H134" s="22">
        <v>0</v>
      </c>
      <c r="I134" s="22">
        <v>0</v>
      </c>
      <c r="J134" s="22">
        <v>48410</v>
      </c>
      <c r="K134" s="22">
        <v>0</v>
      </c>
      <c r="L134" s="22">
        <v>0</v>
      </c>
      <c r="M134" s="22">
        <v>555</v>
      </c>
      <c r="N134" s="22">
        <v>0</v>
      </c>
      <c r="O134" s="22">
        <v>3729</v>
      </c>
      <c r="P134" s="22">
        <v>14860</v>
      </c>
      <c r="Q134" s="22">
        <v>0</v>
      </c>
      <c r="R134" s="22">
        <v>0</v>
      </c>
      <c r="S134" s="22">
        <v>0</v>
      </c>
      <c r="T134" s="22">
        <v>0</v>
      </c>
      <c r="U134" s="22">
        <v>195951</v>
      </c>
      <c r="V134" s="22">
        <v>156609</v>
      </c>
      <c r="W134" s="22">
        <v>120832</v>
      </c>
      <c r="X134" s="22">
        <v>0</v>
      </c>
      <c r="Y134" s="22">
        <v>0</v>
      </c>
      <c r="Z134" s="22">
        <v>0</v>
      </c>
      <c r="AA134" s="22">
        <v>12055</v>
      </c>
      <c r="AB134" s="22">
        <v>0</v>
      </c>
      <c r="AC134" s="22">
        <v>0</v>
      </c>
      <c r="AD134" s="22">
        <v>0</v>
      </c>
      <c r="AE134" s="22">
        <v>107682</v>
      </c>
      <c r="AF134" s="22">
        <v>0</v>
      </c>
      <c r="AG134" s="22">
        <v>0</v>
      </c>
      <c r="AH134" s="22">
        <v>0</v>
      </c>
      <c r="AI134" s="22">
        <v>0</v>
      </c>
      <c r="AJ134" s="22">
        <v>1400</v>
      </c>
      <c r="AK134" s="22">
        <v>50842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1841765</v>
      </c>
      <c r="AR134" s="22">
        <v>54771</v>
      </c>
      <c r="AS134" s="22">
        <v>458884</v>
      </c>
      <c r="AT134" s="22">
        <v>0</v>
      </c>
      <c r="AU134" s="22">
        <v>0</v>
      </c>
      <c r="AV134" s="22">
        <v>105107</v>
      </c>
      <c r="AW134" s="22">
        <v>0</v>
      </c>
      <c r="AX134" s="22">
        <v>0</v>
      </c>
      <c r="AY134" s="22">
        <v>1496</v>
      </c>
      <c r="AZ134" s="22">
        <v>0</v>
      </c>
      <c r="BA134" s="22">
        <v>127097</v>
      </c>
      <c r="BB134" s="22">
        <v>283788</v>
      </c>
      <c r="BC134" s="22">
        <v>45685</v>
      </c>
      <c r="BD134" s="22">
        <v>0</v>
      </c>
      <c r="BE134" s="22">
        <v>954</v>
      </c>
      <c r="BF134" s="22">
        <v>0</v>
      </c>
      <c r="BG134" s="22">
        <v>219568</v>
      </c>
      <c r="BH134" s="22">
        <v>118796</v>
      </c>
      <c r="BI134" s="22">
        <v>95375</v>
      </c>
      <c r="BJ134" s="22">
        <v>0</v>
      </c>
      <c r="BK134" s="22">
        <v>8627</v>
      </c>
      <c r="BL134" s="22">
        <v>0</v>
      </c>
      <c r="BM134" s="22">
        <v>14665</v>
      </c>
      <c r="BN134" s="22">
        <v>0</v>
      </c>
      <c r="BO134" s="22">
        <v>0</v>
      </c>
      <c r="BP134" s="22">
        <v>0</v>
      </c>
      <c r="BQ134" s="22">
        <v>41119</v>
      </c>
      <c r="BR134" s="22">
        <v>0</v>
      </c>
      <c r="BS134" s="22">
        <v>0</v>
      </c>
      <c r="BT134" s="22">
        <v>0</v>
      </c>
      <c r="BU134" s="22">
        <v>0</v>
      </c>
      <c r="BV134" s="22">
        <v>46117</v>
      </c>
      <c r="BW134" s="22">
        <v>80152</v>
      </c>
      <c r="BX134" s="22">
        <v>0</v>
      </c>
      <c r="BY134" s="22">
        <v>0</v>
      </c>
      <c r="BZ134" s="22">
        <v>0</v>
      </c>
      <c r="CA134" s="22">
        <v>0</v>
      </c>
      <c r="CB134" s="22">
        <v>0</v>
      </c>
      <c r="CC134" s="22">
        <v>1702201</v>
      </c>
      <c r="CD134" s="22">
        <v>139564</v>
      </c>
    </row>
    <row r="135" spans="1:82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5666217</v>
      </c>
      <c r="F135" s="22">
        <v>0</v>
      </c>
      <c r="G135" s="22">
        <v>641668</v>
      </c>
      <c r="H135" s="22">
        <v>0</v>
      </c>
      <c r="I135" s="22">
        <v>141650</v>
      </c>
      <c r="J135" s="22">
        <v>334732</v>
      </c>
      <c r="K135" s="22">
        <v>0</v>
      </c>
      <c r="L135" s="22">
        <v>0</v>
      </c>
      <c r="M135" s="22">
        <v>24875</v>
      </c>
      <c r="N135" s="22">
        <v>0</v>
      </c>
      <c r="O135" s="22">
        <v>60520</v>
      </c>
      <c r="P135" s="22">
        <v>540360</v>
      </c>
      <c r="Q135" s="22">
        <v>1343116</v>
      </c>
      <c r="R135" s="22">
        <v>0</v>
      </c>
      <c r="S135" s="22">
        <v>0</v>
      </c>
      <c r="T135" s="22">
        <v>0</v>
      </c>
      <c r="U135" s="22">
        <v>2776506</v>
      </c>
      <c r="V135" s="22">
        <v>396136</v>
      </c>
      <c r="W135" s="22">
        <v>219049</v>
      </c>
      <c r="X135" s="22">
        <v>0</v>
      </c>
      <c r="Y135" s="22">
        <v>99071</v>
      </c>
      <c r="Z135" s="22">
        <v>0</v>
      </c>
      <c r="AA135" s="22">
        <v>4330</v>
      </c>
      <c r="AB135" s="22">
        <v>0</v>
      </c>
      <c r="AC135" s="22">
        <v>168827</v>
      </c>
      <c r="AD135" s="22">
        <v>0</v>
      </c>
      <c r="AE135" s="22">
        <v>25556</v>
      </c>
      <c r="AF135" s="22">
        <v>0</v>
      </c>
      <c r="AG135" s="22">
        <v>99622</v>
      </c>
      <c r="AH135" s="22">
        <v>0</v>
      </c>
      <c r="AI135" s="22">
        <v>0</v>
      </c>
      <c r="AJ135" s="22">
        <v>661693</v>
      </c>
      <c r="AK135" s="22">
        <v>340483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13544411</v>
      </c>
      <c r="AR135" s="22">
        <v>231392</v>
      </c>
      <c r="AS135" s="22">
        <v>1746383</v>
      </c>
      <c r="AT135" s="22">
        <v>212604</v>
      </c>
      <c r="AU135" s="22">
        <v>279031</v>
      </c>
      <c r="AV135" s="22">
        <v>550534</v>
      </c>
      <c r="AW135" s="22">
        <v>18000</v>
      </c>
      <c r="AX135" s="22">
        <v>8722</v>
      </c>
      <c r="AY135" s="22">
        <v>365722</v>
      </c>
      <c r="AZ135" s="22">
        <v>0</v>
      </c>
      <c r="BA135" s="22">
        <v>730287</v>
      </c>
      <c r="BB135" s="22">
        <v>3135349</v>
      </c>
      <c r="BC135" s="22">
        <v>1018174</v>
      </c>
      <c r="BD135" s="22">
        <v>0</v>
      </c>
      <c r="BE135" s="22">
        <v>0</v>
      </c>
      <c r="BF135" s="22">
        <v>0</v>
      </c>
      <c r="BG135" s="22">
        <v>1688505</v>
      </c>
      <c r="BH135" s="22">
        <v>752315</v>
      </c>
      <c r="BI135" s="22">
        <v>190240</v>
      </c>
      <c r="BJ135" s="22">
        <v>0</v>
      </c>
      <c r="BK135" s="22">
        <v>146684</v>
      </c>
      <c r="BL135" s="22">
        <v>0</v>
      </c>
      <c r="BM135" s="22">
        <v>14109</v>
      </c>
      <c r="BN135" s="22">
        <v>0</v>
      </c>
      <c r="BO135" s="22">
        <v>303713</v>
      </c>
      <c r="BP135" s="22">
        <v>105640</v>
      </c>
      <c r="BQ135" s="22">
        <v>107130</v>
      </c>
      <c r="BR135" s="22">
        <v>0</v>
      </c>
      <c r="BS135" s="22">
        <v>6108</v>
      </c>
      <c r="BT135" s="22">
        <v>0</v>
      </c>
      <c r="BU135" s="22">
        <v>0</v>
      </c>
      <c r="BV135" s="22">
        <v>1418202</v>
      </c>
      <c r="BW135" s="22">
        <v>507079</v>
      </c>
      <c r="BX135" s="22">
        <v>0</v>
      </c>
      <c r="BY135" s="22">
        <v>0</v>
      </c>
      <c r="BZ135" s="22">
        <v>0</v>
      </c>
      <c r="CA135" s="22">
        <v>0</v>
      </c>
      <c r="CB135" s="22">
        <v>0</v>
      </c>
      <c r="CC135" s="22">
        <v>13535923</v>
      </c>
      <c r="CD135" s="22">
        <v>8488</v>
      </c>
    </row>
    <row r="136" spans="1:82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3585569</v>
      </c>
      <c r="F136" s="22">
        <v>0</v>
      </c>
      <c r="G136" s="22">
        <v>11711</v>
      </c>
      <c r="H136" s="22">
        <v>0</v>
      </c>
      <c r="I136" s="22">
        <v>0</v>
      </c>
      <c r="J136" s="22">
        <v>284118</v>
      </c>
      <c r="K136" s="22">
        <v>0</v>
      </c>
      <c r="L136" s="22">
        <v>0</v>
      </c>
      <c r="M136" s="22">
        <v>111711</v>
      </c>
      <c r="N136" s="22">
        <v>0</v>
      </c>
      <c r="O136" s="22">
        <v>15881</v>
      </c>
      <c r="P136" s="22">
        <v>2301274</v>
      </c>
      <c r="Q136" s="22">
        <v>59561</v>
      </c>
      <c r="R136" s="22">
        <v>0</v>
      </c>
      <c r="S136" s="22">
        <v>0</v>
      </c>
      <c r="T136" s="22">
        <v>0</v>
      </c>
      <c r="U136" s="22">
        <v>1298365</v>
      </c>
      <c r="V136" s="22">
        <v>393775</v>
      </c>
      <c r="W136" s="22">
        <v>452262</v>
      </c>
      <c r="X136" s="22">
        <v>0</v>
      </c>
      <c r="Y136" s="22">
        <v>73788</v>
      </c>
      <c r="Z136" s="22">
        <v>0</v>
      </c>
      <c r="AA136" s="22">
        <v>1000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112161</v>
      </c>
      <c r="AH136" s="22">
        <v>90866</v>
      </c>
      <c r="AI136" s="22">
        <v>544456</v>
      </c>
      <c r="AJ136" s="22">
        <v>0</v>
      </c>
      <c r="AK136" s="22">
        <v>129801</v>
      </c>
      <c r="AL136" s="22">
        <v>0</v>
      </c>
      <c r="AM136" s="22">
        <v>0</v>
      </c>
      <c r="AN136" s="22">
        <v>1857906</v>
      </c>
      <c r="AO136" s="22">
        <v>0</v>
      </c>
      <c r="AP136" s="22">
        <v>0</v>
      </c>
      <c r="AQ136" s="22">
        <v>11324205</v>
      </c>
      <c r="AR136" s="22">
        <v>188012</v>
      </c>
      <c r="AS136" s="22">
        <v>555054</v>
      </c>
      <c r="AT136" s="22">
        <v>0</v>
      </c>
      <c r="AU136" s="22">
        <v>0</v>
      </c>
      <c r="AV136" s="22">
        <v>320043</v>
      </c>
      <c r="AW136" s="22">
        <v>0</v>
      </c>
      <c r="AX136" s="22">
        <v>0</v>
      </c>
      <c r="AY136" s="22">
        <v>218762</v>
      </c>
      <c r="AZ136" s="22">
        <v>0</v>
      </c>
      <c r="BA136" s="22">
        <v>506360</v>
      </c>
      <c r="BB136" s="22">
        <v>1437275</v>
      </c>
      <c r="BC136" s="22">
        <v>72498</v>
      </c>
      <c r="BD136" s="22">
        <v>0</v>
      </c>
      <c r="BE136" s="22">
        <v>0</v>
      </c>
      <c r="BF136" s="22">
        <v>0</v>
      </c>
      <c r="BG136" s="22">
        <v>1383941</v>
      </c>
      <c r="BH136" s="22">
        <v>568104</v>
      </c>
      <c r="BI136" s="22">
        <v>331717</v>
      </c>
      <c r="BJ136" s="22">
        <v>0</v>
      </c>
      <c r="BK136" s="22">
        <v>141253</v>
      </c>
      <c r="BL136" s="22">
        <v>0</v>
      </c>
      <c r="BM136" s="22">
        <v>19307</v>
      </c>
      <c r="BN136" s="22">
        <v>0</v>
      </c>
      <c r="BO136" s="22">
        <v>0</v>
      </c>
      <c r="BP136" s="22">
        <v>0</v>
      </c>
      <c r="BQ136" s="22">
        <v>85202</v>
      </c>
      <c r="BR136" s="22">
        <v>0</v>
      </c>
      <c r="BS136" s="22">
        <v>70273</v>
      </c>
      <c r="BT136" s="22">
        <v>84908</v>
      </c>
      <c r="BU136" s="22">
        <v>1075533</v>
      </c>
      <c r="BV136" s="22">
        <v>429780</v>
      </c>
      <c r="BW136" s="22">
        <v>407392</v>
      </c>
      <c r="BX136" s="22">
        <v>0</v>
      </c>
      <c r="BY136" s="22">
        <v>0</v>
      </c>
      <c r="BZ136" s="22">
        <v>1563628</v>
      </c>
      <c r="CA136" s="22">
        <v>0</v>
      </c>
      <c r="CB136" s="22">
        <v>0</v>
      </c>
      <c r="CC136" s="22">
        <v>9459042</v>
      </c>
      <c r="CD136" s="22">
        <v>1865163</v>
      </c>
    </row>
    <row r="137" spans="1:82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12803546</v>
      </c>
      <c r="F137" s="22">
        <v>5500</v>
      </c>
      <c r="G137" s="22">
        <v>622671</v>
      </c>
      <c r="H137" s="22">
        <v>0</v>
      </c>
      <c r="I137" s="22">
        <v>792798</v>
      </c>
      <c r="J137" s="22">
        <v>476224</v>
      </c>
      <c r="K137" s="22">
        <v>49154152</v>
      </c>
      <c r="L137" s="22">
        <v>0</v>
      </c>
      <c r="M137" s="22">
        <v>76209</v>
      </c>
      <c r="N137" s="22">
        <v>0</v>
      </c>
      <c r="O137" s="22">
        <v>1251015</v>
      </c>
      <c r="P137" s="22">
        <v>275400</v>
      </c>
      <c r="Q137" s="22">
        <v>0</v>
      </c>
      <c r="R137" s="22">
        <v>0</v>
      </c>
      <c r="S137" s="22">
        <v>93188</v>
      </c>
      <c r="T137" s="22">
        <v>0</v>
      </c>
      <c r="U137" s="22">
        <v>4077503</v>
      </c>
      <c r="V137" s="22">
        <v>1590347</v>
      </c>
      <c r="W137" s="22">
        <v>454579</v>
      </c>
      <c r="X137" s="22">
        <v>0</v>
      </c>
      <c r="Y137" s="22">
        <v>998738</v>
      </c>
      <c r="Z137" s="22">
        <v>0</v>
      </c>
      <c r="AA137" s="22">
        <v>35408</v>
      </c>
      <c r="AB137" s="22">
        <v>0</v>
      </c>
      <c r="AC137" s="22">
        <v>1702807</v>
      </c>
      <c r="AD137" s="22">
        <v>0</v>
      </c>
      <c r="AE137" s="22">
        <v>0</v>
      </c>
      <c r="AF137" s="22">
        <v>240428</v>
      </c>
      <c r="AG137" s="22">
        <v>0</v>
      </c>
      <c r="AH137" s="22">
        <v>0</v>
      </c>
      <c r="AI137" s="22">
        <v>0</v>
      </c>
      <c r="AJ137" s="22">
        <v>-171155</v>
      </c>
      <c r="AK137" s="22">
        <v>3237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74482595</v>
      </c>
      <c r="AR137" s="22">
        <v>605597</v>
      </c>
      <c r="AS137" s="22">
        <v>4362346</v>
      </c>
      <c r="AT137" s="22">
        <v>0</v>
      </c>
      <c r="AU137" s="22">
        <v>1926981</v>
      </c>
      <c r="AV137" s="22">
        <v>2121465</v>
      </c>
      <c r="AW137" s="22">
        <v>43437035</v>
      </c>
      <c r="AX137" s="22">
        <v>0</v>
      </c>
      <c r="AY137" s="22">
        <v>241572</v>
      </c>
      <c r="AZ137" s="22">
        <v>164311</v>
      </c>
      <c r="BA137" s="22">
        <v>1951891</v>
      </c>
      <c r="BB137" s="22">
        <v>3295688</v>
      </c>
      <c r="BC137" s="22">
        <v>0</v>
      </c>
      <c r="BD137" s="22">
        <v>0</v>
      </c>
      <c r="BE137" s="22">
        <v>2376514</v>
      </c>
      <c r="BF137" s="22">
        <v>0</v>
      </c>
      <c r="BG137" s="22">
        <v>1615196</v>
      </c>
      <c r="BH137" s="22">
        <v>2555767</v>
      </c>
      <c r="BI137" s="22">
        <v>913280</v>
      </c>
      <c r="BJ137" s="22">
        <v>0</v>
      </c>
      <c r="BK137" s="22">
        <v>474380</v>
      </c>
      <c r="BL137" s="22">
        <v>457606</v>
      </c>
      <c r="BM137" s="22">
        <v>11203</v>
      </c>
      <c r="BN137" s="22">
        <v>159014</v>
      </c>
      <c r="BO137" s="22">
        <v>1238714</v>
      </c>
      <c r="BP137" s="22">
        <v>248988</v>
      </c>
      <c r="BQ137" s="22">
        <v>0</v>
      </c>
      <c r="BR137" s="22">
        <v>397976</v>
      </c>
      <c r="BS137" s="22">
        <v>0</v>
      </c>
      <c r="BT137" s="22">
        <v>0</v>
      </c>
      <c r="BU137" s="22">
        <v>0</v>
      </c>
      <c r="BV137" s="22">
        <v>3838566</v>
      </c>
      <c r="BW137" s="22">
        <v>475530</v>
      </c>
      <c r="BX137" s="22">
        <v>0</v>
      </c>
      <c r="BY137" s="22">
        <v>193922</v>
      </c>
      <c r="BZ137" s="22">
        <v>0</v>
      </c>
      <c r="CA137" s="22">
        <v>0</v>
      </c>
      <c r="CB137" s="22">
        <v>0</v>
      </c>
      <c r="CC137" s="22">
        <v>73063542</v>
      </c>
      <c r="CD137" s="22">
        <v>1419053</v>
      </c>
    </row>
    <row r="138" spans="1:82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13953858</v>
      </c>
      <c r="F138" s="22">
        <v>0</v>
      </c>
      <c r="G138" s="22">
        <v>262238</v>
      </c>
      <c r="H138" s="22">
        <v>273698</v>
      </c>
      <c r="I138" s="22">
        <v>2227481</v>
      </c>
      <c r="J138" s="22">
        <v>489297</v>
      </c>
      <c r="K138" s="22">
        <v>0</v>
      </c>
      <c r="L138" s="22">
        <v>0</v>
      </c>
      <c r="M138" s="22">
        <v>34097</v>
      </c>
      <c r="N138" s="22">
        <v>0</v>
      </c>
      <c r="O138" s="22">
        <v>0</v>
      </c>
      <c r="P138" s="22">
        <v>1459443</v>
      </c>
      <c r="Q138" s="22">
        <v>0</v>
      </c>
      <c r="R138" s="22">
        <v>76380</v>
      </c>
      <c r="S138" s="22">
        <v>0</v>
      </c>
      <c r="T138" s="22">
        <v>0</v>
      </c>
      <c r="U138" s="22">
        <v>3191539</v>
      </c>
      <c r="V138" s="22">
        <v>1458401</v>
      </c>
      <c r="W138" s="22">
        <v>996710</v>
      </c>
      <c r="X138" s="22">
        <v>446579</v>
      </c>
      <c r="Y138" s="22">
        <v>808825</v>
      </c>
      <c r="Z138" s="22">
        <v>0</v>
      </c>
      <c r="AA138" s="22">
        <v>22228</v>
      </c>
      <c r="AB138" s="22">
        <v>0</v>
      </c>
      <c r="AC138" s="22">
        <v>202097</v>
      </c>
      <c r="AD138" s="22">
        <v>0</v>
      </c>
      <c r="AE138" s="22">
        <v>287724</v>
      </c>
      <c r="AF138" s="22">
        <v>0</v>
      </c>
      <c r="AG138" s="22">
        <v>52546</v>
      </c>
      <c r="AH138" s="22">
        <v>0</v>
      </c>
      <c r="AI138" s="22">
        <v>0</v>
      </c>
      <c r="AJ138" s="22">
        <v>1233113</v>
      </c>
      <c r="AK138" s="22">
        <v>202093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27678347</v>
      </c>
      <c r="AR138" s="22">
        <v>419990</v>
      </c>
      <c r="AS138" s="22">
        <v>2824525</v>
      </c>
      <c r="AT138" s="22">
        <v>9121</v>
      </c>
      <c r="AU138" s="22">
        <v>3458196</v>
      </c>
      <c r="AV138" s="22">
        <v>790512</v>
      </c>
      <c r="AW138" s="22">
        <v>0</v>
      </c>
      <c r="AX138" s="22">
        <v>0</v>
      </c>
      <c r="AY138" s="22">
        <v>117784</v>
      </c>
      <c r="AZ138" s="22">
        <v>48305</v>
      </c>
      <c r="BA138" s="22">
        <v>683045</v>
      </c>
      <c r="BB138" s="22">
        <v>3775910</v>
      </c>
      <c r="BC138" s="22">
        <v>0</v>
      </c>
      <c r="BD138" s="22">
        <v>284434</v>
      </c>
      <c r="BE138" s="22">
        <v>229458</v>
      </c>
      <c r="BF138" s="22">
        <v>424</v>
      </c>
      <c r="BG138" s="22">
        <v>1566554</v>
      </c>
      <c r="BH138" s="22">
        <v>388749</v>
      </c>
      <c r="BI138" s="22">
        <v>1125306</v>
      </c>
      <c r="BJ138" s="22">
        <v>493702</v>
      </c>
      <c r="BK138" s="22">
        <v>1338985</v>
      </c>
      <c r="BL138" s="22">
        <v>0</v>
      </c>
      <c r="BM138" s="22">
        <v>12022</v>
      </c>
      <c r="BN138" s="22">
        <v>0</v>
      </c>
      <c r="BO138" s="22">
        <v>725875</v>
      </c>
      <c r="BP138" s="22">
        <v>0</v>
      </c>
      <c r="BQ138" s="22">
        <v>697238</v>
      </c>
      <c r="BR138" s="22">
        <v>0</v>
      </c>
      <c r="BS138" s="22">
        <v>41706</v>
      </c>
      <c r="BT138" s="22">
        <v>0</v>
      </c>
      <c r="BU138" s="22">
        <v>0</v>
      </c>
      <c r="BV138" s="22">
        <v>4511552</v>
      </c>
      <c r="BW138" s="22">
        <v>910096</v>
      </c>
      <c r="BX138" s="22">
        <v>0</v>
      </c>
      <c r="BY138" s="22">
        <v>107747</v>
      </c>
      <c r="BZ138" s="22">
        <v>0</v>
      </c>
      <c r="CA138" s="22">
        <v>0</v>
      </c>
      <c r="CB138" s="22">
        <v>0</v>
      </c>
      <c r="CC138" s="22">
        <v>24561236</v>
      </c>
      <c r="CD138" s="22">
        <v>3117111</v>
      </c>
    </row>
    <row r="139" spans="1:82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6645047</v>
      </c>
      <c r="F139" s="22">
        <v>0</v>
      </c>
      <c r="G139" s="22">
        <v>1162333</v>
      </c>
      <c r="H139" s="22">
        <v>87057</v>
      </c>
      <c r="I139" s="22">
        <v>436409</v>
      </c>
      <c r="J139" s="22">
        <v>140725</v>
      </c>
      <c r="K139" s="22">
        <v>20500</v>
      </c>
      <c r="L139" s="22">
        <v>0</v>
      </c>
      <c r="M139" s="22">
        <v>80343</v>
      </c>
      <c r="N139" s="22">
        <v>0</v>
      </c>
      <c r="O139" s="22">
        <v>0</v>
      </c>
      <c r="P139" s="22">
        <v>2690286</v>
      </c>
      <c r="Q139" s="22">
        <v>0</v>
      </c>
      <c r="R139" s="22">
        <v>47785</v>
      </c>
      <c r="S139" s="22">
        <v>0</v>
      </c>
      <c r="T139" s="22">
        <v>0</v>
      </c>
      <c r="U139" s="22">
        <v>2420700</v>
      </c>
      <c r="V139" s="22">
        <v>1568566</v>
      </c>
      <c r="W139" s="22">
        <v>716632</v>
      </c>
      <c r="X139" s="22">
        <v>0</v>
      </c>
      <c r="Y139" s="22">
        <v>266931</v>
      </c>
      <c r="Z139" s="22">
        <v>0</v>
      </c>
      <c r="AA139" s="22">
        <v>50046</v>
      </c>
      <c r="AB139" s="22">
        <v>0</v>
      </c>
      <c r="AC139" s="22">
        <v>407248</v>
      </c>
      <c r="AD139" s="22">
        <v>0</v>
      </c>
      <c r="AE139" s="22">
        <v>0</v>
      </c>
      <c r="AF139" s="22">
        <v>0</v>
      </c>
      <c r="AG139" s="22">
        <v>28714</v>
      </c>
      <c r="AH139" s="22">
        <v>0</v>
      </c>
      <c r="AI139" s="22">
        <v>0</v>
      </c>
      <c r="AJ139" s="22">
        <v>836769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17606091</v>
      </c>
      <c r="AR139" s="22">
        <v>220834</v>
      </c>
      <c r="AS139" s="22">
        <v>1270935</v>
      </c>
      <c r="AT139" s="22">
        <v>0</v>
      </c>
      <c r="AU139" s="22">
        <v>1739872</v>
      </c>
      <c r="AV139" s="22">
        <v>322451</v>
      </c>
      <c r="AW139" s="22">
        <v>25465</v>
      </c>
      <c r="AX139" s="22">
        <v>1031</v>
      </c>
      <c r="AY139" s="22">
        <v>220066</v>
      </c>
      <c r="AZ139" s="22">
        <v>0</v>
      </c>
      <c r="BA139" s="22">
        <v>48637</v>
      </c>
      <c r="BB139" s="22">
        <v>3766555</v>
      </c>
      <c r="BC139" s="22">
        <v>0</v>
      </c>
      <c r="BD139" s="22">
        <v>0</v>
      </c>
      <c r="BE139" s="22">
        <v>73994</v>
      </c>
      <c r="BF139" s="22">
        <v>0</v>
      </c>
      <c r="BG139" s="22">
        <v>2339933</v>
      </c>
      <c r="BH139" s="22">
        <v>955477</v>
      </c>
      <c r="BI139" s="22">
        <v>747147</v>
      </c>
      <c r="BJ139" s="22">
        <v>0</v>
      </c>
      <c r="BK139" s="22">
        <v>306173</v>
      </c>
      <c r="BL139" s="22">
        <v>0</v>
      </c>
      <c r="BM139" s="22">
        <v>45031</v>
      </c>
      <c r="BN139" s="22">
        <v>0</v>
      </c>
      <c r="BO139" s="22">
        <v>348885</v>
      </c>
      <c r="BP139" s="22">
        <v>0</v>
      </c>
      <c r="BQ139" s="22">
        <v>112098</v>
      </c>
      <c r="BR139" s="22">
        <v>0</v>
      </c>
      <c r="BS139" s="22">
        <v>0</v>
      </c>
      <c r="BT139" s="22">
        <v>0</v>
      </c>
      <c r="BU139" s="22">
        <v>0</v>
      </c>
      <c r="BV139" s="22">
        <v>1981624</v>
      </c>
      <c r="BW139" s="22">
        <v>305650</v>
      </c>
      <c r="BX139" s="22">
        <v>0</v>
      </c>
      <c r="BY139" s="22">
        <v>298746</v>
      </c>
      <c r="BZ139" s="22">
        <v>0</v>
      </c>
      <c r="CA139" s="22">
        <v>0</v>
      </c>
      <c r="CB139" s="22">
        <v>38811</v>
      </c>
      <c r="CC139" s="22">
        <v>15169415</v>
      </c>
      <c r="CD139" s="22">
        <v>2436676</v>
      </c>
    </row>
    <row r="140" spans="1:82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1034927</v>
      </c>
      <c r="F140" s="22">
        <v>616667</v>
      </c>
      <c r="G140" s="22">
        <v>21914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5555</v>
      </c>
      <c r="N140" s="22">
        <v>0</v>
      </c>
      <c r="O140" s="22">
        <v>0</v>
      </c>
      <c r="P140" s="22">
        <v>225498</v>
      </c>
      <c r="Q140" s="22">
        <v>0</v>
      </c>
      <c r="R140" s="22">
        <v>0</v>
      </c>
      <c r="S140" s="22">
        <v>0</v>
      </c>
      <c r="T140" s="22">
        <v>0</v>
      </c>
      <c r="U140" s="22">
        <v>1067041</v>
      </c>
      <c r="V140" s="22">
        <v>62287</v>
      </c>
      <c r="W140" s="22">
        <v>77823</v>
      </c>
      <c r="X140" s="22">
        <v>0</v>
      </c>
      <c r="Y140" s="22">
        <v>30428</v>
      </c>
      <c r="Z140" s="22">
        <v>0</v>
      </c>
      <c r="AA140" s="22">
        <v>150</v>
      </c>
      <c r="AB140" s="22">
        <v>0</v>
      </c>
      <c r="AC140" s="22">
        <v>4839</v>
      </c>
      <c r="AD140" s="22">
        <v>1685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114710</v>
      </c>
      <c r="AK140" s="22">
        <v>8773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3272297</v>
      </c>
      <c r="AR140" s="22">
        <v>38595</v>
      </c>
      <c r="AS140" s="22">
        <v>450683</v>
      </c>
      <c r="AT140" s="22">
        <v>0</v>
      </c>
      <c r="AU140" s="22">
        <v>0</v>
      </c>
      <c r="AV140" s="22">
        <v>91769</v>
      </c>
      <c r="AW140" s="22">
        <v>1194</v>
      </c>
      <c r="AX140" s="22">
        <v>4427</v>
      </c>
      <c r="AY140" s="22">
        <v>4397</v>
      </c>
      <c r="AZ140" s="22">
        <v>0</v>
      </c>
      <c r="BA140" s="22">
        <v>161448</v>
      </c>
      <c r="BB140" s="22">
        <v>204375</v>
      </c>
      <c r="BC140" s="22">
        <v>0</v>
      </c>
      <c r="BD140" s="22">
        <v>0</v>
      </c>
      <c r="BE140" s="22">
        <v>1731</v>
      </c>
      <c r="BF140" s="22">
        <v>0</v>
      </c>
      <c r="BG140" s="22">
        <v>477612</v>
      </c>
      <c r="BH140" s="22">
        <v>57533</v>
      </c>
      <c r="BI140" s="22">
        <v>78002</v>
      </c>
      <c r="BJ140" s="22">
        <v>0</v>
      </c>
      <c r="BK140" s="22">
        <v>37160</v>
      </c>
      <c r="BL140" s="22">
        <v>0</v>
      </c>
      <c r="BM140" s="22">
        <v>0</v>
      </c>
      <c r="BN140" s="22">
        <v>0</v>
      </c>
      <c r="BO140" s="22">
        <v>11225</v>
      </c>
      <c r="BP140" s="22">
        <v>19914</v>
      </c>
      <c r="BQ140" s="22">
        <v>4377</v>
      </c>
      <c r="BR140" s="22">
        <v>0</v>
      </c>
      <c r="BS140" s="22">
        <v>0</v>
      </c>
      <c r="BT140" s="22">
        <v>0</v>
      </c>
      <c r="BU140" s="22">
        <v>0</v>
      </c>
      <c r="BV140" s="22">
        <v>166208</v>
      </c>
      <c r="BW140" s="22">
        <v>113558</v>
      </c>
      <c r="BX140" s="22">
        <v>0</v>
      </c>
      <c r="BY140" s="22">
        <v>0</v>
      </c>
      <c r="BZ140" s="22">
        <v>0</v>
      </c>
      <c r="CA140" s="22">
        <v>0</v>
      </c>
      <c r="CB140" s="22">
        <v>0</v>
      </c>
      <c r="CC140" s="22">
        <v>1924208</v>
      </c>
      <c r="CD140" s="22">
        <v>1348089</v>
      </c>
    </row>
    <row r="141" spans="1:82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1162457</v>
      </c>
      <c r="F141" s="22">
        <v>0</v>
      </c>
      <c r="G141" s="22">
        <v>150827</v>
      </c>
      <c r="H141" s="22">
        <v>0</v>
      </c>
      <c r="I141" s="22">
        <v>0</v>
      </c>
      <c r="J141" s="22">
        <v>42917</v>
      </c>
      <c r="K141" s="22">
        <v>0</v>
      </c>
      <c r="L141" s="22">
        <v>0</v>
      </c>
      <c r="M141" s="22">
        <v>4496</v>
      </c>
      <c r="N141" s="22">
        <v>0</v>
      </c>
      <c r="O141" s="22">
        <v>2480</v>
      </c>
      <c r="P141" s="22">
        <v>135823</v>
      </c>
      <c r="Q141" s="22">
        <v>1491</v>
      </c>
      <c r="R141" s="22">
        <v>0</v>
      </c>
      <c r="S141" s="22">
        <v>0</v>
      </c>
      <c r="T141" s="22">
        <v>0</v>
      </c>
      <c r="U141" s="22">
        <v>376647</v>
      </c>
      <c r="V141" s="22">
        <v>147112</v>
      </c>
      <c r="W141" s="22">
        <v>143481</v>
      </c>
      <c r="X141" s="22">
        <v>0</v>
      </c>
      <c r="Y141" s="22">
        <v>0</v>
      </c>
      <c r="Z141" s="22">
        <v>0</v>
      </c>
      <c r="AA141" s="22">
        <v>26976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3274</v>
      </c>
      <c r="AI141" s="22">
        <v>53638</v>
      </c>
      <c r="AJ141" s="22">
        <v>8963</v>
      </c>
      <c r="AK141" s="22">
        <v>1500</v>
      </c>
      <c r="AL141" s="22">
        <v>0</v>
      </c>
      <c r="AM141" s="22">
        <v>0</v>
      </c>
      <c r="AN141" s="22">
        <v>561152</v>
      </c>
      <c r="AO141" s="22">
        <v>0</v>
      </c>
      <c r="AP141" s="22">
        <v>2977</v>
      </c>
      <c r="AQ141" s="22">
        <v>2826211</v>
      </c>
      <c r="AR141" s="22">
        <v>64917</v>
      </c>
      <c r="AS141" s="22">
        <v>345123</v>
      </c>
      <c r="AT141" s="22">
        <v>0</v>
      </c>
      <c r="AU141" s="22">
        <v>0</v>
      </c>
      <c r="AV141" s="22">
        <v>113443</v>
      </c>
      <c r="AW141" s="22">
        <v>3309</v>
      </c>
      <c r="AX141" s="22">
        <v>0</v>
      </c>
      <c r="AY141" s="22">
        <v>0</v>
      </c>
      <c r="AZ141" s="22">
        <v>0</v>
      </c>
      <c r="BA141" s="22">
        <v>66856</v>
      </c>
      <c r="BB141" s="22">
        <v>661679</v>
      </c>
      <c r="BC141" s="22">
        <v>0</v>
      </c>
      <c r="BD141" s="22">
        <v>0</v>
      </c>
      <c r="BE141" s="22">
        <v>0</v>
      </c>
      <c r="BF141" s="22">
        <v>0</v>
      </c>
      <c r="BG141" s="22">
        <v>250599</v>
      </c>
      <c r="BH141" s="22">
        <v>246313</v>
      </c>
      <c r="BI141" s="22">
        <v>0</v>
      </c>
      <c r="BJ141" s="22">
        <v>1097</v>
      </c>
      <c r="BK141" s="22">
        <v>13244</v>
      </c>
      <c r="BL141" s="22">
        <v>0</v>
      </c>
      <c r="BM141" s="22">
        <v>20098</v>
      </c>
      <c r="BN141" s="22">
        <v>0</v>
      </c>
      <c r="BO141" s="22">
        <v>0</v>
      </c>
      <c r="BP141" s="22">
        <v>0</v>
      </c>
      <c r="BQ141" s="22">
        <v>0</v>
      </c>
      <c r="BR141" s="22">
        <v>0</v>
      </c>
      <c r="BS141" s="22">
        <v>0</v>
      </c>
      <c r="BT141" s="22">
        <v>36411</v>
      </c>
      <c r="BU141" s="22">
        <v>302499</v>
      </c>
      <c r="BV141" s="22">
        <v>86840</v>
      </c>
      <c r="BW141" s="22">
        <v>24397</v>
      </c>
      <c r="BX141" s="22">
        <v>0</v>
      </c>
      <c r="BY141" s="22">
        <v>0</v>
      </c>
      <c r="BZ141" s="22">
        <v>543727</v>
      </c>
      <c r="CA141" s="22">
        <v>0</v>
      </c>
      <c r="CB141" s="22">
        <v>0</v>
      </c>
      <c r="CC141" s="22">
        <v>2780552</v>
      </c>
      <c r="CD141" s="22">
        <v>45659</v>
      </c>
    </row>
    <row r="142" spans="1:82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1858349</v>
      </c>
      <c r="F142" s="22">
        <v>0</v>
      </c>
      <c r="G142" s="22">
        <v>390653</v>
      </c>
      <c r="H142" s="22">
        <v>0</v>
      </c>
      <c r="I142" s="22">
        <v>0</v>
      </c>
      <c r="J142" s="22">
        <v>99751</v>
      </c>
      <c r="K142" s="22">
        <v>0</v>
      </c>
      <c r="L142" s="22">
        <v>0</v>
      </c>
      <c r="M142" s="22">
        <v>720</v>
      </c>
      <c r="N142" s="22">
        <v>0</v>
      </c>
      <c r="O142" s="22">
        <v>0</v>
      </c>
      <c r="P142" s="22">
        <v>205115</v>
      </c>
      <c r="Q142" s="22">
        <v>0</v>
      </c>
      <c r="R142" s="22">
        <v>0</v>
      </c>
      <c r="S142" s="22">
        <v>0</v>
      </c>
      <c r="T142" s="22">
        <v>0</v>
      </c>
      <c r="U142" s="22">
        <v>589186</v>
      </c>
      <c r="V142" s="22">
        <v>173457</v>
      </c>
      <c r="W142" s="22">
        <v>272375</v>
      </c>
      <c r="X142" s="22">
        <v>0</v>
      </c>
      <c r="Y142" s="22">
        <v>37583</v>
      </c>
      <c r="Z142" s="22">
        <v>0</v>
      </c>
      <c r="AA142" s="22">
        <v>1000</v>
      </c>
      <c r="AB142" s="22">
        <v>0</v>
      </c>
      <c r="AC142" s="22">
        <v>0</v>
      </c>
      <c r="AD142" s="22">
        <v>0</v>
      </c>
      <c r="AE142" s="22">
        <v>71081</v>
      </c>
      <c r="AF142" s="22">
        <v>0</v>
      </c>
      <c r="AG142" s="22">
        <v>0</v>
      </c>
      <c r="AH142" s="22">
        <v>0</v>
      </c>
      <c r="AI142" s="22">
        <v>0</v>
      </c>
      <c r="AJ142" s="22">
        <v>342155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4041425</v>
      </c>
      <c r="AR142" s="22">
        <v>109192</v>
      </c>
      <c r="AS142" s="22">
        <v>445507</v>
      </c>
      <c r="AT142" s="22">
        <v>0</v>
      </c>
      <c r="AU142" s="22">
        <v>0</v>
      </c>
      <c r="AV142" s="22">
        <v>170101</v>
      </c>
      <c r="AW142" s="22">
        <v>0</v>
      </c>
      <c r="AX142" s="22">
        <v>0</v>
      </c>
      <c r="AY142" s="22">
        <v>14680</v>
      </c>
      <c r="AZ142" s="22">
        <v>0</v>
      </c>
      <c r="BA142" s="22">
        <v>398798</v>
      </c>
      <c r="BB142" s="22">
        <v>571020</v>
      </c>
      <c r="BC142" s="22">
        <v>0</v>
      </c>
      <c r="BD142" s="22">
        <v>0</v>
      </c>
      <c r="BE142" s="22">
        <v>952</v>
      </c>
      <c r="BF142" s="22">
        <v>0</v>
      </c>
      <c r="BG142" s="22">
        <v>596939</v>
      </c>
      <c r="BH142" s="22">
        <v>129683</v>
      </c>
      <c r="BI142" s="22">
        <v>254755</v>
      </c>
      <c r="BJ142" s="22">
        <v>0</v>
      </c>
      <c r="BK142" s="22">
        <v>42348</v>
      </c>
      <c r="BL142" s="22">
        <v>0</v>
      </c>
      <c r="BM142" s="22">
        <v>2600</v>
      </c>
      <c r="BN142" s="22">
        <v>0</v>
      </c>
      <c r="BO142" s="22">
        <v>0</v>
      </c>
      <c r="BP142" s="22">
        <v>0</v>
      </c>
      <c r="BQ142" s="22">
        <v>124341</v>
      </c>
      <c r="BR142" s="22">
        <v>0</v>
      </c>
      <c r="BS142" s="22">
        <v>0</v>
      </c>
      <c r="BT142" s="22">
        <v>23809</v>
      </c>
      <c r="BU142" s="22">
        <v>0</v>
      </c>
      <c r="BV142" s="22">
        <v>716374</v>
      </c>
      <c r="BW142" s="22">
        <v>7357</v>
      </c>
      <c r="BX142" s="22">
        <v>0</v>
      </c>
      <c r="BY142" s="22">
        <v>0</v>
      </c>
      <c r="BZ142" s="22">
        <v>0</v>
      </c>
      <c r="CA142" s="22">
        <v>0</v>
      </c>
      <c r="CB142" s="22">
        <v>0</v>
      </c>
      <c r="CC142" s="22">
        <v>3608456</v>
      </c>
      <c r="CD142" s="22">
        <v>432969</v>
      </c>
    </row>
    <row r="143" spans="1:82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958667</v>
      </c>
      <c r="F143" s="22">
        <v>0</v>
      </c>
      <c r="G143" s="22">
        <v>209923</v>
      </c>
      <c r="H143" s="22">
        <v>0</v>
      </c>
      <c r="I143" s="22">
        <v>0</v>
      </c>
      <c r="J143" s="22">
        <v>19781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13256</v>
      </c>
      <c r="Q143" s="22">
        <v>0</v>
      </c>
      <c r="R143" s="22">
        <v>0</v>
      </c>
      <c r="S143" s="22">
        <v>0</v>
      </c>
      <c r="T143" s="22">
        <v>0</v>
      </c>
      <c r="U143" s="22">
        <v>559730</v>
      </c>
      <c r="V143" s="22">
        <v>0</v>
      </c>
      <c r="W143" s="22">
        <v>0</v>
      </c>
      <c r="X143" s="22">
        <v>0</v>
      </c>
      <c r="Y143" s="22">
        <v>27147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191624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778270</v>
      </c>
      <c r="AQ143" s="22">
        <v>2758398</v>
      </c>
      <c r="AR143" s="22">
        <v>75702</v>
      </c>
      <c r="AS143" s="22">
        <v>593193</v>
      </c>
      <c r="AT143" s="22">
        <v>0</v>
      </c>
      <c r="AU143" s="22">
        <v>0</v>
      </c>
      <c r="AV143" s="22">
        <v>106719</v>
      </c>
      <c r="AW143" s="22">
        <v>0</v>
      </c>
      <c r="AX143" s="22">
        <v>0</v>
      </c>
      <c r="AY143" s="22">
        <v>0</v>
      </c>
      <c r="AZ143" s="22">
        <v>0</v>
      </c>
      <c r="BA143" s="22">
        <v>0</v>
      </c>
      <c r="BB143" s="22">
        <v>466523</v>
      </c>
      <c r="BC143" s="22">
        <v>0</v>
      </c>
      <c r="BD143" s="22">
        <v>0</v>
      </c>
      <c r="BE143" s="22">
        <v>0</v>
      </c>
      <c r="BF143" s="22">
        <v>0</v>
      </c>
      <c r="BG143" s="22">
        <v>378229</v>
      </c>
      <c r="BH143" s="22">
        <v>44445</v>
      </c>
      <c r="BI143" s="22">
        <v>88256</v>
      </c>
      <c r="BJ143" s="22">
        <v>0</v>
      </c>
      <c r="BK143" s="22">
        <v>53849</v>
      </c>
      <c r="BL143" s="22">
        <v>0</v>
      </c>
      <c r="BM143" s="22">
        <v>0</v>
      </c>
      <c r="BN143" s="22">
        <v>0</v>
      </c>
      <c r="BO143" s="22">
        <v>0</v>
      </c>
      <c r="BP143" s="22">
        <v>0</v>
      </c>
      <c r="BQ143" s="22">
        <v>0</v>
      </c>
      <c r="BR143" s="22">
        <v>0</v>
      </c>
      <c r="BS143" s="22">
        <v>0</v>
      </c>
      <c r="BT143" s="22">
        <v>0</v>
      </c>
      <c r="BU143" s="22">
        <v>0</v>
      </c>
      <c r="BV143" s="22">
        <v>454655</v>
      </c>
      <c r="BW143" s="22">
        <v>15500</v>
      </c>
      <c r="BX143" s="22">
        <v>0</v>
      </c>
      <c r="BY143" s="22">
        <v>0</v>
      </c>
      <c r="BZ143" s="22">
        <v>0</v>
      </c>
      <c r="CA143" s="22">
        <v>0</v>
      </c>
      <c r="CB143" s="22">
        <v>0</v>
      </c>
      <c r="CC143" s="22">
        <v>2277071</v>
      </c>
      <c r="CD143" s="22">
        <v>481327</v>
      </c>
    </row>
    <row r="144" spans="1:82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1333417</v>
      </c>
      <c r="F144" s="22">
        <v>0</v>
      </c>
      <c r="G144" s="22">
        <v>190832</v>
      </c>
      <c r="H144" s="22">
        <v>0</v>
      </c>
      <c r="I144" s="22">
        <v>0</v>
      </c>
      <c r="J144" s="22">
        <v>30409</v>
      </c>
      <c r="K144" s="22">
        <v>0</v>
      </c>
      <c r="L144" s="22">
        <v>0</v>
      </c>
      <c r="M144" s="22">
        <v>16455</v>
      </c>
      <c r="N144" s="22">
        <v>0</v>
      </c>
      <c r="O144" s="22">
        <v>0</v>
      </c>
      <c r="P144" s="22">
        <v>1242496</v>
      </c>
      <c r="Q144" s="22">
        <v>0</v>
      </c>
      <c r="R144" s="22">
        <v>0</v>
      </c>
      <c r="S144" s="22">
        <v>0</v>
      </c>
      <c r="T144" s="22">
        <v>0</v>
      </c>
      <c r="U144" s="22">
        <v>715444</v>
      </c>
      <c r="V144" s="22">
        <v>188089</v>
      </c>
      <c r="W144" s="22">
        <v>143885</v>
      </c>
      <c r="X144" s="22">
        <v>0</v>
      </c>
      <c r="Y144" s="22">
        <v>116742</v>
      </c>
      <c r="Z144" s="22">
        <v>0</v>
      </c>
      <c r="AA144" s="22">
        <v>22005</v>
      </c>
      <c r="AB144" s="22">
        <v>0</v>
      </c>
      <c r="AC144" s="22">
        <v>756770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356573</v>
      </c>
      <c r="AK144" s="22">
        <v>198500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5311617</v>
      </c>
      <c r="AR144" s="22">
        <v>114422</v>
      </c>
      <c r="AS144" s="22">
        <v>504475</v>
      </c>
      <c r="AT144" s="22">
        <v>0</v>
      </c>
      <c r="AU144" s="22">
        <v>0</v>
      </c>
      <c r="AV144" s="22">
        <v>122019</v>
      </c>
      <c r="AW144" s="22">
        <v>0</v>
      </c>
      <c r="AX144" s="22">
        <v>0</v>
      </c>
      <c r="AY144" s="22">
        <v>56681</v>
      </c>
      <c r="AZ144" s="22">
        <v>0</v>
      </c>
      <c r="BA144" s="22">
        <v>492558</v>
      </c>
      <c r="BB144" s="22">
        <v>394676</v>
      </c>
      <c r="BC144" s="22">
        <v>0</v>
      </c>
      <c r="BD144" s="22">
        <v>0</v>
      </c>
      <c r="BE144" s="22">
        <v>36427</v>
      </c>
      <c r="BF144" s="22">
        <v>0</v>
      </c>
      <c r="BG144" s="22">
        <v>7291258</v>
      </c>
      <c r="BH144" s="22">
        <v>221044</v>
      </c>
      <c r="BI144" s="22">
        <v>105320</v>
      </c>
      <c r="BJ144" s="22">
        <v>0</v>
      </c>
      <c r="BK144" s="22">
        <v>141006</v>
      </c>
      <c r="BL144" s="22">
        <v>0</v>
      </c>
      <c r="BM144" s="22">
        <v>8176</v>
      </c>
      <c r="BN144" s="22">
        <v>0</v>
      </c>
      <c r="BO144" s="22">
        <v>1005024</v>
      </c>
      <c r="BP144" s="22">
        <v>0</v>
      </c>
      <c r="BQ144" s="22">
        <v>0</v>
      </c>
      <c r="BR144" s="22">
        <v>0</v>
      </c>
      <c r="BS144" s="22">
        <v>0</v>
      </c>
      <c r="BT144" s="22">
        <v>0</v>
      </c>
      <c r="BU144" s="22">
        <v>0</v>
      </c>
      <c r="BV144" s="22">
        <v>449125</v>
      </c>
      <c r="BW144" s="22">
        <v>77701</v>
      </c>
      <c r="BX144" s="22">
        <v>0</v>
      </c>
      <c r="BY144" s="22">
        <v>0</v>
      </c>
      <c r="BZ144" s="22">
        <v>0</v>
      </c>
      <c r="CA144" s="22">
        <v>0</v>
      </c>
      <c r="CB144" s="22">
        <v>0</v>
      </c>
      <c r="CC144" s="22">
        <v>11019912</v>
      </c>
      <c r="CD144" s="22">
        <v>-5708295</v>
      </c>
    </row>
    <row r="145" spans="1:82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1300087</v>
      </c>
      <c r="F145" s="22">
        <v>1661</v>
      </c>
      <c r="G145" s="22">
        <v>31900</v>
      </c>
      <c r="H145" s="22">
        <v>0</v>
      </c>
      <c r="I145" s="22">
        <v>0</v>
      </c>
      <c r="J145" s="22">
        <v>514497</v>
      </c>
      <c r="K145" s="22">
        <v>0</v>
      </c>
      <c r="L145" s="22">
        <v>0</v>
      </c>
      <c r="M145" s="22">
        <v>39983</v>
      </c>
      <c r="N145" s="22">
        <v>0</v>
      </c>
      <c r="O145" s="22">
        <v>0</v>
      </c>
      <c r="P145" s="22">
        <v>90072</v>
      </c>
      <c r="Q145" s="22">
        <v>0</v>
      </c>
      <c r="R145" s="22">
        <v>0</v>
      </c>
      <c r="S145" s="22">
        <v>0</v>
      </c>
      <c r="T145" s="22">
        <v>0</v>
      </c>
      <c r="U145" s="22">
        <v>1170307</v>
      </c>
      <c r="V145" s="22">
        <v>178613</v>
      </c>
      <c r="W145" s="22">
        <v>107683</v>
      </c>
      <c r="X145" s="22">
        <v>0</v>
      </c>
      <c r="Y145" s="22">
        <v>111971</v>
      </c>
      <c r="Z145" s="22">
        <v>0</v>
      </c>
      <c r="AA145" s="22">
        <v>2600</v>
      </c>
      <c r="AB145" s="22">
        <v>0</v>
      </c>
      <c r="AC145" s="22">
        <v>0</v>
      </c>
      <c r="AD145" s="22">
        <v>0</v>
      </c>
      <c r="AE145" s="22">
        <v>1215</v>
      </c>
      <c r="AF145" s="22">
        <v>0</v>
      </c>
      <c r="AG145" s="22">
        <v>0</v>
      </c>
      <c r="AH145" s="22">
        <v>0</v>
      </c>
      <c r="AI145" s="22">
        <v>0</v>
      </c>
      <c r="AJ145" s="22">
        <v>610407</v>
      </c>
      <c r="AK145" s="22">
        <v>32833</v>
      </c>
      <c r="AL145" s="22">
        <v>0</v>
      </c>
      <c r="AM145" s="22">
        <v>0</v>
      </c>
      <c r="AN145" s="22">
        <v>931520</v>
      </c>
      <c r="AO145" s="22">
        <v>0</v>
      </c>
      <c r="AP145" s="22">
        <v>0</v>
      </c>
      <c r="AQ145" s="22">
        <v>5125349</v>
      </c>
      <c r="AR145" s="22">
        <v>97104</v>
      </c>
      <c r="AS145" s="22">
        <v>596997</v>
      </c>
      <c r="AT145" s="22">
        <v>1596</v>
      </c>
      <c r="AU145" s="22">
        <v>0</v>
      </c>
      <c r="AV145" s="22">
        <v>304600</v>
      </c>
      <c r="AW145" s="22">
        <v>1235</v>
      </c>
      <c r="AX145" s="22">
        <v>5200</v>
      </c>
      <c r="AY145" s="22">
        <v>10689</v>
      </c>
      <c r="AZ145" s="22">
        <v>0</v>
      </c>
      <c r="BA145" s="22">
        <v>82488</v>
      </c>
      <c r="BB145" s="22">
        <v>800799</v>
      </c>
      <c r="BC145" s="22">
        <v>0</v>
      </c>
      <c r="BD145" s="22">
        <v>0</v>
      </c>
      <c r="BE145" s="22">
        <v>16541</v>
      </c>
      <c r="BF145" s="22">
        <v>3559</v>
      </c>
      <c r="BG145" s="22">
        <v>840745</v>
      </c>
      <c r="BH145" s="22">
        <v>211365</v>
      </c>
      <c r="BI145" s="22">
        <v>102614</v>
      </c>
      <c r="BJ145" s="22">
        <v>0</v>
      </c>
      <c r="BK145" s="22">
        <v>119966</v>
      </c>
      <c r="BL145" s="22">
        <v>0</v>
      </c>
      <c r="BM145" s="22">
        <v>600</v>
      </c>
      <c r="BN145" s="22">
        <v>0</v>
      </c>
      <c r="BO145" s="22">
        <v>0</v>
      </c>
      <c r="BP145" s="22">
        <v>0</v>
      </c>
      <c r="BQ145" s="22">
        <v>40857</v>
      </c>
      <c r="BR145" s="22">
        <v>0</v>
      </c>
      <c r="BS145" s="22">
        <v>0</v>
      </c>
      <c r="BT145" s="22">
        <v>0</v>
      </c>
      <c r="BU145" s="22">
        <v>0</v>
      </c>
      <c r="BV145" s="22">
        <v>546239</v>
      </c>
      <c r="BW145" s="22">
        <v>211356</v>
      </c>
      <c r="BX145" s="22">
        <v>0</v>
      </c>
      <c r="BY145" s="22">
        <v>0</v>
      </c>
      <c r="BZ145" s="22">
        <v>618387</v>
      </c>
      <c r="CA145" s="22">
        <v>0</v>
      </c>
      <c r="CB145" s="22">
        <v>0</v>
      </c>
      <c r="CC145" s="22">
        <v>4612937</v>
      </c>
      <c r="CD145" s="22">
        <v>512412</v>
      </c>
    </row>
    <row r="146" spans="1:82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1340478</v>
      </c>
      <c r="F146" s="22">
        <v>0</v>
      </c>
      <c r="G146" s="22">
        <v>399685</v>
      </c>
      <c r="H146" s="22">
        <v>0</v>
      </c>
      <c r="I146" s="22">
        <v>0</v>
      </c>
      <c r="J146" s="22">
        <v>100711</v>
      </c>
      <c r="K146" s="22">
        <v>0</v>
      </c>
      <c r="L146" s="22">
        <v>0</v>
      </c>
      <c r="M146" s="22">
        <v>16485</v>
      </c>
      <c r="N146" s="22">
        <v>0</v>
      </c>
      <c r="O146" s="22">
        <v>0</v>
      </c>
      <c r="P146" s="22">
        <v>401642</v>
      </c>
      <c r="Q146" s="22">
        <v>0</v>
      </c>
      <c r="R146" s="22">
        <v>63516</v>
      </c>
      <c r="S146" s="22">
        <v>48245</v>
      </c>
      <c r="T146" s="22">
        <v>0</v>
      </c>
      <c r="U146" s="22">
        <v>550586</v>
      </c>
      <c r="V146" s="22">
        <v>239895</v>
      </c>
      <c r="W146" s="22">
        <v>136978</v>
      </c>
      <c r="X146" s="22">
        <v>0</v>
      </c>
      <c r="Y146" s="22">
        <v>129687</v>
      </c>
      <c r="Z146" s="22">
        <v>0</v>
      </c>
      <c r="AA146" s="22">
        <v>12680</v>
      </c>
      <c r="AB146" s="22">
        <v>0</v>
      </c>
      <c r="AC146" s="22">
        <v>5915</v>
      </c>
      <c r="AD146" s="22">
        <v>13921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93825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3554249</v>
      </c>
      <c r="AR146" s="22">
        <v>85490</v>
      </c>
      <c r="AS146" s="22">
        <v>465727</v>
      </c>
      <c r="AT146" s="22">
        <v>0</v>
      </c>
      <c r="AU146" s="22">
        <v>0</v>
      </c>
      <c r="AV146" s="22">
        <v>187987</v>
      </c>
      <c r="AW146" s="22">
        <v>18017</v>
      </c>
      <c r="AX146" s="22">
        <v>0</v>
      </c>
      <c r="AY146" s="22">
        <v>52328</v>
      </c>
      <c r="AZ146" s="22">
        <v>0</v>
      </c>
      <c r="BA146" s="22">
        <v>0</v>
      </c>
      <c r="BB146" s="22">
        <v>807221</v>
      </c>
      <c r="BC146" s="22">
        <v>0</v>
      </c>
      <c r="BD146" s="22">
        <v>85683</v>
      </c>
      <c r="BE146" s="22">
        <v>30383</v>
      </c>
      <c r="BF146" s="22">
        <v>0</v>
      </c>
      <c r="BG146" s="22">
        <v>598853</v>
      </c>
      <c r="BH146" s="22">
        <v>116307</v>
      </c>
      <c r="BI146" s="22">
        <v>122086</v>
      </c>
      <c r="BJ146" s="22">
        <v>0</v>
      </c>
      <c r="BK146" s="22">
        <v>129687</v>
      </c>
      <c r="BL146" s="22">
        <v>0</v>
      </c>
      <c r="BM146" s="22">
        <v>32567</v>
      </c>
      <c r="BN146" s="22">
        <v>0</v>
      </c>
      <c r="BO146" s="22">
        <v>33658</v>
      </c>
      <c r="BP146" s="22">
        <v>70872</v>
      </c>
      <c r="BQ146" s="22">
        <v>0</v>
      </c>
      <c r="BR146" s="22">
        <v>0</v>
      </c>
      <c r="BS146" s="22">
        <v>0</v>
      </c>
      <c r="BT146" s="22">
        <v>0</v>
      </c>
      <c r="BU146" s="22">
        <v>0</v>
      </c>
      <c r="BV146" s="22">
        <v>360539</v>
      </c>
      <c r="BW146" s="22">
        <v>15711</v>
      </c>
      <c r="BX146" s="22">
        <v>0</v>
      </c>
      <c r="BY146" s="22">
        <v>0</v>
      </c>
      <c r="BZ146" s="22">
        <v>0</v>
      </c>
      <c r="CA146" s="22">
        <v>0</v>
      </c>
      <c r="CB146" s="22">
        <v>0</v>
      </c>
      <c r="CC146" s="22">
        <v>3213116</v>
      </c>
      <c r="CD146" s="22">
        <v>341133</v>
      </c>
    </row>
    <row r="147" spans="1:82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1071201</v>
      </c>
      <c r="F147" s="22">
        <v>0</v>
      </c>
      <c r="G147" s="22">
        <v>5710</v>
      </c>
      <c r="H147" s="22">
        <v>0</v>
      </c>
      <c r="I147" s="22">
        <v>0</v>
      </c>
      <c r="J147" s="22">
        <v>26780</v>
      </c>
      <c r="K147" s="22">
        <v>0</v>
      </c>
      <c r="L147" s="22">
        <v>0</v>
      </c>
      <c r="M147" s="22">
        <v>1015</v>
      </c>
      <c r="N147" s="22">
        <v>0</v>
      </c>
      <c r="O147" s="22">
        <v>0</v>
      </c>
      <c r="P147" s="22">
        <v>507581</v>
      </c>
      <c r="Q147" s="22">
        <v>0</v>
      </c>
      <c r="R147" s="22">
        <v>0</v>
      </c>
      <c r="S147" s="22">
        <v>0</v>
      </c>
      <c r="T147" s="22">
        <v>0</v>
      </c>
      <c r="U147" s="22">
        <v>356756</v>
      </c>
      <c r="V147" s="22">
        <v>138956</v>
      </c>
      <c r="W147" s="22">
        <v>74771</v>
      </c>
      <c r="X147" s="22">
        <v>0</v>
      </c>
      <c r="Y147" s="22">
        <v>6100</v>
      </c>
      <c r="Z147" s="22">
        <v>0</v>
      </c>
      <c r="AA147" s="22">
        <v>400</v>
      </c>
      <c r="AB147" s="22">
        <v>275</v>
      </c>
      <c r="AC147" s="22">
        <v>0</v>
      </c>
      <c r="AD147" s="22">
        <v>18479</v>
      </c>
      <c r="AE147" s="22">
        <v>0</v>
      </c>
      <c r="AF147" s="22">
        <v>0</v>
      </c>
      <c r="AG147" s="22">
        <v>18000</v>
      </c>
      <c r="AH147" s="22">
        <v>0</v>
      </c>
      <c r="AI147" s="22">
        <v>0</v>
      </c>
      <c r="AJ147" s="22">
        <v>63572</v>
      </c>
      <c r="AK147" s="22">
        <v>10064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2299660</v>
      </c>
      <c r="AR147" s="22">
        <v>34610</v>
      </c>
      <c r="AS147" s="22">
        <v>382469</v>
      </c>
      <c r="AT147" s="22">
        <v>0</v>
      </c>
      <c r="AU147" s="22">
        <v>0</v>
      </c>
      <c r="AV147" s="22">
        <v>65714</v>
      </c>
      <c r="AW147" s="22">
        <v>0</v>
      </c>
      <c r="AX147" s="22">
        <v>0</v>
      </c>
      <c r="AY147" s="22">
        <v>7289</v>
      </c>
      <c r="AZ147" s="22">
        <v>0</v>
      </c>
      <c r="BA147" s="22">
        <v>0</v>
      </c>
      <c r="BB147" s="22">
        <v>467172</v>
      </c>
      <c r="BC147" s="22">
        <v>14569</v>
      </c>
      <c r="BD147" s="22">
        <v>0</v>
      </c>
      <c r="BE147" s="22">
        <v>0</v>
      </c>
      <c r="BF147" s="22">
        <v>0</v>
      </c>
      <c r="BG147" s="22">
        <v>336876</v>
      </c>
      <c r="BH147" s="22">
        <v>74407</v>
      </c>
      <c r="BI147" s="22">
        <v>75408</v>
      </c>
      <c r="BJ147" s="22">
        <v>0</v>
      </c>
      <c r="BK147" s="22">
        <v>10933</v>
      </c>
      <c r="BL147" s="22">
        <v>0</v>
      </c>
      <c r="BM147" s="22">
        <v>4791</v>
      </c>
      <c r="BN147" s="22">
        <v>4551</v>
      </c>
      <c r="BO147" s="22">
        <v>0</v>
      </c>
      <c r="BP147" s="22">
        <v>27371</v>
      </c>
      <c r="BQ147" s="22">
        <v>0</v>
      </c>
      <c r="BR147" s="22">
        <v>0</v>
      </c>
      <c r="BS147" s="22">
        <v>14508</v>
      </c>
      <c r="BT147" s="22">
        <v>0</v>
      </c>
      <c r="BU147" s="22">
        <v>0</v>
      </c>
      <c r="BV147" s="22">
        <v>291396</v>
      </c>
      <c r="BW147" s="22">
        <v>58651</v>
      </c>
      <c r="BX147" s="22">
        <v>0</v>
      </c>
      <c r="BY147" s="22">
        <v>0</v>
      </c>
      <c r="BZ147" s="22">
        <v>0</v>
      </c>
      <c r="CA147" s="22">
        <v>0</v>
      </c>
      <c r="CB147" s="22">
        <v>0</v>
      </c>
      <c r="CC147" s="22">
        <v>1870715</v>
      </c>
      <c r="CD147" s="22">
        <v>428945</v>
      </c>
    </row>
    <row r="148" spans="1:82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954273</v>
      </c>
      <c r="H148" s="22">
        <v>0</v>
      </c>
      <c r="I148" s="22">
        <v>0</v>
      </c>
      <c r="J148" s="22">
        <v>59034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99480</v>
      </c>
      <c r="Q148" s="22">
        <v>0</v>
      </c>
      <c r="R148" s="22">
        <v>0</v>
      </c>
      <c r="S148" s="22">
        <v>0</v>
      </c>
      <c r="T148" s="22">
        <v>0</v>
      </c>
      <c r="U148" s="22">
        <v>2328594</v>
      </c>
      <c r="V148" s="22">
        <v>51694</v>
      </c>
      <c r="W148" s="22">
        <v>104465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61180</v>
      </c>
      <c r="AF148" s="22">
        <v>0</v>
      </c>
      <c r="AG148" s="22">
        <v>0</v>
      </c>
      <c r="AH148" s="22">
        <v>0</v>
      </c>
      <c r="AI148" s="22">
        <v>0</v>
      </c>
      <c r="AJ148" s="22">
        <v>313467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3972187</v>
      </c>
      <c r="AR148" s="22">
        <v>53245</v>
      </c>
      <c r="AS148" s="22">
        <v>338987</v>
      </c>
      <c r="AT148" s="22">
        <v>255922</v>
      </c>
      <c r="AU148" s="22">
        <v>0</v>
      </c>
      <c r="AV148" s="22">
        <v>87183</v>
      </c>
      <c r="AW148" s="22">
        <v>0</v>
      </c>
      <c r="AX148" s="22">
        <v>0</v>
      </c>
      <c r="AY148" s="22">
        <v>0</v>
      </c>
      <c r="AZ148" s="22">
        <v>0</v>
      </c>
      <c r="BA148" s="22">
        <v>0</v>
      </c>
      <c r="BB148" s="22">
        <v>283032</v>
      </c>
      <c r="BC148" s="22">
        <v>0</v>
      </c>
      <c r="BD148" s="22">
        <v>0</v>
      </c>
      <c r="BE148" s="22">
        <v>0</v>
      </c>
      <c r="BF148" s="22">
        <v>0</v>
      </c>
      <c r="BG148" s="22">
        <v>191806</v>
      </c>
      <c r="BH148" s="22">
        <v>65167</v>
      </c>
      <c r="BI148" s="22">
        <v>87658</v>
      </c>
      <c r="BJ148" s="22">
        <v>0</v>
      </c>
      <c r="BK148" s="22">
        <v>0</v>
      </c>
      <c r="BL148" s="22">
        <v>0</v>
      </c>
      <c r="BM148" s="22">
        <v>0</v>
      </c>
      <c r="BN148" s="22">
        <v>0</v>
      </c>
      <c r="BO148" s="22">
        <v>0</v>
      </c>
      <c r="BP148" s="22">
        <v>0</v>
      </c>
      <c r="BQ148" s="22">
        <v>21301</v>
      </c>
      <c r="BR148" s="22">
        <v>0</v>
      </c>
      <c r="BS148" s="22">
        <v>0</v>
      </c>
      <c r="BT148" s="22">
        <v>0</v>
      </c>
      <c r="BU148" s="22">
        <v>0</v>
      </c>
      <c r="BV148" s="22">
        <v>181756</v>
      </c>
      <c r="BW148" s="22">
        <v>0</v>
      </c>
      <c r="BX148" s="22">
        <v>0</v>
      </c>
      <c r="BY148" s="22">
        <v>0</v>
      </c>
      <c r="BZ148" s="22">
        <v>0</v>
      </c>
      <c r="CA148" s="22">
        <v>0</v>
      </c>
      <c r="CB148" s="22">
        <v>317070</v>
      </c>
      <c r="CC148" s="22">
        <v>1883127</v>
      </c>
      <c r="CD148" s="22">
        <v>2089060</v>
      </c>
    </row>
    <row r="149" spans="1:82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1482376</v>
      </c>
      <c r="F149" s="22">
        <v>0</v>
      </c>
      <c r="G149" s="22">
        <v>395181</v>
      </c>
      <c r="H149" s="22">
        <v>0</v>
      </c>
      <c r="I149" s="22">
        <v>0</v>
      </c>
      <c r="J149" s="22">
        <v>56444</v>
      </c>
      <c r="K149" s="22">
        <v>0</v>
      </c>
      <c r="L149" s="22">
        <v>0</v>
      </c>
      <c r="M149" s="22">
        <v>9458</v>
      </c>
      <c r="N149" s="22">
        <v>0</v>
      </c>
      <c r="O149" s="22">
        <v>0</v>
      </c>
      <c r="P149" s="22">
        <v>556681</v>
      </c>
      <c r="Q149" s="22">
        <v>0</v>
      </c>
      <c r="R149" s="22">
        <v>0</v>
      </c>
      <c r="S149" s="22">
        <v>0</v>
      </c>
      <c r="T149" s="22">
        <v>0</v>
      </c>
      <c r="U149" s="22">
        <v>278988</v>
      </c>
      <c r="V149" s="22">
        <v>494273</v>
      </c>
      <c r="W149" s="22">
        <v>194861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27044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259474</v>
      </c>
      <c r="AK149" s="22">
        <v>56600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3811380</v>
      </c>
      <c r="AR149" s="22">
        <v>108558</v>
      </c>
      <c r="AS149" s="22">
        <v>567814</v>
      </c>
      <c r="AT149" s="22">
        <v>0</v>
      </c>
      <c r="AU149" s="22">
        <v>0</v>
      </c>
      <c r="AV149" s="22">
        <v>182251</v>
      </c>
      <c r="AW149" s="22">
        <v>1198</v>
      </c>
      <c r="AX149" s="22">
        <v>0</v>
      </c>
      <c r="AY149" s="22">
        <v>75878</v>
      </c>
      <c r="AZ149" s="22">
        <v>0</v>
      </c>
      <c r="BA149" s="22">
        <v>0</v>
      </c>
      <c r="BB149" s="22">
        <v>621932</v>
      </c>
      <c r="BC149" s="22">
        <v>0</v>
      </c>
      <c r="BD149" s="22">
        <v>0</v>
      </c>
      <c r="BE149" s="22">
        <v>0</v>
      </c>
      <c r="BF149" s="22">
        <v>0</v>
      </c>
      <c r="BG149" s="22">
        <v>261955</v>
      </c>
      <c r="BH149" s="22">
        <v>206053</v>
      </c>
      <c r="BI149" s="22">
        <v>149635</v>
      </c>
      <c r="BJ149" s="22">
        <v>0</v>
      </c>
      <c r="BK149" s="22">
        <v>64350</v>
      </c>
      <c r="BL149" s="22">
        <v>0</v>
      </c>
      <c r="BM149" s="22">
        <v>0</v>
      </c>
      <c r="BN149" s="22">
        <v>0</v>
      </c>
      <c r="BO149" s="22">
        <v>165593</v>
      </c>
      <c r="BP149" s="22">
        <v>0</v>
      </c>
      <c r="BQ149" s="22">
        <v>0</v>
      </c>
      <c r="BR149" s="22">
        <v>0</v>
      </c>
      <c r="BS149" s="22">
        <v>0</v>
      </c>
      <c r="BT149" s="22">
        <v>0</v>
      </c>
      <c r="BU149" s="22">
        <v>0</v>
      </c>
      <c r="BV149" s="22">
        <v>806517</v>
      </c>
      <c r="BW149" s="22">
        <v>0</v>
      </c>
      <c r="BX149" s="22">
        <v>0</v>
      </c>
      <c r="BY149" s="22">
        <v>0</v>
      </c>
      <c r="BZ149" s="22">
        <v>0</v>
      </c>
      <c r="CA149" s="22">
        <v>0</v>
      </c>
      <c r="CB149" s="22">
        <v>0</v>
      </c>
      <c r="CC149" s="22">
        <v>3211734</v>
      </c>
      <c r="CD149" s="22">
        <v>599646</v>
      </c>
    </row>
    <row r="150" spans="1:82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11956383</v>
      </c>
      <c r="F150" s="22">
        <v>0</v>
      </c>
      <c r="G150" s="22">
        <v>8726822</v>
      </c>
      <c r="H150" s="22">
        <v>0</v>
      </c>
      <c r="I150" s="22">
        <v>955739</v>
      </c>
      <c r="J150" s="22">
        <v>158836</v>
      </c>
      <c r="K150" s="22">
        <v>0</v>
      </c>
      <c r="L150" s="22">
        <v>0</v>
      </c>
      <c r="M150" s="22">
        <v>21717</v>
      </c>
      <c r="N150" s="22">
        <v>0</v>
      </c>
      <c r="O150" s="22">
        <v>0</v>
      </c>
      <c r="P150" s="22">
        <v>7625</v>
      </c>
      <c r="Q150" s="22">
        <v>0</v>
      </c>
      <c r="R150" s="22">
        <v>0</v>
      </c>
      <c r="S150" s="22">
        <v>0</v>
      </c>
      <c r="T150" s="22">
        <v>0</v>
      </c>
      <c r="U150" s="22">
        <v>2926881</v>
      </c>
      <c r="V150" s="22">
        <v>1562932</v>
      </c>
      <c r="W150" s="22">
        <v>604176</v>
      </c>
      <c r="X150" s="22">
        <v>0</v>
      </c>
      <c r="Y150" s="22">
        <v>160325</v>
      </c>
      <c r="Z150" s="22">
        <v>0</v>
      </c>
      <c r="AA150" s="22">
        <v>0</v>
      </c>
      <c r="AB150" s="22">
        <v>0</v>
      </c>
      <c r="AC150" s="22">
        <v>453173</v>
      </c>
      <c r="AD150" s="22">
        <v>53245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333783</v>
      </c>
      <c r="AK150" s="22">
        <v>352176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28273813</v>
      </c>
      <c r="AR150" s="22">
        <v>220938</v>
      </c>
      <c r="AS150" s="22">
        <v>3243872</v>
      </c>
      <c r="AT150" s="22">
        <v>0</v>
      </c>
      <c r="AU150" s="22">
        <v>1462580</v>
      </c>
      <c r="AV150" s="22">
        <v>580939</v>
      </c>
      <c r="AW150" s="22">
        <v>0</v>
      </c>
      <c r="AX150" s="22">
        <v>0</v>
      </c>
      <c r="AY150" s="22">
        <v>314365</v>
      </c>
      <c r="AZ150" s="22">
        <v>0</v>
      </c>
      <c r="BA150" s="22">
        <v>0</v>
      </c>
      <c r="BB150" s="22">
        <v>4879756</v>
      </c>
      <c r="BC150" s="22">
        <v>0</v>
      </c>
      <c r="BD150" s="22">
        <v>26042</v>
      </c>
      <c r="BE150" s="22">
        <v>0</v>
      </c>
      <c r="BF150" s="22">
        <v>0</v>
      </c>
      <c r="BG150" s="22">
        <v>2111452</v>
      </c>
      <c r="BH150" s="22">
        <v>1528408</v>
      </c>
      <c r="BI150" s="22">
        <v>966259</v>
      </c>
      <c r="BJ150" s="22">
        <v>0</v>
      </c>
      <c r="BK150" s="22">
        <v>199867</v>
      </c>
      <c r="BL150" s="22">
        <v>0</v>
      </c>
      <c r="BM150" s="22">
        <v>0</v>
      </c>
      <c r="BN150" s="22">
        <v>0</v>
      </c>
      <c r="BO150" s="22">
        <v>836473</v>
      </c>
      <c r="BP150" s="22">
        <v>0</v>
      </c>
      <c r="BQ150" s="22">
        <v>0</v>
      </c>
      <c r="BR150" s="22">
        <v>0</v>
      </c>
      <c r="BS150" s="22">
        <v>0</v>
      </c>
      <c r="BT150" s="22">
        <v>0</v>
      </c>
      <c r="BU150" s="22">
        <v>0</v>
      </c>
      <c r="BV150" s="22">
        <v>1407306</v>
      </c>
      <c r="BW150" s="22">
        <v>1956639</v>
      </c>
      <c r="BX150" s="22">
        <v>0</v>
      </c>
      <c r="BY150" s="22">
        <v>0</v>
      </c>
      <c r="BZ150" s="22">
        <v>0</v>
      </c>
      <c r="CA150" s="22">
        <v>0</v>
      </c>
      <c r="CB150" s="22">
        <v>0</v>
      </c>
      <c r="CC150" s="22">
        <v>19734896</v>
      </c>
      <c r="CD150" s="22">
        <v>8538917</v>
      </c>
    </row>
    <row r="151" spans="1:82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1011361</v>
      </c>
      <c r="F151" s="22">
        <v>0</v>
      </c>
      <c r="G151" s="22">
        <v>17704</v>
      </c>
      <c r="H151" s="22">
        <v>0</v>
      </c>
      <c r="I151" s="22">
        <v>0</v>
      </c>
      <c r="J151" s="22">
        <v>66592</v>
      </c>
      <c r="K151" s="22">
        <v>0</v>
      </c>
      <c r="L151" s="22">
        <v>0</v>
      </c>
      <c r="M151" s="22">
        <v>35537</v>
      </c>
      <c r="N151" s="22">
        <v>0</v>
      </c>
      <c r="O151" s="22">
        <v>0</v>
      </c>
      <c r="P151" s="22">
        <v>696060</v>
      </c>
      <c r="Q151" s="22">
        <v>0</v>
      </c>
      <c r="R151" s="22">
        <v>0</v>
      </c>
      <c r="S151" s="22">
        <v>0</v>
      </c>
      <c r="T151" s="22">
        <v>0</v>
      </c>
      <c r="U151" s="22">
        <v>248846</v>
      </c>
      <c r="V151" s="22">
        <v>66063</v>
      </c>
      <c r="W151" s="22">
        <v>111686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6383</v>
      </c>
      <c r="AF151" s="22">
        <v>0</v>
      </c>
      <c r="AG151" s="22">
        <v>0</v>
      </c>
      <c r="AH151" s="22">
        <v>0</v>
      </c>
      <c r="AI151" s="22">
        <v>0</v>
      </c>
      <c r="AJ151" s="22">
        <v>137089</v>
      </c>
      <c r="AK151" s="22">
        <v>8393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2405714</v>
      </c>
      <c r="AR151" s="22">
        <v>45180</v>
      </c>
      <c r="AS151" s="22">
        <v>360923</v>
      </c>
      <c r="AT151" s="22">
        <v>0</v>
      </c>
      <c r="AU151" s="22">
        <v>0</v>
      </c>
      <c r="AV151" s="22">
        <v>122726</v>
      </c>
      <c r="AW151" s="22">
        <v>0</v>
      </c>
      <c r="AX151" s="22">
        <v>0</v>
      </c>
      <c r="AY151" s="22">
        <v>41085</v>
      </c>
      <c r="AZ151" s="22">
        <v>0</v>
      </c>
      <c r="BA151" s="22">
        <v>128277</v>
      </c>
      <c r="BB151" s="22">
        <v>682802</v>
      </c>
      <c r="BC151" s="22">
        <v>0</v>
      </c>
      <c r="BD151" s="22">
        <v>0</v>
      </c>
      <c r="BE151" s="22">
        <v>0</v>
      </c>
      <c r="BF151" s="22">
        <v>0</v>
      </c>
      <c r="BG151" s="22">
        <v>273183</v>
      </c>
      <c r="BH151" s="22">
        <v>192974</v>
      </c>
      <c r="BI151" s="22">
        <v>121626</v>
      </c>
      <c r="BJ151" s="22">
        <v>0</v>
      </c>
      <c r="BK151" s="22">
        <v>0</v>
      </c>
      <c r="BL151" s="22">
        <v>0</v>
      </c>
      <c r="BM151" s="22">
        <v>0</v>
      </c>
      <c r="BN151" s="22">
        <v>0</v>
      </c>
      <c r="BO151" s="22">
        <v>0</v>
      </c>
      <c r="BP151" s="22">
        <v>0</v>
      </c>
      <c r="BQ151" s="22">
        <v>17871</v>
      </c>
      <c r="BR151" s="22">
        <v>0</v>
      </c>
      <c r="BS151" s="22">
        <v>0</v>
      </c>
      <c r="BT151" s="22">
        <v>0</v>
      </c>
      <c r="BU151" s="22">
        <v>0</v>
      </c>
      <c r="BV151" s="22">
        <v>212614</v>
      </c>
      <c r="BW151" s="22">
        <v>19599</v>
      </c>
      <c r="BX151" s="22">
        <v>0</v>
      </c>
      <c r="BY151" s="22">
        <v>0</v>
      </c>
      <c r="BZ151" s="22">
        <v>0</v>
      </c>
      <c r="CA151" s="22">
        <v>0</v>
      </c>
      <c r="CB151" s="22">
        <v>0</v>
      </c>
      <c r="CC151" s="22">
        <v>2218860</v>
      </c>
      <c r="CD151" s="22">
        <v>186854</v>
      </c>
    </row>
    <row r="152" spans="1:82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2276377</v>
      </c>
      <c r="F152" s="22">
        <v>4750</v>
      </c>
      <c r="G152" s="22">
        <v>711010</v>
      </c>
      <c r="H152" s="22">
        <v>0</v>
      </c>
      <c r="I152" s="22">
        <v>0</v>
      </c>
      <c r="J152" s="22">
        <v>32396</v>
      </c>
      <c r="K152" s="22">
        <v>0</v>
      </c>
      <c r="L152" s="22">
        <v>0</v>
      </c>
      <c r="M152" s="22">
        <v>246584</v>
      </c>
      <c r="N152" s="22">
        <v>0</v>
      </c>
      <c r="O152" s="22">
        <v>388537</v>
      </c>
      <c r="P152" s="22">
        <v>316269</v>
      </c>
      <c r="Q152" s="22">
        <v>0</v>
      </c>
      <c r="R152" s="22">
        <v>0</v>
      </c>
      <c r="S152" s="22">
        <v>0</v>
      </c>
      <c r="T152" s="22">
        <v>0</v>
      </c>
      <c r="U152" s="22">
        <v>452132</v>
      </c>
      <c r="V152" s="22">
        <v>353309</v>
      </c>
      <c r="W152" s="22">
        <v>178237</v>
      </c>
      <c r="X152" s="22">
        <v>0</v>
      </c>
      <c r="Y152" s="22">
        <v>48921</v>
      </c>
      <c r="Z152" s="22">
        <v>0</v>
      </c>
      <c r="AA152" s="22">
        <v>15100</v>
      </c>
      <c r="AB152" s="22">
        <v>0</v>
      </c>
      <c r="AC152" s="22">
        <v>19141</v>
      </c>
      <c r="AD152" s="22">
        <v>0</v>
      </c>
      <c r="AE152" s="22">
        <v>113903</v>
      </c>
      <c r="AF152" s="22">
        <v>0</v>
      </c>
      <c r="AG152" s="22">
        <v>0</v>
      </c>
      <c r="AH152" s="22">
        <v>0</v>
      </c>
      <c r="AI152" s="22">
        <v>0</v>
      </c>
      <c r="AJ152" s="22">
        <v>363409</v>
      </c>
      <c r="AK152" s="22">
        <v>870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5520945</v>
      </c>
      <c r="AR152" s="22">
        <v>140530</v>
      </c>
      <c r="AS152" s="22">
        <v>1114870</v>
      </c>
      <c r="AT152" s="22">
        <v>0</v>
      </c>
      <c r="AU152" s="22">
        <v>0</v>
      </c>
      <c r="AV152" s="22">
        <v>145684</v>
      </c>
      <c r="AW152" s="22">
        <v>0</v>
      </c>
      <c r="AX152" s="22">
        <v>230</v>
      </c>
      <c r="AY152" s="22">
        <v>290690</v>
      </c>
      <c r="AZ152" s="22">
        <v>0</v>
      </c>
      <c r="BA152" s="22">
        <v>712381</v>
      </c>
      <c r="BB152" s="22">
        <v>415544</v>
      </c>
      <c r="BC152" s="22">
        <v>0</v>
      </c>
      <c r="BD152" s="22">
        <v>0</v>
      </c>
      <c r="BE152" s="22">
        <v>0</v>
      </c>
      <c r="BF152" s="22">
        <v>0</v>
      </c>
      <c r="BG152" s="22">
        <v>548565</v>
      </c>
      <c r="BH152" s="22">
        <v>533046</v>
      </c>
      <c r="BI152" s="22">
        <v>200685</v>
      </c>
      <c r="BJ152" s="22">
        <v>0</v>
      </c>
      <c r="BK152" s="22">
        <v>75289</v>
      </c>
      <c r="BL152" s="22">
        <v>0</v>
      </c>
      <c r="BM152" s="22">
        <v>48233</v>
      </c>
      <c r="BN152" s="22">
        <v>8791</v>
      </c>
      <c r="BO152" s="22">
        <v>296862</v>
      </c>
      <c r="BP152" s="22">
        <v>0</v>
      </c>
      <c r="BQ152" s="22">
        <v>211724</v>
      </c>
      <c r="BR152" s="22">
        <v>0</v>
      </c>
      <c r="BS152" s="22">
        <v>0</v>
      </c>
      <c r="BT152" s="22">
        <v>0</v>
      </c>
      <c r="BU152" s="22">
        <v>0</v>
      </c>
      <c r="BV152" s="22">
        <v>808916</v>
      </c>
      <c r="BW152" s="22">
        <v>32923</v>
      </c>
      <c r="BX152" s="22">
        <v>0</v>
      </c>
      <c r="BY152" s="22">
        <v>0</v>
      </c>
      <c r="BZ152" s="22">
        <v>0</v>
      </c>
      <c r="CA152" s="22">
        <v>0</v>
      </c>
      <c r="CB152" s="22">
        <v>0</v>
      </c>
      <c r="CC152" s="22">
        <v>5584963</v>
      </c>
      <c r="CD152" s="22">
        <v>-64018</v>
      </c>
    </row>
    <row r="153" spans="1:82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21930683</v>
      </c>
      <c r="F153" s="22">
        <v>4000</v>
      </c>
      <c r="G153" s="22">
        <v>630308</v>
      </c>
      <c r="H153" s="22">
        <v>0</v>
      </c>
      <c r="I153" s="22">
        <v>874559</v>
      </c>
      <c r="J153" s="22">
        <v>702956</v>
      </c>
      <c r="K153" s="22">
        <v>1951896</v>
      </c>
      <c r="L153" s="22">
        <v>0</v>
      </c>
      <c r="M153" s="22">
        <v>477255</v>
      </c>
      <c r="N153" s="22">
        <v>965691</v>
      </c>
      <c r="O153" s="22">
        <v>53857</v>
      </c>
      <c r="P153" s="22">
        <v>17287324</v>
      </c>
      <c r="Q153" s="22">
        <v>0</v>
      </c>
      <c r="R153" s="22">
        <v>0</v>
      </c>
      <c r="S153" s="22">
        <v>817070</v>
      </c>
      <c r="T153" s="22">
        <v>0</v>
      </c>
      <c r="U153" s="22">
        <v>7177111</v>
      </c>
      <c r="V153" s="22">
        <v>4652695</v>
      </c>
      <c r="W153" s="22">
        <v>852137</v>
      </c>
      <c r="X153" s="22">
        <v>841387</v>
      </c>
      <c r="Y153" s="22">
        <v>556000</v>
      </c>
      <c r="Z153" s="22">
        <v>0</v>
      </c>
      <c r="AA153" s="22">
        <v>79221</v>
      </c>
      <c r="AB153" s="22">
        <v>0</v>
      </c>
      <c r="AC153" s="22">
        <v>552252</v>
      </c>
      <c r="AD153" s="22">
        <v>518569</v>
      </c>
      <c r="AE153" s="22">
        <v>1486467</v>
      </c>
      <c r="AF153" s="22">
        <v>0</v>
      </c>
      <c r="AG153" s="22">
        <v>0</v>
      </c>
      <c r="AH153" s="22">
        <v>0</v>
      </c>
      <c r="AI153" s="22">
        <v>0</v>
      </c>
      <c r="AJ153" s="22">
        <v>8787164</v>
      </c>
      <c r="AK153" s="22">
        <v>244202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71442804</v>
      </c>
      <c r="AR153" s="22">
        <v>717856</v>
      </c>
      <c r="AS153" s="22">
        <v>5370449</v>
      </c>
      <c r="AT153" s="22">
        <v>0</v>
      </c>
      <c r="AU153" s="22">
        <v>3216756</v>
      </c>
      <c r="AV153" s="22">
        <v>3052706</v>
      </c>
      <c r="AW153" s="22">
        <v>2000888</v>
      </c>
      <c r="AX153" s="22">
        <v>0</v>
      </c>
      <c r="AY153" s="22">
        <v>801475</v>
      </c>
      <c r="AZ153" s="22">
        <v>613201</v>
      </c>
      <c r="BA153" s="22">
        <v>1365292</v>
      </c>
      <c r="BB153" s="22">
        <v>5897956</v>
      </c>
      <c r="BC153" s="22">
        <v>0</v>
      </c>
      <c r="BD153" s="22">
        <v>45947</v>
      </c>
      <c r="BE153" s="22">
        <v>639041</v>
      </c>
      <c r="BF153" s="22">
        <v>0</v>
      </c>
      <c r="BG153" s="22">
        <v>3875094</v>
      </c>
      <c r="BH153" s="22">
        <v>3234952</v>
      </c>
      <c r="BI153" s="22">
        <v>1642057</v>
      </c>
      <c r="BJ153" s="22">
        <v>0</v>
      </c>
      <c r="BK153" s="22">
        <v>560911</v>
      </c>
      <c r="BL153" s="22">
        <v>0</v>
      </c>
      <c r="BM153" s="22">
        <v>124083</v>
      </c>
      <c r="BN153" s="22">
        <v>0</v>
      </c>
      <c r="BO153" s="22">
        <v>1326706</v>
      </c>
      <c r="BP153" s="22">
        <v>449040</v>
      </c>
      <c r="BQ153" s="22">
        <v>12675</v>
      </c>
      <c r="BR153" s="22">
        <v>0</v>
      </c>
      <c r="BS153" s="22">
        <v>0</v>
      </c>
      <c r="BT153" s="22">
        <v>0</v>
      </c>
      <c r="BU153" s="22">
        <v>0</v>
      </c>
      <c r="BV153" s="22">
        <v>9457466</v>
      </c>
      <c r="BW153" s="22">
        <v>950462</v>
      </c>
      <c r="BX153" s="22">
        <v>0</v>
      </c>
      <c r="BY153" s="22">
        <v>0</v>
      </c>
      <c r="BZ153" s="22">
        <v>0</v>
      </c>
      <c r="CA153" s="22">
        <v>0</v>
      </c>
      <c r="CB153" s="22">
        <v>0</v>
      </c>
      <c r="CC153" s="22">
        <v>45355013</v>
      </c>
      <c r="CD153" s="22">
        <v>26087791</v>
      </c>
    </row>
    <row r="154" spans="1:82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0</v>
      </c>
      <c r="F154" s="22">
        <v>7284122</v>
      </c>
      <c r="G154" s="22">
        <v>1324148</v>
      </c>
      <c r="H154" s="22">
        <v>0</v>
      </c>
      <c r="I154" s="22">
        <v>604897</v>
      </c>
      <c r="J154" s="22">
        <v>626392</v>
      </c>
      <c r="K154" s="22">
        <v>8492</v>
      </c>
      <c r="L154" s="22">
        <v>0</v>
      </c>
      <c r="M154" s="22">
        <v>39985</v>
      </c>
      <c r="N154" s="22">
        <v>0</v>
      </c>
      <c r="O154" s="22">
        <v>138696</v>
      </c>
      <c r="P154" s="22">
        <v>3866497</v>
      </c>
      <c r="Q154" s="22">
        <v>0</v>
      </c>
      <c r="R154" s="22">
        <v>0</v>
      </c>
      <c r="S154" s="22">
        <v>772873</v>
      </c>
      <c r="T154" s="22">
        <v>0</v>
      </c>
      <c r="U154" s="22">
        <v>4791643</v>
      </c>
      <c r="V154" s="22">
        <v>4325392</v>
      </c>
      <c r="W154" s="22">
        <v>858447</v>
      </c>
      <c r="X154" s="22">
        <v>0</v>
      </c>
      <c r="Y154" s="22">
        <v>201339</v>
      </c>
      <c r="Z154" s="22">
        <v>0</v>
      </c>
      <c r="AA154" s="22">
        <v>52494</v>
      </c>
      <c r="AB154" s="22">
        <v>167397</v>
      </c>
      <c r="AC154" s="22">
        <v>377607</v>
      </c>
      <c r="AD154" s="22">
        <v>0</v>
      </c>
      <c r="AE154" s="22">
        <v>0</v>
      </c>
      <c r="AF154" s="22">
        <v>0</v>
      </c>
      <c r="AG154" s="22">
        <v>0</v>
      </c>
      <c r="AH154" s="22">
        <v>9891</v>
      </c>
      <c r="AI154" s="22">
        <v>0</v>
      </c>
      <c r="AJ154" s="22">
        <v>1685058</v>
      </c>
      <c r="AK154" s="22">
        <v>28366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27163736</v>
      </c>
      <c r="AR154" s="22">
        <v>278400</v>
      </c>
      <c r="AS154" s="22">
        <v>1364915</v>
      </c>
      <c r="AT154" s="22">
        <v>0</v>
      </c>
      <c r="AU154" s="22">
        <v>1497556</v>
      </c>
      <c r="AV154" s="22">
        <v>939828</v>
      </c>
      <c r="AW154" s="22">
        <v>21410</v>
      </c>
      <c r="AX154" s="22">
        <v>0</v>
      </c>
      <c r="AY154" s="22">
        <v>216343</v>
      </c>
      <c r="AZ154" s="22">
        <v>0</v>
      </c>
      <c r="BA154" s="22">
        <v>6434</v>
      </c>
      <c r="BB154" s="22">
        <v>2953539</v>
      </c>
      <c r="BC154" s="22">
        <v>0</v>
      </c>
      <c r="BD154" s="22">
        <v>0</v>
      </c>
      <c r="BE154" s="22">
        <v>92007</v>
      </c>
      <c r="BF154" s="22">
        <v>0</v>
      </c>
      <c r="BG154" s="22">
        <v>2836121</v>
      </c>
      <c r="BH154" s="22">
        <v>1964350</v>
      </c>
      <c r="BI154" s="22">
        <v>853938</v>
      </c>
      <c r="BJ154" s="22">
        <v>0</v>
      </c>
      <c r="BK154" s="22">
        <v>235517</v>
      </c>
      <c r="BL154" s="22">
        <v>0</v>
      </c>
      <c r="BM154" s="22">
        <v>167623</v>
      </c>
      <c r="BN154" s="22">
        <v>162890</v>
      </c>
      <c r="BO154" s="22">
        <v>0</v>
      </c>
      <c r="BP154" s="22">
        <v>0</v>
      </c>
      <c r="BQ154" s="22">
        <v>0</v>
      </c>
      <c r="BR154" s="22">
        <v>0</v>
      </c>
      <c r="BS154" s="22">
        <v>0</v>
      </c>
      <c r="BT154" s="22">
        <v>1051764</v>
      </c>
      <c r="BU154" s="22">
        <v>0</v>
      </c>
      <c r="BV154" s="22">
        <v>2389736</v>
      </c>
      <c r="BW154" s="22">
        <v>537265</v>
      </c>
      <c r="BX154" s="22">
        <v>903285</v>
      </c>
      <c r="BY154" s="22">
        <v>309544</v>
      </c>
      <c r="BZ154" s="22">
        <v>0</v>
      </c>
      <c r="CA154" s="22">
        <v>0</v>
      </c>
      <c r="CB154" s="22">
        <v>0</v>
      </c>
      <c r="CC154" s="22">
        <v>18782465</v>
      </c>
      <c r="CD154" s="22">
        <v>8381271</v>
      </c>
    </row>
    <row r="155" spans="1:82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970734</v>
      </c>
      <c r="F155" s="22">
        <v>0</v>
      </c>
      <c r="G155" s="22">
        <v>126452</v>
      </c>
      <c r="H155" s="22">
        <v>0</v>
      </c>
      <c r="I155" s="22">
        <v>9785</v>
      </c>
      <c r="J155" s="22">
        <v>24000</v>
      </c>
      <c r="K155" s="22">
        <v>0</v>
      </c>
      <c r="L155" s="22">
        <v>2400</v>
      </c>
      <c r="M155" s="22">
        <v>1135</v>
      </c>
      <c r="N155" s="22">
        <v>3035</v>
      </c>
      <c r="O155" s="22">
        <v>0</v>
      </c>
      <c r="P155" s="22">
        <v>319328</v>
      </c>
      <c r="Q155" s="22">
        <v>0</v>
      </c>
      <c r="R155" s="22">
        <v>0</v>
      </c>
      <c r="S155" s="22">
        <v>0</v>
      </c>
      <c r="T155" s="22">
        <v>0</v>
      </c>
      <c r="U155" s="22">
        <v>438481</v>
      </c>
      <c r="V155" s="22">
        <v>218996</v>
      </c>
      <c r="W155" s="22">
        <v>133746</v>
      </c>
      <c r="X155" s="22">
        <v>0</v>
      </c>
      <c r="Y155" s="22">
        <v>26117</v>
      </c>
      <c r="Z155" s="22">
        <v>0</v>
      </c>
      <c r="AA155" s="22">
        <v>0</v>
      </c>
      <c r="AB155" s="22">
        <v>0</v>
      </c>
      <c r="AC155" s="22">
        <v>3884</v>
      </c>
      <c r="AD155" s="22">
        <v>0</v>
      </c>
      <c r="AE155" s="22">
        <v>171056</v>
      </c>
      <c r="AF155" s="22">
        <v>0</v>
      </c>
      <c r="AG155" s="22">
        <v>0</v>
      </c>
      <c r="AH155" s="22">
        <v>0</v>
      </c>
      <c r="AI155" s="22">
        <v>0</v>
      </c>
      <c r="AJ155" s="22">
        <v>12523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2461672</v>
      </c>
      <c r="AR155" s="22">
        <v>65785</v>
      </c>
      <c r="AS155" s="22">
        <v>473751</v>
      </c>
      <c r="AT155" s="22">
        <v>0</v>
      </c>
      <c r="AU155" s="22">
        <v>14763</v>
      </c>
      <c r="AV155" s="22">
        <v>54130</v>
      </c>
      <c r="AW155" s="22">
        <v>0</v>
      </c>
      <c r="AX155" s="22">
        <v>0</v>
      </c>
      <c r="AY155" s="22">
        <v>577</v>
      </c>
      <c r="AZ155" s="22">
        <v>0</v>
      </c>
      <c r="BA155" s="22">
        <v>211588</v>
      </c>
      <c r="BB155" s="22">
        <v>339641</v>
      </c>
      <c r="BC155" s="22">
        <v>0</v>
      </c>
      <c r="BD155" s="22">
        <v>0</v>
      </c>
      <c r="BE155" s="22">
        <v>1468</v>
      </c>
      <c r="BF155" s="22">
        <v>0</v>
      </c>
      <c r="BG155" s="22">
        <v>423579</v>
      </c>
      <c r="BH155" s="22">
        <v>223640</v>
      </c>
      <c r="BI155" s="22">
        <v>114937</v>
      </c>
      <c r="BJ155" s="22">
        <v>0</v>
      </c>
      <c r="BK155" s="22">
        <v>31246</v>
      </c>
      <c r="BL155" s="22">
        <v>0</v>
      </c>
      <c r="BM155" s="22">
        <v>0</v>
      </c>
      <c r="BN155" s="22">
        <v>0</v>
      </c>
      <c r="BO155" s="22">
        <v>21546</v>
      </c>
      <c r="BP155" s="22">
        <v>0</v>
      </c>
      <c r="BQ155" s="22">
        <v>41261</v>
      </c>
      <c r="BR155" s="22">
        <v>0</v>
      </c>
      <c r="BS155" s="22">
        <v>11350</v>
      </c>
      <c r="BT155" s="22">
        <v>0</v>
      </c>
      <c r="BU155" s="22">
        <v>12989</v>
      </c>
      <c r="BV155" s="22">
        <v>97202</v>
      </c>
      <c r="BW155" s="22">
        <v>14272</v>
      </c>
      <c r="BX155" s="22">
        <v>0</v>
      </c>
      <c r="BY155" s="22">
        <v>0</v>
      </c>
      <c r="BZ155" s="22">
        <v>0</v>
      </c>
      <c r="CA155" s="22">
        <v>0</v>
      </c>
      <c r="CB155" s="22">
        <v>1953</v>
      </c>
      <c r="CC155" s="22">
        <v>2155678</v>
      </c>
      <c r="CD155" s="22">
        <v>305994</v>
      </c>
    </row>
    <row r="156" spans="1:82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1346348</v>
      </c>
      <c r="F156" s="22">
        <v>0</v>
      </c>
      <c r="G156" s="22">
        <v>16243</v>
      </c>
      <c r="H156" s="22">
        <v>0</v>
      </c>
      <c r="I156" s="22">
        <v>0</v>
      </c>
      <c r="J156" s="22">
        <v>69618</v>
      </c>
      <c r="K156" s="22">
        <v>0</v>
      </c>
      <c r="L156" s="22">
        <v>0</v>
      </c>
      <c r="M156" s="22">
        <v>3774</v>
      </c>
      <c r="N156" s="22">
        <v>0</v>
      </c>
      <c r="O156" s="22">
        <v>0</v>
      </c>
      <c r="P156" s="22">
        <v>875236</v>
      </c>
      <c r="Q156" s="22">
        <v>3098</v>
      </c>
      <c r="R156" s="22">
        <v>0</v>
      </c>
      <c r="S156" s="22">
        <v>0</v>
      </c>
      <c r="T156" s="22">
        <v>0</v>
      </c>
      <c r="U156" s="22">
        <v>376028</v>
      </c>
      <c r="V156" s="22">
        <v>102866</v>
      </c>
      <c r="W156" s="22">
        <v>183542</v>
      </c>
      <c r="X156" s="22">
        <v>0</v>
      </c>
      <c r="Y156" s="22">
        <v>47505</v>
      </c>
      <c r="Z156" s="22">
        <v>0</v>
      </c>
      <c r="AA156" s="22">
        <v>3800</v>
      </c>
      <c r="AB156" s="22">
        <v>15000</v>
      </c>
      <c r="AC156" s="22">
        <v>0</v>
      </c>
      <c r="AD156" s="22">
        <v>1442</v>
      </c>
      <c r="AE156" s="22">
        <v>43403</v>
      </c>
      <c r="AF156" s="22">
        <v>0</v>
      </c>
      <c r="AG156" s="22">
        <v>0</v>
      </c>
      <c r="AH156" s="22">
        <v>22250</v>
      </c>
      <c r="AI156" s="22">
        <v>0</v>
      </c>
      <c r="AJ156" s="22">
        <v>343882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3454035</v>
      </c>
      <c r="AR156" s="22">
        <v>59748</v>
      </c>
      <c r="AS156" s="22">
        <v>412876</v>
      </c>
      <c r="AT156" s="22">
        <v>0</v>
      </c>
      <c r="AU156" s="22">
        <v>0</v>
      </c>
      <c r="AV156" s="22">
        <v>101438</v>
      </c>
      <c r="AW156" s="22">
        <v>0</v>
      </c>
      <c r="AX156" s="22">
        <v>439</v>
      </c>
      <c r="AY156" s="22">
        <v>1780</v>
      </c>
      <c r="AZ156" s="22">
        <v>0</v>
      </c>
      <c r="BA156" s="22">
        <v>89946</v>
      </c>
      <c r="BB156" s="22">
        <v>556618</v>
      </c>
      <c r="BC156" s="22">
        <v>28971</v>
      </c>
      <c r="BD156" s="22">
        <v>0</v>
      </c>
      <c r="BE156" s="22">
        <v>0</v>
      </c>
      <c r="BF156" s="22">
        <v>0</v>
      </c>
      <c r="BG156" s="22">
        <v>639990</v>
      </c>
      <c r="BH156" s="22">
        <v>107086</v>
      </c>
      <c r="BI156" s="22">
        <v>182727</v>
      </c>
      <c r="BJ156" s="22">
        <v>0</v>
      </c>
      <c r="BK156" s="22">
        <v>54645</v>
      </c>
      <c r="BL156" s="22">
        <v>0</v>
      </c>
      <c r="BM156" s="22">
        <v>5562</v>
      </c>
      <c r="BN156" s="22">
        <v>21424</v>
      </c>
      <c r="BO156" s="22">
        <v>0</v>
      </c>
      <c r="BP156" s="22">
        <v>48041</v>
      </c>
      <c r="BQ156" s="22">
        <v>112</v>
      </c>
      <c r="BR156" s="22">
        <v>0</v>
      </c>
      <c r="BS156" s="22">
        <v>0</v>
      </c>
      <c r="BT156" s="22">
        <v>0</v>
      </c>
      <c r="BU156" s="22">
        <v>0</v>
      </c>
      <c r="BV156" s="22">
        <v>671129</v>
      </c>
      <c r="BW156" s="22">
        <v>45388</v>
      </c>
      <c r="BX156" s="22">
        <v>0</v>
      </c>
      <c r="BY156" s="22">
        <v>0</v>
      </c>
      <c r="BZ156" s="22">
        <v>0</v>
      </c>
      <c r="CA156" s="22">
        <v>0</v>
      </c>
      <c r="CB156" s="22">
        <v>0</v>
      </c>
      <c r="CC156" s="22">
        <v>3027920</v>
      </c>
      <c r="CD156" s="22">
        <v>426115</v>
      </c>
    </row>
    <row r="157" spans="1:82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9301830</v>
      </c>
      <c r="F157" s="22">
        <v>514613</v>
      </c>
      <c r="G157" s="22">
        <v>368050</v>
      </c>
      <c r="H157" s="22">
        <v>0</v>
      </c>
      <c r="I157" s="22">
        <v>492538</v>
      </c>
      <c r="J157" s="22">
        <v>458829</v>
      </c>
      <c r="K157" s="22">
        <v>9080</v>
      </c>
      <c r="L157" s="22">
        <v>0</v>
      </c>
      <c r="M157" s="22">
        <v>4720</v>
      </c>
      <c r="N157" s="22">
        <v>0</v>
      </c>
      <c r="O157" s="22">
        <v>174292</v>
      </c>
      <c r="P157" s="22">
        <v>1321696</v>
      </c>
      <c r="Q157" s="22">
        <v>360145</v>
      </c>
      <c r="R157" s="22">
        <v>0</v>
      </c>
      <c r="S157" s="22">
        <v>0</v>
      </c>
      <c r="T157" s="22">
        <v>0</v>
      </c>
      <c r="U157" s="22">
        <v>11154259</v>
      </c>
      <c r="V157" s="22">
        <v>1265374</v>
      </c>
      <c r="W157" s="22">
        <v>424429</v>
      </c>
      <c r="X157" s="22">
        <v>2282332</v>
      </c>
      <c r="Y157" s="22">
        <v>243200</v>
      </c>
      <c r="Z157" s="22">
        <v>0</v>
      </c>
      <c r="AA157" s="22">
        <v>6310</v>
      </c>
      <c r="AB157" s="22">
        <v>18058</v>
      </c>
      <c r="AC157" s="22">
        <v>0</v>
      </c>
      <c r="AD157" s="22">
        <v>78712</v>
      </c>
      <c r="AE157" s="22">
        <v>207755</v>
      </c>
      <c r="AF157" s="22">
        <v>0</v>
      </c>
      <c r="AG157" s="22">
        <v>0</v>
      </c>
      <c r="AH157" s="22">
        <v>9710</v>
      </c>
      <c r="AI157" s="22">
        <v>0</v>
      </c>
      <c r="AJ157" s="22">
        <v>1396790</v>
      </c>
      <c r="AK157" s="22">
        <v>151983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30244705</v>
      </c>
      <c r="AR157" s="22">
        <v>381662</v>
      </c>
      <c r="AS157" s="22">
        <v>1638185</v>
      </c>
      <c r="AT157" s="22">
        <v>0</v>
      </c>
      <c r="AU157" s="22">
        <v>1727329</v>
      </c>
      <c r="AV157" s="22">
        <v>1552060</v>
      </c>
      <c r="AW157" s="22">
        <v>708457</v>
      </c>
      <c r="AX157" s="22">
        <v>4210</v>
      </c>
      <c r="AY157" s="22">
        <v>47694</v>
      </c>
      <c r="AZ157" s="22">
        <v>99812</v>
      </c>
      <c r="BA157" s="22">
        <v>929474</v>
      </c>
      <c r="BB157" s="22">
        <v>4422172</v>
      </c>
      <c r="BC157" s="22">
        <v>1003729</v>
      </c>
      <c r="BD157" s="22">
        <v>0</v>
      </c>
      <c r="BE157" s="22">
        <v>0</v>
      </c>
      <c r="BF157" s="22">
        <v>0</v>
      </c>
      <c r="BG157" s="22">
        <v>1433604</v>
      </c>
      <c r="BH157" s="22">
        <v>643273</v>
      </c>
      <c r="BI157" s="22">
        <v>336170</v>
      </c>
      <c r="BJ157" s="22">
        <v>2448741</v>
      </c>
      <c r="BK157" s="22">
        <v>343946</v>
      </c>
      <c r="BL157" s="22">
        <v>2529</v>
      </c>
      <c r="BM157" s="22">
        <v>14153</v>
      </c>
      <c r="BN157" s="22">
        <v>0</v>
      </c>
      <c r="BO157" s="22">
        <v>0</v>
      </c>
      <c r="BP157" s="22">
        <v>105121</v>
      </c>
      <c r="BQ157" s="22">
        <v>572960</v>
      </c>
      <c r="BR157" s="22">
        <v>0</v>
      </c>
      <c r="BS157" s="22">
        <v>0</v>
      </c>
      <c r="BT157" s="22">
        <v>75427</v>
      </c>
      <c r="BU157" s="22">
        <v>0</v>
      </c>
      <c r="BV157" s="22">
        <v>2343485</v>
      </c>
      <c r="BW157" s="22">
        <v>729920</v>
      </c>
      <c r="BX157" s="22">
        <v>0</v>
      </c>
      <c r="BY157" s="22">
        <v>0</v>
      </c>
      <c r="BZ157" s="22">
        <v>0</v>
      </c>
      <c r="CA157" s="22">
        <v>0</v>
      </c>
      <c r="CB157" s="22">
        <v>0</v>
      </c>
      <c r="CC157" s="22">
        <v>21564113</v>
      </c>
      <c r="CD157" s="22">
        <v>8680592</v>
      </c>
    </row>
    <row r="158" spans="1:82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2964489</v>
      </c>
      <c r="F158" s="22">
        <v>0</v>
      </c>
      <c r="G158" s="22">
        <v>0</v>
      </c>
      <c r="H158" s="22">
        <v>0</v>
      </c>
      <c r="I158" s="22">
        <v>0</v>
      </c>
      <c r="J158" s="22">
        <v>121202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1080868</v>
      </c>
      <c r="Q158" s="22">
        <v>0</v>
      </c>
      <c r="R158" s="22">
        <v>0</v>
      </c>
      <c r="S158" s="22">
        <v>0</v>
      </c>
      <c r="T158" s="22">
        <v>0</v>
      </c>
      <c r="U158" s="22">
        <v>526004</v>
      </c>
      <c r="V158" s="22">
        <v>1102446</v>
      </c>
      <c r="W158" s="22">
        <v>229320</v>
      </c>
      <c r="X158" s="22">
        <v>0</v>
      </c>
      <c r="Y158" s="22">
        <v>175079</v>
      </c>
      <c r="Z158" s="22">
        <v>0</v>
      </c>
      <c r="AA158" s="22">
        <v>0</v>
      </c>
      <c r="AB158" s="22">
        <v>0</v>
      </c>
      <c r="AC158" s="22">
        <v>587406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1034465</v>
      </c>
      <c r="AK158" s="22">
        <v>30282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7851561</v>
      </c>
      <c r="AR158" s="22">
        <v>255605</v>
      </c>
      <c r="AS158" s="22">
        <v>596299</v>
      </c>
      <c r="AT158" s="22">
        <v>0</v>
      </c>
      <c r="AU158" s="22">
        <v>0</v>
      </c>
      <c r="AV158" s="22">
        <v>308246</v>
      </c>
      <c r="AW158" s="22">
        <v>1698</v>
      </c>
      <c r="AX158" s="22">
        <v>0</v>
      </c>
      <c r="AY158" s="22">
        <v>162399</v>
      </c>
      <c r="AZ158" s="22">
        <v>0</v>
      </c>
      <c r="BA158" s="22">
        <v>0</v>
      </c>
      <c r="BB158" s="22">
        <v>869115</v>
      </c>
      <c r="BC158" s="22">
        <v>0</v>
      </c>
      <c r="BD158" s="22">
        <v>0</v>
      </c>
      <c r="BE158" s="22">
        <v>0</v>
      </c>
      <c r="BF158" s="22">
        <v>0</v>
      </c>
      <c r="BG158" s="22">
        <v>281076</v>
      </c>
      <c r="BH158" s="22">
        <v>650528</v>
      </c>
      <c r="BI158" s="22">
        <v>163301</v>
      </c>
      <c r="BJ158" s="22">
        <v>0</v>
      </c>
      <c r="BK158" s="22">
        <v>442143</v>
      </c>
      <c r="BL158" s="22">
        <v>0</v>
      </c>
      <c r="BM158" s="22">
        <v>0</v>
      </c>
      <c r="BN158" s="22">
        <v>0</v>
      </c>
      <c r="BO158" s="22">
        <v>322812</v>
      </c>
      <c r="BP158" s="22">
        <v>0</v>
      </c>
      <c r="BQ158" s="22">
        <v>0</v>
      </c>
      <c r="BR158" s="22">
        <v>0</v>
      </c>
      <c r="BS158" s="22">
        <v>0</v>
      </c>
      <c r="BT158" s="22">
        <v>0</v>
      </c>
      <c r="BU158" s="22">
        <v>0</v>
      </c>
      <c r="BV158" s="22">
        <v>1637071</v>
      </c>
      <c r="BW158" s="22">
        <v>305274</v>
      </c>
      <c r="BX158" s="22">
        <v>0</v>
      </c>
      <c r="BY158" s="22">
        <v>0</v>
      </c>
      <c r="BZ158" s="22">
        <v>0</v>
      </c>
      <c r="CA158" s="22">
        <v>0</v>
      </c>
      <c r="CB158" s="22">
        <v>0</v>
      </c>
      <c r="CC158" s="22">
        <v>5995567</v>
      </c>
      <c r="CD158" s="22">
        <v>1855994</v>
      </c>
    </row>
    <row r="159" spans="1:82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1049565</v>
      </c>
      <c r="F159" s="22">
        <v>0</v>
      </c>
      <c r="G159" s="22">
        <v>258415</v>
      </c>
      <c r="H159" s="22">
        <v>0</v>
      </c>
      <c r="I159" s="22">
        <v>0</v>
      </c>
      <c r="J159" s="22">
        <v>88948</v>
      </c>
      <c r="K159" s="22">
        <v>0</v>
      </c>
      <c r="L159" s="22">
        <v>350045</v>
      </c>
      <c r="M159" s="22">
        <v>0</v>
      </c>
      <c r="N159" s="22">
        <v>0</v>
      </c>
      <c r="O159" s="22">
        <v>3363</v>
      </c>
      <c r="P159" s="22">
        <v>575290</v>
      </c>
      <c r="Q159" s="22">
        <v>0</v>
      </c>
      <c r="R159" s="22">
        <v>0</v>
      </c>
      <c r="S159" s="22">
        <v>0</v>
      </c>
      <c r="T159" s="22">
        <v>0</v>
      </c>
      <c r="U159" s="22">
        <v>578114</v>
      </c>
      <c r="V159" s="22">
        <v>167624</v>
      </c>
      <c r="W159" s="22">
        <v>157051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4205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378973</v>
      </c>
      <c r="AK159" s="22">
        <v>93971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3705564</v>
      </c>
      <c r="AR159" s="22">
        <v>85631</v>
      </c>
      <c r="AS159" s="22">
        <v>407689</v>
      </c>
      <c r="AT159" s="22">
        <v>0</v>
      </c>
      <c r="AU159" s="22">
        <v>0</v>
      </c>
      <c r="AV159" s="22">
        <v>120528</v>
      </c>
      <c r="AW159" s="22">
        <v>0</v>
      </c>
      <c r="AX159" s="22">
        <v>237518</v>
      </c>
      <c r="AY159" s="22">
        <v>24966</v>
      </c>
      <c r="AZ159" s="22">
        <v>0</v>
      </c>
      <c r="BA159" s="22">
        <v>202218</v>
      </c>
      <c r="BB159" s="22">
        <v>587789</v>
      </c>
      <c r="BC159" s="22">
        <v>0</v>
      </c>
      <c r="BD159" s="22">
        <v>0</v>
      </c>
      <c r="BE159" s="22">
        <v>0</v>
      </c>
      <c r="BF159" s="22">
        <v>0</v>
      </c>
      <c r="BG159" s="22">
        <v>778276</v>
      </c>
      <c r="BH159" s="22">
        <v>188715</v>
      </c>
      <c r="BI159" s="22">
        <v>140888</v>
      </c>
      <c r="BJ159" s="22">
        <v>0</v>
      </c>
      <c r="BK159" s="22">
        <v>0</v>
      </c>
      <c r="BL159" s="22">
        <v>0</v>
      </c>
      <c r="BM159" s="22">
        <v>0</v>
      </c>
      <c r="BN159" s="22">
        <v>0</v>
      </c>
      <c r="BO159" s="22">
        <v>49747</v>
      </c>
      <c r="BP159" s="22">
        <v>0</v>
      </c>
      <c r="BQ159" s="22">
        <v>0</v>
      </c>
      <c r="BR159" s="22">
        <v>0</v>
      </c>
      <c r="BS159" s="22">
        <v>0</v>
      </c>
      <c r="BT159" s="22">
        <v>0</v>
      </c>
      <c r="BU159" s="22">
        <v>0</v>
      </c>
      <c r="BV159" s="22">
        <v>582992</v>
      </c>
      <c r="BW159" s="22">
        <v>148118</v>
      </c>
      <c r="BX159" s="22">
        <v>0</v>
      </c>
      <c r="BY159" s="22">
        <v>0</v>
      </c>
      <c r="BZ159" s="22">
        <v>0</v>
      </c>
      <c r="CA159" s="22">
        <v>0</v>
      </c>
      <c r="CB159" s="22">
        <v>0</v>
      </c>
      <c r="CC159" s="22">
        <v>3555075</v>
      </c>
      <c r="CD159" s="22">
        <v>150489</v>
      </c>
    </row>
    <row r="160" spans="1:82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4780289</v>
      </c>
      <c r="F160" s="22">
        <v>0</v>
      </c>
      <c r="G160" s="22">
        <v>83849</v>
      </c>
      <c r="H160" s="22">
        <v>0</v>
      </c>
      <c r="I160" s="22">
        <v>270611</v>
      </c>
      <c r="J160" s="22">
        <v>11638</v>
      </c>
      <c r="K160" s="22">
        <v>3000</v>
      </c>
      <c r="L160" s="22">
        <v>0</v>
      </c>
      <c r="M160" s="22">
        <v>10358</v>
      </c>
      <c r="N160" s="22">
        <v>0</v>
      </c>
      <c r="O160" s="22">
        <v>764</v>
      </c>
      <c r="P160" s="22">
        <v>200129</v>
      </c>
      <c r="Q160" s="22">
        <v>0</v>
      </c>
      <c r="R160" s="22">
        <v>0</v>
      </c>
      <c r="S160" s="22">
        <v>0</v>
      </c>
      <c r="T160" s="22">
        <v>0</v>
      </c>
      <c r="U160" s="22">
        <v>903182</v>
      </c>
      <c r="V160" s="22">
        <v>831220</v>
      </c>
      <c r="W160" s="22">
        <v>476462</v>
      </c>
      <c r="X160" s="22">
        <v>0</v>
      </c>
      <c r="Y160" s="22">
        <v>148520</v>
      </c>
      <c r="Z160" s="22">
        <v>0</v>
      </c>
      <c r="AA160" s="22">
        <v>46944</v>
      </c>
      <c r="AB160" s="22">
        <v>0</v>
      </c>
      <c r="AC160" s="22">
        <v>26039</v>
      </c>
      <c r="AD160" s="22">
        <v>49755</v>
      </c>
      <c r="AE160" s="22">
        <v>196665</v>
      </c>
      <c r="AF160" s="22">
        <v>0</v>
      </c>
      <c r="AG160" s="22">
        <v>0</v>
      </c>
      <c r="AH160" s="22">
        <v>40471</v>
      </c>
      <c r="AI160" s="22">
        <v>848061</v>
      </c>
      <c r="AJ160" s="22">
        <v>55868</v>
      </c>
      <c r="AK160" s="22">
        <v>252655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9236480</v>
      </c>
      <c r="AR160" s="22">
        <v>164553</v>
      </c>
      <c r="AS160" s="22">
        <v>751923</v>
      </c>
      <c r="AT160" s="22">
        <v>0</v>
      </c>
      <c r="AU160" s="22">
        <v>425256</v>
      </c>
      <c r="AV160" s="22">
        <v>384779</v>
      </c>
      <c r="AW160" s="22">
        <v>68440</v>
      </c>
      <c r="AX160" s="22">
        <v>0</v>
      </c>
      <c r="AY160" s="22">
        <v>188418</v>
      </c>
      <c r="AZ160" s="22">
        <v>0</v>
      </c>
      <c r="BA160" s="22">
        <v>120632</v>
      </c>
      <c r="BB160" s="22">
        <v>998493</v>
      </c>
      <c r="BC160" s="22">
        <v>0</v>
      </c>
      <c r="BD160" s="22">
        <v>0</v>
      </c>
      <c r="BE160" s="22">
        <v>0</v>
      </c>
      <c r="BF160" s="22">
        <v>0</v>
      </c>
      <c r="BG160" s="22">
        <v>732950</v>
      </c>
      <c r="BH160" s="22">
        <v>655981</v>
      </c>
      <c r="BI160" s="22">
        <v>459018</v>
      </c>
      <c r="BJ160" s="22">
        <v>39451</v>
      </c>
      <c r="BK160" s="22">
        <v>175348</v>
      </c>
      <c r="BL160" s="22">
        <v>0</v>
      </c>
      <c r="BM160" s="22">
        <v>86146</v>
      </c>
      <c r="BN160" s="22">
        <v>0</v>
      </c>
      <c r="BO160" s="22">
        <v>162836</v>
      </c>
      <c r="BP160" s="22">
        <v>107529</v>
      </c>
      <c r="BQ160" s="22">
        <v>128171</v>
      </c>
      <c r="BR160" s="22">
        <v>0</v>
      </c>
      <c r="BS160" s="22">
        <v>0</v>
      </c>
      <c r="BT160" s="22">
        <v>13578</v>
      </c>
      <c r="BU160" s="22">
        <v>1651243</v>
      </c>
      <c r="BV160" s="22">
        <v>86173</v>
      </c>
      <c r="BW160" s="22">
        <v>569951</v>
      </c>
      <c r="BX160" s="22">
        <v>0</v>
      </c>
      <c r="BY160" s="22">
        <v>0</v>
      </c>
      <c r="BZ160" s="22">
        <v>0</v>
      </c>
      <c r="CA160" s="22">
        <v>0</v>
      </c>
      <c r="CB160" s="22">
        <v>0</v>
      </c>
      <c r="CC160" s="22">
        <v>7970869</v>
      </c>
      <c r="CD160" s="22">
        <v>1265611</v>
      </c>
    </row>
    <row r="161" spans="1:82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5410059</v>
      </c>
      <c r="F161" s="22">
        <v>0</v>
      </c>
      <c r="G161" s="22">
        <v>19854</v>
      </c>
      <c r="H161" s="22">
        <v>0</v>
      </c>
      <c r="I161" s="22">
        <v>485131</v>
      </c>
      <c r="J161" s="22">
        <v>487785</v>
      </c>
      <c r="K161" s="22">
        <v>0</v>
      </c>
      <c r="L161" s="22">
        <v>0</v>
      </c>
      <c r="M161" s="22">
        <v>17989</v>
      </c>
      <c r="N161" s="22">
        <v>0</v>
      </c>
      <c r="O161" s="22">
        <v>0</v>
      </c>
      <c r="P161" s="22">
        <v>318759</v>
      </c>
      <c r="Q161" s="22">
        <v>25589</v>
      </c>
      <c r="R161" s="22">
        <v>0</v>
      </c>
      <c r="S161" s="22">
        <v>21830</v>
      </c>
      <c r="T161" s="22">
        <v>0</v>
      </c>
      <c r="U161" s="22">
        <v>2317247</v>
      </c>
      <c r="V161" s="22">
        <v>1419790</v>
      </c>
      <c r="W161" s="22">
        <v>702842</v>
      </c>
      <c r="X161" s="22">
        <v>2196</v>
      </c>
      <c r="Y161" s="22">
        <v>267392</v>
      </c>
      <c r="Z161" s="22">
        <v>0</v>
      </c>
      <c r="AA161" s="22">
        <v>46799</v>
      </c>
      <c r="AB161" s="22">
        <v>0</v>
      </c>
      <c r="AC161" s="22">
        <v>190500</v>
      </c>
      <c r="AD161" s="22">
        <v>0</v>
      </c>
      <c r="AE161" s="22">
        <v>6437483</v>
      </c>
      <c r="AF161" s="22">
        <v>0</v>
      </c>
      <c r="AG161" s="22">
        <v>9388</v>
      </c>
      <c r="AH161" s="22">
        <v>14495</v>
      </c>
      <c r="AI161" s="22">
        <v>0</v>
      </c>
      <c r="AJ161" s="22">
        <v>900471</v>
      </c>
      <c r="AK161" s="22">
        <v>102031</v>
      </c>
      <c r="AL161" s="22">
        <v>0</v>
      </c>
      <c r="AM161" s="22">
        <v>0</v>
      </c>
      <c r="AN161" s="22">
        <v>0</v>
      </c>
      <c r="AO161" s="22">
        <v>3011836</v>
      </c>
      <c r="AP161" s="22">
        <v>0</v>
      </c>
      <c r="AQ161" s="22">
        <v>22209466</v>
      </c>
      <c r="AR161" s="22">
        <v>190976</v>
      </c>
      <c r="AS161" s="22">
        <v>1511083</v>
      </c>
      <c r="AT161" s="22">
        <v>0</v>
      </c>
      <c r="AU161" s="22">
        <v>1466144</v>
      </c>
      <c r="AV161" s="22">
        <v>362929</v>
      </c>
      <c r="AW161" s="22">
        <v>12291</v>
      </c>
      <c r="AX161" s="22">
        <v>0</v>
      </c>
      <c r="AY161" s="22">
        <v>106261</v>
      </c>
      <c r="AZ161" s="22">
        <v>13863</v>
      </c>
      <c r="BA161" s="22">
        <v>73722</v>
      </c>
      <c r="BB161" s="22">
        <v>2175642</v>
      </c>
      <c r="BC161" s="22">
        <v>36883</v>
      </c>
      <c r="BD161" s="22">
        <v>0</v>
      </c>
      <c r="BE161" s="22">
        <v>66293</v>
      </c>
      <c r="BF161" s="22">
        <v>1000</v>
      </c>
      <c r="BG161" s="22">
        <v>2135657</v>
      </c>
      <c r="BH161" s="22">
        <v>499238</v>
      </c>
      <c r="BI161" s="22">
        <v>527982</v>
      </c>
      <c r="BJ161" s="22">
        <v>219279</v>
      </c>
      <c r="BK161" s="22">
        <v>300816</v>
      </c>
      <c r="BL161" s="22">
        <v>0</v>
      </c>
      <c r="BM161" s="22">
        <v>39306</v>
      </c>
      <c r="BN161" s="22">
        <v>20000</v>
      </c>
      <c r="BO161" s="22">
        <v>267387</v>
      </c>
      <c r="BP161" s="22">
        <v>241669</v>
      </c>
      <c r="BQ161" s="22">
        <v>492694</v>
      </c>
      <c r="BR161" s="22">
        <v>23458</v>
      </c>
      <c r="BS161" s="22">
        <v>0</v>
      </c>
      <c r="BT161" s="22">
        <v>0</v>
      </c>
      <c r="BU161" s="22">
        <v>165290</v>
      </c>
      <c r="BV161" s="22">
        <v>1334694</v>
      </c>
      <c r="BW161" s="22">
        <v>253619</v>
      </c>
      <c r="BX161" s="22">
        <v>0</v>
      </c>
      <c r="BY161" s="22">
        <v>0</v>
      </c>
      <c r="BZ161" s="22">
        <v>0</v>
      </c>
      <c r="CA161" s="22">
        <v>2149870</v>
      </c>
      <c r="CB161" s="22">
        <v>0</v>
      </c>
      <c r="CC161" s="22">
        <v>14688046</v>
      </c>
      <c r="CD161" s="22">
        <v>7521420</v>
      </c>
    </row>
    <row r="162" spans="1:82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2928290</v>
      </c>
      <c r="F162" s="22">
        <v>0</v>
      </c>
      <c r="G162" s="22">
        <v>572177</v>
      </c>
      <c r="H162" s="22">
        <v>3996</v>
      </c>
      <c r="I162" s="22">
        <v>2193</v>
      </c>
      <c r="J162" s="22">
        <v>125224</v>
      </c>
      <c r="K162" s="22">
        <v>4148</v>
      </c>
      <c r="L162" s="22">
        <v>3853</v>
      </c>
      <c r="M162" s="22">
        <v>8360</v>
      </c>
      <c r="N162" s="22">
        <v>13451</v>
      </c>
      <c r="O162" s="22">
        <v>0</v>
      </c>
      <c r="P162" s="22">
        <v>164210</v>
      </c>
      <c r="Q162" s="22">
        <v>0</v>
      </c>
      <c r="R162" s="22">
        <v>0</v>
      </c>
      <c r="S162" s="22">
        <v>0</v>
      </c>
      <c r="T162" s="22">
        <v>0</v>
      </c>
      <c r="U162" s="22">
        <v>585969</v>
      </c>
      <c r="V162" s="22">
        <v>238631</v>
      </c>
      <c r="W162" s="22">
        <v>75360</v>
      </c>
      <c r="X162" s="22">
        <v>0</v>
      </c>
      <c r="Y162" s="22">
        <v>131329</v>
      </c>
      <c r="Z162" s="22">
        <v>0</v>
      </c>
      <c r="AA162" s="22">
        <v>14430</v>
      </c>
      <c r="AB162" s="22">
        <v>0</v>
      </c>
      <c r="AC162" s="22">
        <v>29670</v>
      </c>
      <c r="AD162" s="22">
        <v>52557</v>
      </c>
      <c r="AE162" s="22">
        <v>855390</v>
      </c>
      <c r="AF162" s="22">
        <v>0</v>
      </c>
      <c r="AG162" s="22">
        <v>0</v>
      </c>
      <c r="AH162" s="22">
        <v>0</v>
      </c>
      <c r="AI162" s="22">
        <v>196350</v>
      </c>
      <c r="AJ162" s="22">
        <v>668541</v>
      </c>
      <c r="AK162" s="22">
        <v>78722</v>
      </c>
      <c r="AL162" s="22">
        <v>0</v>
      </c>
      <c r="AM162" s="22">
        <v>13469</v>
      </c>
      <c r="AN162" s="22">
        <v>0</v>
      </c>
      <c r="AO162" s="22">
        <v>0</v>
      </c>
      <c r="AP162" s="22">
        <v>0</v>
      </c>
      <c r="AQ162" s="22">
        <v>6766320</v>
      </c>
      <c r="AR162" s="22">
        <v>99158</v>
      </c>
      <c r="AS162" s="22">
        <v>461378</v>
      </c>
      <c r="AT162" s="22">
        <v>90387</v>
      </c>
      <c r="AU162" s="22">
        <v>63659</v>
      </c>
      <c r="AV162" s="22">
        <v>217875</v>
      </c>
      <c r="AW162" s="22">
        <v>4148</v>
      </c>
      <c r="AX162" s="22">
        <v>56807</v>
      </c>
      <c r="AY162" s="22">
        <v>33131</v>
      </c>
      <c r="AZ162" s="22">
        <v>0</v>
      </c>
      <c r="BA162" s="22">
        <v>0</v>
      </c>
      <c r="BB162" s="22">
        <v>1516242</v>
      </c>
      <c r="BC162" s="22">
        <v>38878</v>
      </c>
      <c r="BD162" s="22">
        <v>0</v>
      </c>
      <c r="BE162" s="22">
        <v>49908</v>
      </c>
      <c r="BF162" s="22">
        <v>6000</v>
      </c>
      <c r="BG162" s="22">
        <v>407956</v>
      </c>
      <c r="BH162" s="22">
        <v>125985</v>
      </c>
      <c r="BI162" s="22">
        <v>223457</v>
      </c>
      <c r="BJ162" s="22">
        <v>0</v>
      </c>
      <c r="BK162" s="22">
        <v>146445</v>
      </c>
      <c r="BL162" s="22">
        <v>0</v>
      </c>
      <c r="BM162" s="22">
        <v>32866</v>
      </c>
      <c r="BN162" s="22">
        <v>0</v>
      </c>
      <c r="BO162" s="22">
        <v>388</v>
      </c>
      <c r="BP162" s="22">
        <v>109886</v>
      </c>
      <c r="BQ162" s="22">
        <v>268811</v>
      </c>
      <c r="BR162" s="22">
        <v>0</v>
      </c>
      <c r="BS162" s="22">
        <v>0</v>
      </c>
      <c r="BT162" s="22">
        <v>0</v>
      </c>
      <c r="BU162" s="22">
        <v>468896</v>
      </c>
      <c r="BV162" s="22">
        <v>841186</v>
      </c>
      <c r="BW162" s="22">
        <v>129463</v>
      </c>
      <c r="BX162" s="22">
        <v>0</v>
      </c>
      <c r="BY162" s="22">
        <v>0</v>
      </c>
      <c r="BZ162" s="22">
        <v>0</v>
      </c>
      <c r="CA162" s="22">
        <v>0</v>
      </c>
      <c r="CB162" s="22">
        <v>0</v>
      </c>
      <c r="CC162" s="22">
        <v>5392910</v>
      </c>
      <c r="CD162" s="22">
        <v>1373410</v>
      </c>
    </row>
    <row r="163" spans="1:82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2165694</v>
      </c>
      <c r="F163" s="22">
        <v>0</v>
      </c>
      <c r="G163" s="22">
        <v>97273</v>
      </c>
      <c r="H163" s="22">
        <v>0</v>
      </c>
      <c r="I163" s="22">
        <v>0</v>
      </c>
      <c r="J163" s="22">
        <v>13425</v>
      </c>
      <c r="K163" s="22">
        <v>0</v>
      </c>
      <c r="L163" s="22">
        <v>0</v>
      </c>
      <c r="M163" s="22">
        <v>39346</v>
      </c>
      <c r="N163" s="22">
        <v>0</v>
      </c>
      <c r="O163" s="22">
        <v>66027</v>
      </c>
      <c r="P163" s="22">
        <v>0</v>
      </c>
      <c r="Q163" s="22">
        <v>99890</v>
      </c>
      <c r="R163" s="22">
        <v>0</v>
      </c>
      <c r="S163" s="22">
        <v>0</v>
      </c>
      <c r="T163" s="22">
        <v>0</v>
      </c>
      <c r="U163" s="22">
        <v>790154</v>
      </c>
      <c r="V163" s="22">
        <v>292970</v>
      </c>
      <c r="W163" s="22">
        <v>135448</v>
      </c>
      <c r="X163" s="22">
        <v>0</v>
      </c>
      <c r="Y163" s="22">
        <v>51162</v>
      </c>
      <c r="Z163" s="22">
        <v>0</v>
      </c>
      <c r="AA163" s="22">
        <v>0</v>
      </c>
      <c r="AB163" s="22">
        <v>0</v>
      </c>
      <c r="AC163" s="22">
        <v>7905</v>
      </c>
      <c r="AD163" s="22">
        <v>51006</v>
      </c>
      <c r="AE163" s="22">
        <v>0</v>
      </c>
      <c r="AF163" s="22">
        <v>0</v>
      </c>
      <c r="AG163" s="22">
        <v>3476</v>
      </c>
      <c r="AH163" s="22">
        <v>0</v>
      </c>
      <c r="AI163" s="22">
        <v>0</v>
      </c>
      <c r="AJ163" s="22">
        <v>240531</v>
      </c>
      <c r="AK163" s="22">
        <v>20337</v>
      </c>
      <c r="AL163" s="22">
        <v>0</v>
      </c>
      <c r="AM163" s="22">
        <v>0</v>
      </c>
      <c r="AN163" s="22">
        <v>756003</v>
      </c>
      <c r="AO163" s="22">
        <v>151450</v>
      </c>
      <c r="AP163" s="22">
        <v>0</v>
      </c>
      <c r="AQ163" s="22">
        <v>4982097</v>
      </c>
      <c r="AR163" s="22">
        <v>69176</v>
      </c>
      <c r="AS163" s="22">
        <v>592482</v>
      </c>
      <c r="AT163" s="22">
        <v>0</v>
      </c>
      <c r="AU163" s="22">
        <v>142355</v>
      </c>
      <c r="AV163" s="22">
        <v>92595</v>
      </c>
      <c r="AW163" s="22">
        <v>0</v>
      </c>
      <c r="AX163" s="22">
        <v>0</v>
      </c>
      <c r="AY163" s="22">
        <v>23</v>
      </c>
      <c r="AZ163" s="22">
        <v>0</v>
      </c>
      <c r="BA163" s="22">
        <v>283104</v>
      </c>
      <c r="BB163" s="22">
        <v>400096</v>
      </c>
      <c r="BC163" s="22">
        <v>459379</v>
      </c>
      <c r="BD163" s="22">
        <v>0</v>
      </c>
      <c r="BE163" s="22">
        <v>0</v>
      </c>
      <c r="BF163" s="22">
        <v>0</v>
      </c>
      <c r="BG163" s="22">
        <v>1131798</v>
      </c>
      <c r="BH163" s="22">
        <v>67305</v>
      </c>
      <c r="BI163" s="22">
        <v>136330</v>
      </c>
      <c r="BJ163" s="22">
        <v>0</v>
      </c>
      <c r="BK163" s="22">
        <v>63753</v>
      </c>
      <c r="BL163" s="22">
        <v>0</v>
      </c>
      <c r="BM163" s="22">
        <v>0</v>
      </c>
      <c r="BN163" s="22">
        <v>0</v>
      </c>
      <c r="BO163" s="22">
        <v>186614</v>
      </c>
      <c r="BP163" s="22">
        <v>18989</v>
      </c>
      <c r="BQ163" s="22">
        <v>0</v>
      </c>
      <c r="BR163" s="22">
        <v>0</v>
      </c>
      <c r="BS163" s="22">
        <v>23</v>
      </c>
      <c r="BT163" s="22">
        <v>0</v>
      </c>
      <c r="BU163" s="22">
        <v>0</v>
      </c>
      <c r="BV163" s="22">
        <v>668407</v>
      </c>
      <c r="BW163" s="22">
        <v>14794</v>
      </c>
      <c r="BX163" s="22">
        <v>0</v>
      </c>
      <c r="BY163" s="22">
        <v>0</v>
      </c>
      <c r="BZ163" s="22">
        <v>589430</v>
      </c>
      <c r="CA163" s="22">
        <v>152253</v>
      </c>
      <c r="CB163" s="22">
        <v>0</v>
      </c>
      <c r="CC163" s="22">
        <v>5068906</v>
      </c>
      <c r="CD163" s="22">
        <v>-86809</v>
      </c>
    </row>
    <row r="164" spans="1:82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2404548</v>
      </c>
      <c r="F164" s="22">
        <v>0</v>
      </c>
      <c r="G164" s="22">
        <v>671393</v>
      </c>
      <c r="H164" s="22">
        <v>0</v>
      </c>
      <c r="I164" s="22">
        <v>177139</v>
      </c>
      <c r="J164" s="22">
        <v>2000</v>
      </c>
      <c r="K164" s="22">
        <v>0</v>
      </c>
      <c r="L164" s="22">
        <v>24035</v>
      </c>
      <c r="M164" s="22">
        <v>24258</v>
      </c>
      <c r="N164" s="22">
        <v>0</v>
      </c>
      <c r="O164" s="22">
        <v>500</v>
      </c>
      <c r="P164" s="22">
        <v>21698</v>
      </c>
      <c r="Q164" s="22">
        <v>0</v>
      </c>
      <c r="R164" s="22">
        <v>0</v>
      </c>
      <c r="S164" s="22">
        <v>0</v>
      </c>
      <c r="T164" s="22">
        <v>0</v>
      </c>
      <c r="U164" s="22">
        <v>2334958</v>
      </c>
      <c r="V164" s="22">
        <v>371434</v>
      </c>
      <c r="W164" s="22">
        <v>306037</v>
      </c>
      <c r="X164" s="22">
        <v>0</v>
      </c>
      <c r="Y164" s="22">
        <v>0</v>
      </c>
      <c r="Z164" s="22">
        <v>0</v>
      </c>
      <c r="AA164" s="22">
        <v>47594</v>
      </c>
      <c r="AB164" s="22">
        <v>0</v>
      </c>
      <c r="AC164" s="22">
        <v>101900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952988</v>
      </c>
      <c r="AK164" s="22">
        <v>167712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7608194</v>
      </c>
      <c r="AR164" s="22">
        <v>153690</v>
      </c>
      <c r="AS164" s="22">
        <v>954512</v>
      </c>
      <c r="AT164" s="22">
        <v>0</v>
      </c>
      <c r="AU164" s="22">
        <v>56251</v>
      </c>
      <c r="AV164" s="22">
        <v>154592</v>
      </c>
      <c r="AW164" s="22">
        <v>643</v>
      </c>
      <c r="AX164" s="22">
        <v>0</v>
      </c>
      <c r="AY164" s="22">
        <v>185580</v>
      </c>
      <c r="AZ164" s="22">
        <v>0</v>
      </c>
      <c r="BA164" s="22">
        <v>636588</v>
      </c>
      <c r="BB164" s="22">
        <v>668297</v>
      </c>
      <c r="BC164" s="22">
        <v>0</v>
      </c>
      <c r="BD164" s="22">
        <v>0</v>
      </c>
      <c r="BE164" s="22">
        <v>29812</v>
      </c>
      <c r="BF164" s="22">
        <v>0</v>
      </c>
      <c r="BG164" s="22">
        <v>932704</v>
      </c>
      <c r="BH164" s="22">
        <v>187215</v>
      </c>
      <c r="BI164" s="22">
        <v>329366</v>
      </c>
      <c r="BJ164" s="22">
        <v>0</v>
      </c>
      <c r="BK164" s="22">
        <v>26264</v>
      </c>
      <c r="BL164" s="22">
        <v>0</v>
      </c>
      <c r="BM164" s="22">
        <v>21501</v>
      </c>
      <c r="BN164" s="22">
        <v>0</v>
      </c>
      <c r="BO164" s="22">
        <v>164673</v>
      </c>
      <c r="BP164" s="22">
        <v>0</v>
      </c>
      <c r="BQ164" s="22">
        <v>0</v>
      </c>
      <c r="BR164" s="22">
        <v>0</v>
      </c>
      <c r="BS164" s="22">
        <v>0</v>
      </c>
      <c r="BT164" s="22">
        <v>0</v>
      </c>
      <c r="BU164" s="22">
        <v>0</v>
      </c>
      <c r="BV164" s="22">
        <v>1301836</v>
      </c>
      <c r="BW164" s="22">
        <v>343083</v>
      </c>
      <c r="BX164" s="22">
        <v>0</v>
      </c>
      <c r="BY164" s="22">
        <v>0</v>
      </c>
      <c r="BZ164" s="22">
        <v>0</v>
      </c>
      <c r="CA164" s="22">
        <v>0</v>
      </c>
      <c r="CB164" s="22">
        <v>0</v>
      </c>
      <c r="CC164" s="22">
        <v>6146607</v>
      </c>
      <c r="CD164" s="22">
        <v>1461587</v>
      </c>
    </row>
    <row r="165" spans="1:82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5313913</v>
      </c>
      <c r="F165" s="22">
        <v>0</v>
      </c>
      <c r="G165" s="22">
        <v>204232</v>
      </c>
      <c r="H165" s="22">
        <v>0</v>
      </c>
      <c r="I165" s="22">
        <v>476597</v>
      </c>
      <c r="J165" s="22">
        <v>4460</v>
      </c>
      <c r="K165" s="22">
        <v>0</v>
      </c>
      <c r="L165" s="22">
        <v>0</v>
      </c>
      <c r="M165" s="22">
        <v>31418</v>
      </c>
      <c r="N165" s="22">
        <v>0</v>
      </c>
      <c r="O165" s="22">
        <v>0</v>
      </c>
      <c r="P165" s="22">
        <v>1701335</v>
      </c>
      <c r="Q165" s="22">
        <v>0</v>
      </c>
      <c r="R165" s="22">
        <v>0</v>
      </c>
      <c r="S165" s="22">
        <v>2600</v>
      </c>
      <c r="T165" s="22">
        <v>0</v>
      </c>
      <c r="U165" s="22">
        <v>4264025</v>
      </c>
      <c r="V165" s="22">
        <v>904679</v>
      </c>
      <c r="W165" s="22">
        <v>389014</v>
      </c>
      <c r="X165" s="22">
        <v>0</v>
      </c>
      <c r="Y165" s="22">
        <v>121965</v>
      </c>
      <c r="Z165" s="22">
        <v>0</v>
      </c>
      <c r="AA165" s="22">
        <v>22397</v>
      </c>
      <c r="AB165" s="22">
        <v>0</v>
      </c>
      <c r="AC165" s="22">
        <v>22088</v>
      </c>
      <c r="AD165" s="22">
        <v>0</v>
      </c>
      <c r="AE165" s="22">
        <v>961462</v>
      </c>
      <c r="AF165" s="22">
        <v>0</v>
      </c>
      <c r="AG165" s="22">
        <v>31061</v>
      </c>
      <c r="AH165" s="22">
        <v>0</v>
      </c>
      <c r="AI165" s="22">
        <v>0</v>
      </c>
      <c r="AJ165" s="22">
        <v>192549</v>
      </c>
      <c r="AK165" s="22">
        <v>0</v>
      </c>
      <c r="AL165" s="22">
        <v>0</v>
      </c>
      <c r="AM165" s="22">
        <v>61963</v>
      </c>
      <c r="AN165" s="22">
        <v>0</v>
      </c>
      <c r="AO165" s="22">
        <v>0</v>
      </c>
      <c r="AP165" s="22">
        <v>0</v>
      </c>
      <c r="AQ165" s="22">
        <v>14705758</v>
      </c>
      <c r="AR165" s="22">
        <v>128084</v>
      </c>
      <c r="AS165" s="22">
        <v>1264461</v>
      </c>
      <c r="AT165" s="22">
        <v>274675</v>
      </c>
      <c r="AU165" s="22">
        <v>1067260</v>
      </c>
      <c r="AV165" s="22">
        <v>144040</v>
      </c>
      <c r="AW165" s="22">
        <v>27008</v>
      </c>
      <c r="AX165" s="22">
        <v>0</v>
      </c>
      <c r="AY165" s="22">
        <v>182505</v>
      </c>
      <c r="AZ165" s="22">
        <v>0</v>
      </c>
      <c r="BA165" s="22">
        <v>376953</v>
      </c>
      <c r="BB165" s="22">
        <v>2472664</v>
      </c>
      <c r="BC165" s="22">
        <v>0</v>
      </c>
      <c r="BD165" s="22">
        <v>0</v>
      </c>
      <c r="BE165" s="22">
        <v>247450</v>
      </c>
      <c r="BF165" s="22">
        <v>0</v>
      </c>
      <c r="BG165" s="22">
        <v>1080121</v>
      </c>
      <c r="BH165" s="22">
        <v>942994</v>
      </c>
      <c r="BI165" s="22">
        <v>352261</v>
      </c>
      <c r="BJ165" s="22">
        <v>0</v>
      </c>
      <c r="BK165" s="22">
        <v>216781</v>
      </c>
      <c r="BL165" s="22">
        <v>0</v>
      </c>
      <c r="BM165" s="22">
        <v>12869</v>
      </c>
      <c r="BN165" s="22">
        <v>0</v>
      </c>
      <c r="BO165" s="22">
        <v>59472</v>
      </c>
      <c r="BP165" s="22">
        <v>0</v>
      </c>
      <c r="BQ165" s="22">
        <v>401862</v>
      </c>
      <c r="BR165" s="22">
        <v>0</v>
      </c>
      <c r="BS165" s="22">
        <v>0</v>
      </c>
      <c r="BT165" s="22">
        <v>0</v>
      </c>
      <c r="BU165" s="22">
        <v>0</v>
      </c>
      <c r="BV165" s="22">
        <v>755226</v>
      </c>
      <c r="BW165" s="22">
        <v>0</v>
      </c>
      <c r="BX165" s="22">
        <v>0</v>
      </c>
      <c r="BY165" s="22">
        <v>253987</v>
      </c>
      <c r="BZ165" s="22">
        <v>0</v>
      </c>
      <c r="CA165" s="22">
        <v>0</v>
      </c>
      <c r="CB165" s="22">
        <v>0</v>
      </c>
      <c r="CC165" s="22">
        <v>10260673</v>
      </c>
      <c r="CD165" s="22">
        <v>4445085</v>
      </c>
    </row>
    <row r="166" spans="1:82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2635635</v>
      </c>
      <c r="F166" s="22">
        <v>0</v>
      </c>
      <c r="G166" s="22">
        <v>96373</v>
      </c>
      <c r="H166" s="22">
        <v>0</v>
      </c>
      <c r="I166" s="22">
        <v>0</v>
      </c>
      <c r="J166" s="22">
        <v>57670</v>
      </c>
      <c r="K166" s="22">
        <v>0</v>
      </c>
      <c r="L166" s="22">
        <v>0</v>
      </c>
      <c r="M166" s="22">
        <v>11643</v>
      </c>
      <c r="N166" s="22">
        <v>0</v>
      </c>
      <c r="O166" s="22">
        <v>0</v>
      </c>
      <c r="P166" s="22">
        <v>697757</v>
      </c>
      <c r="Q166" s="22">
        <v>0</v>
      </c>
      <c r="R166" s="22">
        <v>0</v>
      </c>
      <c r="S166" s="22">
        <v>0</v>
      </c>
      <c r="T166" s="22">
        <v>0</v>
      </c>
      <c r="U166" s="22">
        <v>678467</v>
      </c>
      <c r="V166" s="22">
        <v>515202</v>
      </c>
      <c r="W166" s="22">
        <v>228797</v>
      </c>
      <c r="X166" s="22">
        <v>0</v>
      </c>
      <c r="Y166" s="22">
        <v>55654</v>
      </c>
      <c r="Z166" s="22">
        <v>0</v>
      </c>
      <c r="AA166" s="22">
        <v>0</v>
      </c>
      <c r="AB166" s="22">
        <v>77367</v>
      </c>
      <c r="AC166" s="22">
        <v>0</v>
      </c>
      <c r="AD166" s="22">
        <v>26431</v>
      </c>
      <c r="AE166" s="22">
        <v>29796</v>
      </c>
      <c r="AF166" s="22">
        <v>0</v>
      </c>
      <c r="AG166" s="22">
        <v>0</v>
      </c>
      <c r="AH166" s="22">
        <v>0</v>
      </c>
      <c r="AI166" s="22">
        <v>445968</v>
      </c>
      <c r="AJ166" s="22">
        <v>0</v>
      </c>
      <c r="AK166" s="22">
        <v>9795</v>
      </c>
      <c r="AL166" s="22">
        <v>0</v>
      </c>
      <c r="AM166" s="22">
        <v>0</v>
      </c>
      <c r="AN166" s="22">
        <v>1425696</v>
      </c>
      <c r="AO166" s="22">
        <v>0</v>
      </c>
      <c r="AP166" s="22">
        <v>0</v>
      </c>
      <c r="AQ166" s="22">
        <v>6992251</v>
      </c>
      <c r="AR166" s="22">
        <v>228286</v>
      </c>
      <c r="AS166" s="22">
        <v>735638</v>
      </c>
      <c r="AT166" s="22">
        <v>0</v>
      </c>
      <c r="AU166" s="22">
        <v>0</v>
      </c>
      <c r="AV166" s="22">
        <v>172197</v>
      </c>
      <c r="AW166" s="22">
        <v>0</v>
      </c>
      <c r="AX166" s="22">
        <v>0</v>
      </c>
      <c r="AY166" s="22">
        <v>62634</v>
      </c>
      <c r="AZ166" s="22">
        <v>0</v>
      </c>
      <c r="BA166" s="22">
        <v>183392</v>
      </c>
      <c r="BB166" s="22">
        <v>617616</v>
      </c>
      <c r="BC166" s="22">
        <v>0</v>
      </c>
      <c r="BD166" s="22">
        <v>0</v>
      </c>
      <c r="BE166" s="22">
        <v>0</v>
      </c>
      <c r="BF166" s="22">
        <v>0</v>
      </c>
      <c r="BG166" s="22">
        <v>603069</v>
      </c>
      <c r="BH166" s="22">
        <v>323018</v>
      </c>
      <c r="BI166" s="22">
        <v>262776</v>
      </c>
      <c r="BJ166" s="22">
        <v>0</v>
      </c>
      <c r="BK166" s="22">
        <v>333399</v>
      </c>
      <c r="BL166" s="22">
        <v>0</v>
      </c>
      <c r="BM166" s="22">
        <v>0</v>
      </c>
      <c r="BN166" s="22">
        <v>0</v>
      </c>
      <c r="BO166" s="22">
        <v>0</v>
      </c>
      <c r="BP166" s="22">
        <v>133344</v>
      </c>
      <c r="BQ166" s="22">
        <v>166292</v>
      </c>
      <c r="BR166" s="22">
        <v>0</v>
      </c>
      <c r="BS166" s="22">
        <v>0</v>
      </c>
      <c r="BT166" s="22">
        <v>0</v>
      </c>
      <c r="BU166" s="22">
        <v>1324775</v>
      </c>
      <c r="BV166" s="22">
        <v>0</v>
      </c>
      <c r="BW166" s="22">
        <v>80869</v>
      </c>
      <c r="BX166" s="22">
        <v>0</v>
      </c>
      <c r="BY166" s="22">
        <v>0</v>
      </c>
      <c r="BZ166" s="22">
        <v>1085354</v>
      </c>
      <c r="CA166" s="22">
        <v>0</v>
      </c>
      <c r="CB166" s="22">
        <v>0</v>
      </c>
      <c r="CC166" s="22">
        <v>6312659</v>
      </c>
      <c r="CD166" s="22">
        <v>679592</v>
      </c>
    </row>
    <row r="167" spans="1:82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3863042</v>
      </c>
      <c r="F167" s="22">
        <v>0</v>
      </c>
      <c r="G167" s="22">
        <v>114729</v>
      </c>
      <c r="H167" s="22">
        <v>0</v>
      </c>
      <c r="I167" s="22">
        <v>0</v>
      </c>
      <c r="J167" s="22">
        <v>88535</v>
      </c>
      <c r="K167" s="22">
        <v>0</v>
      </c>
      <c r="L167" s="22">
        <v>0</v>
      </c>
      <c r="M167" s="22">
        <v>2115</v>
      </c>
      <c r="N167" s="22">
        <v>0</v>
      </c>
      <c r="O167" s="22">
        <v>0</v>
      </c>
      <c r="P167" s="22">
        <v>10503</v>
      </c>
      <c r="Q167" s="22">
        <v>720</v>
      </c>
      <c r="R167" s="22">
        <v>0</v>
      </c>
      <c r="S167" s="22">
        <v>0</v>
      </c>
      <c r="T167" s="22">
        <v>0</v>
      </c>
      <c r="U167" s="22">
        <v>517030</v>
      </c>
      <c r="V167" s="22">
        <v>696801</v>
      </c>
      <c r="W167" s="22">
        <v>199543</v>
      </c>
      <c r="X167" s="22">
        <v>51601</v>
      </c>
      <c r="Y167" s="22">
        <v>158686</v>
      </c>
      <c r="Z167" s="22">
        <v>0</v>
      </c>
      <c r="AA167" s="22">
        <v>12931</v>
      </c>
      <c r="AB167" s="22">
        <v>0</v>
      </c>
      <c r="AC167" s="22">
        <v>53770</v>
      </c>
      <c r="AD167" s="22">
        <v>16013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396087</v>
      </c>
      <c r="AK167" s="22">
        <v>70887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6252993</v>
      </c>
      <c r="AR167" s="22">
        <v>123728</v>
      </c>
      <c r="AS167" s="22">
        <v>772604</v>
      </c>
      <c r="AT167" s="22">
        <v>0</v>
      </c>
      <c r="AU167" s="22">
        <v>57749</v>
      </c>
      <c r="AV167" s="22">
        <v>125651</v>
      </c>
      <c r="AW167" s="22">
        <v>1276</v>
      </c>
      <c r="AX167" s="22">
        <v>142166</v>
      </c>
      <c r="AY167" s="22">
        <v>59275</v>
      </c>
      <c r="AZ167" s="22">
        <v>0</v>
      </c>
      <c r="BA167" s="22">
        <v>0</v>
      </c>
      <c r="BB167" s="22">
        <v>1140274</v>
      </c>
      <c r="BC167" s="22">
        <v>8274</v>
      </c>
      <c r="BD167" s="22">
        <v>0</v>
      </c>
      <c r="BE167" s="22">
        <v>28461</v>
      </c>
      <c r="BF167" s="22">
        <v>0</v>
      </c>
      <c r="BG167" s="22">
        <v>405890</v>
      </c>
      <c r="BH167" s="22">
        <v>423830</v>
      </c>
      <c r="BI167" s="22">
        <v>103435</v>
      </c>
      <c r="BJ167" s="22">
        <v>116231</v>
      </c>
      <c r="BK167" s="22">
        <v>186166</v>
      </c>
      <c r="BL167" s="22">
        <v>0</v>
      </c>
      <c r="BM167" s="22">
        <v>16330</v>
      </c>
      <c r="BN167" s="22">
        <v>0</v>
      </c>
      <c r="BO167" s="22">
        <v>86186</v>
      </c>
      <c r="BP167" s="22">
        <v>32789</v>
      </c>
      <c r="BQ167" s="22">
        <v>0</v>
      </c>
      <c r="BR167" s="22">
        <v>0</v>
      </c>
      <c r="BS167" s="22">
        <v>28700</v>
      </c>
      <c r="BT167" s="22">
        <v>0</v>
      </c>
      <c r="BU167" s="22">
        <v>0</v>
      </c>
      <c r="BV167" s="22">
        <v>856495</v>
      </c>
      <c r="BW167" s="22">
        <v>635531</v>
      </c>
      <c r="BX167" s="22">
        <v>0</v>
      </c>
      <c r="BY167" s="22">
        <v>0</v>
      </c>
      <c r="BZ167" s="22">
        <v>0</v>
      </c>
      <c r="CA167" s="22">
        <v>0</v>
      </c>
      <c r="CB167" s="22">
        <v>0</v>
      </c>
      <c r="CC167" s="22">
        <v>5351041</v>
      </c>
      <c r="CD167" s="22">
        <v>901952</v>
      </c>
    </row>
    <row r="168" spans="1:82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7724120</v>
      </c>
      <c r="F168" s="22">
        <v>0</v>
      </c>
      <c r="G168" s="22">
        <v>35362</v>
      </c>
      <c r="H168" s="22">
        <v>0</v>
      </c>
      <c r="I168" s="22">
        <v>873588</v>
      </c>
      <c r="J168" s="22">
        <v>222770</v>
      </c>
      <c r="K168" s="22">
        <v>0</v>
      </c>
      <c r="L168" s="22">
        <v>0</v>
      </c>
      <c r="M168" s="22">
        <v>110402</v>
      </c>
      <c r="N168" s="22">
        <v>0</v>
      </c>
      <c r="O168" s="22">
        <v>1643</v>
      </c>
      <c r="P168" s="22">
        <v>1070524</v>
      </c>
      <c r="Q168" s="22">
        <v>139298</v>
      </c>
      <c r="R168" s="22">
        <v>0</v>
      </c>
      <c r="S168" s="22">
        <v>0</v>
      </c>
      <c r="T168" s="22">
        <v>0</v>
      </c>
      <c r="U168" s="22">
        <v>2193607</v>
      </c>
      <c r="V168" s="22">
        <v>2500778</v>
      </c>
      <c r="W168" s="22">
        <v>696682</v>
      </c>
      <c r="X168" s="22">
        <v>0</v>
      </c>
      <c r="Y168" s="22">
        <v>671894</v>
      </c>
      <c r="Z168" s="22">
        <v>0</v>
      </c>
      <c r="AA168" s="22">
        <v>22212</v>
      </c>
      <c r="AB168" s="22">
        <v>72242</v>
      </c>
      <c r="AC168" s="22">
        <v>207204</v>
      </c>
      <c r="AD168" s="22">
        <v>209616</v>
      </c>
      <c r="AE168" s="22">
        <v>0</v>
      </c>
      <c r="AF168" s="22">
        <v>0</v>
      </c>
      <c r="AG168" s="22">
        <v>0</v>
      </c>
      <c r="AH168" s="22">
        <v>0</v>
      </c>
      <c r="AI168" s="22">
        <v>603867</v>
      </c>
      <c r="AJ168" s="22">
        <v>1192955</v>
      </c>
      <c r="AK168" s="22">
        <v>177972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18726736</v>
      </c>
      <c r="AR168" s="22">
        <v>212733</v>
      </c>
      <c r="AS168" s="22">
        <v>1320861</v>
      </c>
      <c r="AT168" s="22">
        <v>0</v>
      </c>
      <c r="AU168" s="22">
        <v>2001450</v>
      </c>
      <c r="AV168" s="22">
        <v>774776</v>
      </c>
      <c r="AW168" s="22">
        <v>20</v>
      </c>
      <c r="AX168" s="22">
        <v>0</v>
      </c>
      <c r="AY168" s="22">
        <v>340294</v>
      </c>
      <c r="AZ168" s="22">
        <v>0</v>
      </c>
      <c r="BA168" s="22">
        <v>707645</v>
      </c>
      <c r="BB168" s="22">
        <v>2087265</v>
      </c>
      <c r="BC168" s="22">
        <v>206631</v>
      </c>
      <c r="BD168" s="22">
        <v>0</v>
      </c>
      <c r="BE168" s="22">
        <v>0</v>
      </c>
      <c r="BF168" s="22">
        <v>0</v>
      </c>
      <c r="BG168" s="22">
        <v>1588886</v>
      </c>
      <c r="BH168" s="22">
        <v>690039</v>
      </c>
      <c r="BI168" s="22">
        <v>661445</v>
      </c>
      <c r="BJ168" s="22">
        <v>0</v>
      </c>
      <c r="BK168" s="22">
        <v>723772</v>
      </c>
      <c r="BL168" s="22">
        <v>0</v>
      </c>
      <c r="BM168" s="22">
        <v>37163</v>
      </c>
      <c r="BN168" s="22">
        <v>50633</v>
      </c>
      <c r="BO168" s="22">
        <v>355739</v>
      </c>
      <c r="BP168" s="22">
        <v>488123</v>
      </c>
      <c r="BQ168" s="22">
        <v>0</v>
      </c>
      <c r="BR168" s="22">
        <v>0</v>
      </c>
      <c r="BS168" s="22">
        <v>0</v>
      </c>
      <c r="BT168" s="22">
        <v>0</v>
      </c>
      <c r="BU168" s="22">
        <v>280769</v>
      </c>
      <c r="BV168" s="22">
        <v>2797860</v>
      </c>
      <c r="BW168" s="22">
        <v>519472</v>
      </c>
      <c r="BX168" s="22">
        <v>0</v>
      </c>
      <c r="BY168" s="22">
        <v>0</v>
      </c>
      <c r="BZ168" s="22">
        <v>0</v>
      </c>
      <c r="CA168" s="22">
        <v>0</v>
      </c>
      <c r="CB168" s="22">
        <v>3900</v>
      </c>
      <c r="CC168" s="22">
        <v>15849476</v>
      </c>
      <c r="CD168" s="22">
        <v>2877260</v>
      </c>
    </row>
    <row r="169" spans="1:82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871285</v>
      </c>
      <c r="F169" s="22">
        <v>0</v>
      </c>
      <c r="G169" s="22">
        <v>5070</v>
      </c>
      <c r="H169" s="22">
        <v>0</v>
      </c>
      <c r="I169" s="22">
        <v>0</v>
      </c>
      <c r="J169" s="22">
        <v>54450</v>
      </c>
      <c r="K169" s="22">
        <v>0</v>
      </c>
      <c r="L169" s="22">
        <v>0</v>
      </c>
      <c r="M169" s="22">
        <v>2363</v>
      </c>
      <c r="N169" s="22">
        <v>0</v>
      </c>
      <c r="O169" s="22">
        <v>0</v>
      </c>
      <c r="P169" s="22">
        <v>6828</v>
      </c>
      <c r="Q169" s="22">
        <v>0</v>
      </c>
      <c r="R169" s="22">
        <v>0</v>
      </c>
      <c r="S169" s="22">
        <v>0</v>
      </c>
      <c r="T169" s="22">
        <v>0</v>
      </c>
      <c r="U169" s="22">
        <v>210673</v>
      </c>
      <c r="V169" s="22">
        <v>172546</v>
      </c>
      <c r="W169" s="22">
        <v>131214</v>
      </c>
      <c r="X169" s="22">
        <v>0</v>
      </c>
      <c r="Y169" s="22">
        <v>0</v>
      </c>
      <c r="Z169" s="22">
        <v>0</v>
      </c>
      <c r="AA169" s="22">
        <v>2850</v>
      </c>
      <c r="AB169" s="22">
        <v>0</v>
      </c>
      <c r="AC169" s="22">
        <v>5282</v>
      </c>
      <c r="AD169" s="22">
        <v>0</v>
      </c>
      <c r="AE169" s="22">
        <v>35596</v>
      </c>
      <c r="AF169" s="22">
        <v>0</v>
      </c>
      <c r="AG169" s="22">
        <v>0</v>
      </c>
      <c r="AH169" s="22">
        <v>0</v>
      </c>
      <c r="AI169" s="22">
        <v>0</v>
      </c>
      <c r="AJ169" s="22">
        <v>26508</v>
      </c>
      <c r="AK169" s="22">
        <v>0</v>
      </c>
      <c r="AL169" s="22">
        <v>0</v>
      </c>
      <c r="AM169" s="22">
        <v>0</v>
      </c>
      <c r="AN169" s="22">
        <v>477367</v>
      </c>
      <c r="AO169" s="22">
        <v>0</v>
      </c>
      <c r="AP169" s="22">
        <v>0</v>
      </c>
      <c r="AQ169" s="22">
        <v>2002032</v>
      </c>
      <c r="AR169" s="22">
        <v>56252</v>
      </c>
      <c r="AS169" s="22">
        <v>233099</v>
      </c>
      <c r="AT169" s="22">
        <v>0</v>
      </c>
      <c r="AU169" s="22">
        <v>0</v>
      </c>
      <c r="AV169" s="22">
        <v>83123</v>
      </c>
      <c r="AW169" s="22">
        <v>0</v>
      </c>
      <c r="AX169" s="22">
        <v>0</v>
      </c>
      <c r="AY169" s="22">
        <v>6633</v>
      </c>
      <c r="AZ169" s="22">
        <v>0</v>
      </c>
      <c r="BA169" s="22">
        <v>0</v>
      </c>
      <c r="BB169" s="22">
        <v>348778</v>
      </c>
      <c r="BC169" s="22">
        <v>0</v>
      </c>
      <c r="BD169" s="22">
        <v>0</v>
      </c>
      <c r="BE169" s="22">
        <v>2008</v>
      </c>
      <c r="BF169" s="22">
        <v>0</v>
      </c>
      <c r="BG169" s="22">
        <v>143707</v>
      </c>
      <c r="BH169" s="22">
        <v>96022</v>
      </c>
      <c r="BI169" s="22">
        <v>124179</v>
      </c>
      <c r="BJ169" s="22">
        <v>0</v>
      </c>
      <c r="BK169" s="22">
        <v>11570</v>
      </c>
      <c r="BL169" s="22">
        <v>0</v>
      </c>
      <c r="BM169" s="22">
        <v>180</v>
      </c>
      <c r="BN169" s="22">
        <v>0</v>
      </c>
      <c r="BO169" s="22">
        <v>13851</v>
      </c>
      <c r="BP169" s="22">
        <v>0</v>
      </c>
      <c r="BQ169" s="22">
        <v>35893</v>
      </c>
      <c r="BR169" s="22">
        <v>0</v>
      </c>
      <c r="BS169" s="22">
        <v>0</v>
      </c>
      <c r="BT169" s="22">
        <v>0</v>
      </c>
      <c r="BU169" s="22">
        <v>0</v>
      </c>
      <c r="BV169" s="22">
        <v>178571</v>
      </c>
      <c r="BW169" s="22">
        <v>18746</v>
      </c>
      <c r="BX169" s="22">
        <v>0</v>
      </c>
      <c r="BY169" s="22">
        <v>0</v>
      </c>
      <c r="BZ169" s="22">
        <v>392885</v>
      </c>
      <c r="CA169" s="22">
        <v>0</v>
      </c>
      <c r="CB169" s="22">
        <v>0</v>
      </c>
      <c r="CC169" s="22">
        <v>1745497</v>
      </c>
      <c r="CD169" s="22">
        <v>256535</v>
      </c>
    </row>
    <row r="170" spans="1:82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0</v>
      </c>
      <c r="F170" s="22">
        <v>2197903</v>
      </c>
      <c r="G170" s="22">
        <v>65454</v>
      </c>
      <c r="H170" s="22">
        <v>281558</v>
      </c>
      <c r="I170" s="22">
        <v>0</v>
      </c>
      <c r="J170" s="22">
        <v>97915</v>
      </c>
      <c r="K170" s="22">
        <v>0</v>
      </c>
      <c r="L170" s="22">
        <v>0</v>
      </c>
      <c r="M170" s="22">
        <v>45499</v>
      </c>
      <c r="N170" s="22">
        <v>5217</v>
      </c>
      <c r="O170" s="22">
        <v>0</v>
      </c>
      <c r="P170" s="22">
        <v>1108635</v>
      </c>
      <c r="Q170" s="22">
        <v>0</v>
      </c>
      <c r="R170" s="22">
        <v>0</v>
      </c>
      <c r="S170" s="22">
        <v>0</v>
      </c>
      <c r="T170" s="22">
        <v>12073</v>
      </c>
      <c r="U170" s="22">
        <v>817555</v>
      </c>
      <c r="V170" s="22">
        <v>28375</v>
      </c>
      <c r="W170" s="22">
        <v>260673</v>
      </c>
      <c r="X170" s="22">
        <v>500</v>
      </c>
      <c r="Y170" s="22">
        <v>49550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40346</v>
      </c>
      <c r="AF170" s="22">
        <v>0</v>
      </c>
      <c r="AG170" s="22">
        <v>0</v>
      </c>
      <c r="AH170" s="22">
        <v>100590</v>
      </c>
      <c r="AI170" s="22">
        <v>0</v>
      </c>
      <c r="AJ170" s="22">
        <v>161812</v>
      </c>
      <c r="AK170" s="22">
        <v>89411</v>
      </c>
      <c r="AL170" s="22">
        <v>0</v>
      </c>
      <c r="AM170" s="22">
        <v>3759</v>
      </c>
      <c r="AN170" s="22">
        <v>0</v>
      </c>
      <c r="AO170" s="22">
        <v>0</v>
      </c>
      <c r="AP170" s="22">
        <v>12860</v>
      </c>
      <c r="AQ170" s="22">
        <v>5379685</v>
      </c>
      <c r="AR170" s="22">
        <v>0</v>
      </c>
      <c r="AS170" s="22">
        <v>892793</v>
      </c>
      <c r="AT170" s="22">
        <v>6891</v>
      </c>
      <c r="AU170" s="22">
        <v>0</v>
      </c>
      <c r="AV170" s="22">
        <v>295834</v>
      </c>
      <c r="AW170" s="22">
        <v>0</v>
      </c>
      <c r="AX170" s="22">
        <v>0</v>
      </c>
      <c r="AY170" s="22">
        <v>0</v>
      </c>
      <c r="AZ170" s="22">
        <v>0</v>
      </c>
      <c r="BA170" s="22">
        <v>0</v>
      </c>
      <c r="BB170" s="22">
        <v>835296</v>
      </c>
      <c r="BC170" s="22">
        <v>0</v>
      </c>
      <c r="BD170" s="22">
        <v>0</v>
      </c>
      <c r="BE170" s="22">
        <v>0</v>
      </c>
      <c r="BF170" s="22">
        <v>799560</v>
      </c>
      <c r="BG170" s="22">
        <v>83936</v>
      </c>
      <c r="BH170" s="22">
        <v>27458</v>
      </c>
      <c r="BI170" s="22">
        <v>308663</v>
      </c>
      <c r="BJ170" s="22">
        <v>0</v>
      </c>
      <c r="BK170" s="22">
        <v>207592</v>
      </c>
      <c r="BL170" s="22">
        <v>0</v>
      </c>
      <c r="BM170" s="22">
        <v>0</v>
      </c>
      <c r="BN170" s="22">
        <v>129016</v>
      </c>
      <c r="BO170" s="22">
        <v>0</v>
      </c>
      <c r="BP170" s="22">
        <v>0</v>
      </c>
      <c r="BQ170" s="22">
        <v>39556</v>
      </c>
      <c r="BR170" s="22">
        <v>0</v>
      </c>
      <c r="BS170" s="22">
        <v>0</v>
      </c>
      <c r="BT170" s="22">
        <v>91839</v>
      </c>
      <c r="BU170" s="22">
        <v>0</v>
      </c>
      <c r="BV170" s="22">
        <v>227313</v>
      </c>
      <c r="BW170" s="22">
        <v>208075</v>
      </c>
      <c r="BX170" s="22">
        <v>0</v>
      </c>
      <c r="BY170" s="22">
        <v>0</v>
      </c>
      <c r="BZ170" s="22">
        <v>0</v>
      </c>
      <c r="CA170" s="22">
        <v>0</v>
      </c>
      <c r="CB170" s="22">
        <v>0</v>
      </c>
      <c r="CC170" s="22">
        <v>4153822</v>
      </c>
      <c r="CD170" s="22">
        <v>1225863</v>
      </c>
    </row>
    <row r="171" spans="1:82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8979133</v>
      </c>
      <c r="F171" s="22">
        <v>0</v>
      </c>
      <c r="G171" s="22">
        <v>655896</v>
      </c>
      <c r="H171" s="22">
        <v>0</v>
      </c>
      <c r="I171" s="22">
        <v>434828</v>
      </c>
      <c r="J171" s="22">
        <v>294432</v>
      </c>
      <c r="K171" s="22">
        <v>6636555</v>
      </c>
      <c r="L171" s="22">
        <v>0</v>
      </c>
      <c r="M171" s="22">
        <v>112461</v>
      </c>
      <c r="N171" s="22">
        <v>0</v>
      </c>
      <c r="O171" s="22">
        <v>0</v>
      </c>
      <c r="P171" s="22">
        <v>523810</v>
      </c>
      <c r="Q171" s="22">
        <v>0</v>
      </c>
      <c r="R171" s="22">
        <v>0</v>
      </c>
      <c r="S171" s="22">
        <v>0</v>
      </c>
      <c r="T171" s="22">
        <v>0</v>
      </c>
      <c r="U171" s="22">
        <v>3135885</v>
      </c>
      <c r="V171" s="22">
        <v>2066893</v>
      </c>
      <c r="W171" s="22">
        <v>541487</v>
      </c>
      <c r="X171" s="22">
        <v>0</v>
      </c>
      <c r="Y171" s="22">
        <v>160496</v>
      </c>
      <c r="Z171" s="22">
        <v>0</v>
      </c>
      <c r="AA171" s="22">
        <v>137662</v>
      </c>
      <c r="AB171" s="22">
        <v>0</v>
      </c>
      <c r="AC171" s="22">
        <v>48724</v>
      </c>
      <c r="AD171" s="22">
        <v>0</v>
      </c>
      <c r="AE171" s="22">
        <v>0</v>
      </c>
      <c r="AF171" s="22">
        <v>0</v>
      </c>
      <c r="AG171" s="22">
        <v>3047450</v>
      </c>
      <c r="AH171" s="22">
        <v>0</v>
      </c>
      <c r="AI171" s="22">
        <v>0</v>
      </c>
      <c r="AJ171" s="22">
        <v>2352421</v>
      </c>
      <c r="AK171" s="22">
        <v>73301</v>
      </c>
      <c r="AL171" s="22">
        <v>0</v>
      </c>
      <c r="AM171" s="22">
        <v>0</v>
      </c>
      <c r="AN171" s="22">
        <v>0</v>
      </c>
      <c r="AO171" s="22">
        <v>0</v>
      </c>
      <c r="AP171" s="22">
        <v>401568</v>
      </c>
      <c r="AQ171" s="22">
        <v>29603002</v>
      </c>
      <c r="AR171" s="22">
        <v>207797</v>
      </c>
      <c r="AS171" s="22">
        <v>3230377</v>
      </c>
      <c r="AT171" s="22">
        <v>0</v>
      </c>
      <c r="AU171" s="22">
        <v>1481539</v>
      </c>
      <c r="AV171" s="22">
        <v>1026002</v>
      </c>
      <c r="AW171" s="22">
        <v>1620020</v>
      </c>
      <c r="AX171" s="22">
        <v>0</v>
      </c>
      <c r="AY171" s="22">
        <v>213004</v>
      </c>
      <c r="AZ171" s="22">
        <v>0</v>
      </c>
      <c r="BA171" s="22">
        <v>0</v>
      </c>
      <c r="BB171" s="22">
        <v>3373016</v>
      </c>
      <c r="BC171" s="22">
        <v>60000</v>
      </c>
      <c r="BD171" s="22">
        <v>0</v>
      </c>
      <c r="BE171" s="22">
        <v>0</v>
      </c>
      <c r="BF171" s="22">
        <v>0</v>
      </c>
      <c r="BG171" s="22">
        <v>1891997</v>
      </c>
      <c r="BH171" s="22">
        <v>791425</v>
      </c>
      <c r="BI171" s="22">
        <v>456650</v>
      </c>
      <c r="BJ171" s="22">
        <v>0</v>
      </c>
      <c r="BK171" s="22">
        <v>214352</v>
      </c>
      <c r="BL171" s="22">
        <v>3655</v>
      </c>
      <c r="BM171" s="22">
        <v>23339</v>
      </c>
      <c r="BN171" s="22">
        <v>0</v>
      </c>
      <c r="BO171" s="22">
        <v>315286</v>
      </c>
      <c r="BP171" s="22">
        <v>0</v>
      </c>
      <c r="BQ171" s="22">
        <v>0</v>
      </c>
      <c r="BR171" s="22">
        <v>0</v>
      </c>
      <c r="BS171" s="22">
        <v>2101067</v>
      </c>
      <c r="BT171" s="22">
        <v>0</v>
      </c>
      <c r="BU171" s="22">
        <v>0</v>
      </c>
      <c r="BV171" s="22">
        <v>2771741</v>
      </c>
      <c r="BW171" s="22">
        <v>369050</v>
      </c>
      <c r="BX171" s="22">
        <v>0</v>
      </c>
      <c r="BY171" s="22">
        <v>0</v>
      </c>
      <c r="BZ171" s="22">
        <v>0</v>
      </c>
      <c r="CA171" s="22">
        <v>0</v>
      </c>
      <c r="CB171" s="22">
        <v>401568</v>
      </c>
      <c r="CC171" s="22">
        <v>20551885</v>
      </c>
      <c r="CD171" s="22">
        <v>9051117</v>
      </c>
    </row>
    <row r="172" spans="1:82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1406075</v>
      </c>
      <c r="F172" s="22">
        <v>0</v>
      </c>
      <c r="G172" s="22">
        <v>87081</v>
      </c>
      <c r="H172" s="22">
        <v>0</v>
      </c>
      <c r="I172" s="22">
        <v>0</v>
      </c>
      <c r="J172" s="22">
        <v>40886</v>
      </c>
      <c r="K172" s="22">
        <v>0</v>
      </c>
      <c r="L172" s="22">
        <v>0</v>
      </c>
      <c r="M172" s="22">
        <v>765</v>
      </c>
      <c r="N172" s="22">
        <v>15386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495500</v>
      </c>
      <c r="V172" s="22">
        <v>132739</v>
      </c>
      <c r="W172" s="22">
        <v>298891</v>
      </c>
      <c r="X172" s="22">
        <v>0</v>
      </c>
      <c r="Y172" s="22">
        <v>81645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20000</v>
      </c>
      <c r="AI172" s="22">
        <v>0</v>
      </c>
      <c r="AJ172" s="22">
        <v>36182</v>
      </c>
      <c r="AK172" s="22">
        <v>0</v>
      </c>
      <c r="AL172" s="22">
        <v>0</v>
      </c>
      <c r="AM172" s="22">
        <v>0</v>
      </c>
      <c r="AN172" s="22">
        <v>705390</v>
      </c>
      <c r="AO172" s="22">
        <v>0</v>
      </c>
      <c r="AP172" s="22">
        <v>0</v>
      </c>
      <c r="AQ172" s="22">
        <v>3320540</v>
      </c>
      <c r="AR172" s="22">
        <v>116321</v>
      </c>
      <c r="AS172" s="22">
        <v>440694</v>
      </c>
      <c r="AT172" s="22">
        <v>3919</v>
      </c>
      <c r="AU172" s="22">
        <v>0</v>
      </c>
      <c r="AV172" s="22">
        <v>82983</v>
      </c>
      <c r="AW172" s="22">
        <v>3609</v>
      </c>
      <c r="AX172" s="22">
        <v>0</v>
      </c>
      <c r="AY172" s="22">
        <v>16649</v>
      </c>
      <c r="AZ172" s="22">
        <v>0</v>
      </c>
      <c r="BA172" s="22">
        <v>0</v>
      </c>
      <c r="BB172" s="22">
        <v>1101750</v>
      </c>
      <c r="BC172" s="22">
        <v>0</v>
      </c>
      <c r="BD172" s="22">
        <v>0</v>
      </c>
      <c r="BE172" s="22">
        <v>8265</v>
      </c>
      <c r="BF172" s="22">
        <v>0</v>
      </c>
      <c r="BG172" s="22">
        <v>528480</v>
      </c>
      <c r="BH172" s="22">
        <v>128368</v>
      </c>
      <c r="BI172" s="22">
        <v>316528</v>
      </c>
      <c r="BJ172" s="22">
        <v>0</v>
      </c>
      <c r="BK172" s="22">
        <v>44385</v>
      </c>
      <c r="BL172" s="22">
        <v>0</v>
      </c>
      <c r="BM172" s="22">
        <v>0</v>
      </c>
      <c r="BN172" s="22">
        <v>20826</v>
      </c>
      <c r="BO172" s="22">
        <v>0</v>
      </c>
      <c r="BP172" s="22">
        <v>0</v>
      </c>
      <c r="BQ172" s="22">
        <v>64649</v>
      </c>
      <c r="BR172" s="22">
        <v>0</v>
      </c>
      <c r="BS172" s="22">
        <v>0</v>
      </c>
      <c r="BT172" s="22">
        <v>0</v>
      </c>
      <c r="BU172" s="22">
        <v>0</v>
      </c>
      <c r="BV172" s="22">
        <v>137951</v>
      </c>
      <c r="BW172" s="22">
        <v>31849</v>
      </c>
      <c r="BX172" s="22">
        <v>0</v>
      </c>
      <c r="BY172" s="22">
        <v>0</v>
      </c>
      <c r="BZ172" s="22">
        <v>977252</v>
      </c>
      <c r="CA172" s="22">
        <v>0</v>
      </c>
      <c r="CB172" s="22">
        <v>0</v>
      </c>
      <c r="CC172" s="22">
        <v>4024478</v>
      </c>
      <c r="CD172" s="22">
        <v>-703938</v>
      </c>
    </row>
    <row r="173" spans="1:82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1439396</v>
      </c>
      <c r="F173" s="22">
        <v>0</v>
      </c>
      <c r="G173" s="22">
        <v>67353</v>
      </c>
      <c r="H173" s="22">
        <v>0</v>
      </c>
      <c r="I173" s="22">
        <v>1000</v>
      </c>
      <c r="J173" s="22">
        <v>16164</v>
      </c>
      <c r="K173" s="22">
        <v>10700</v>
      </c>
      <c r="L173" s="22">
        <v>0</v>
      </c>
      <c r="M173" s="22">
        <v>993</v>
      </c>
      <c r="N173" s="22">
        <v>0</v>
      </c>
      <c r="O173" s="22">
        <v>0</v>
      </c>
      <c r="P173" s="22">
        <v>65106</v>
      </c>
      <c r="Q173" s="22">
        <v>11413</v>
      </c>
      <c r="R173" s="22">
        <v>0</v>
      </c>
      <c r="S173" s="22">
        <v>0</v>
      </c>
      <c r="T173" s="22">
        <v>0</v>
      </c>
      <c r="U173" s="22">
        <v>905978</v>
      </c>
      <c r="V173" s="22">
        <v>182518</v>
      </c>
      <c r="W173" s="22">
        <v>199636</v>
      </c>
      <c r="X173" s="22">
        <v>0</v>
      </c>
      <c r="Y173" s="22">
        <v>23868</v>
      </c>
      <c r="Z173" s="22">
        <v>0</v>
      </c>
      <c r="AA173" s="22">
        <v>1250</v>
      </c>
      <c r="AB173" s="22">
        <v>5400</v>
      </c>
      <c r="AC173" s="22">
        <v>3225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1489454</v>
      </c>
      <c r="AK173" s="22">
        <v>20684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4444138</v>
      </c>
      <c r="AR173" s="22">
        <v>51131</v>
      </c>
      <c r="AS173" s="22">
        <v>323364</v>
      </c>
      <c r="AT173" s="22">
        <v>0</v>
      </c>
      <c r="AU173" s="22">
        <v>0</v>
      </c>
      <c r="AV173" s="22">
        <v>68034</v>
      </c>
      <c r="AW173" s="22">
        <v>10852</v>
      </c>
      <c r="AX173" s="22">
        <v>0</v>
      </c>
      <c r="AY173" s="22">
        <v>0</v>
      </c>
      <c r="AZ173" s="22">
        <v>0</v>
      </c>
      <c r="BA173" s="22">
        <v>0</v>
      </c>
      <c r="BB173" s="22">
        <v>714735</v>
      </c>
      <c r="BC173" s="22">
        <v>38585</v>
      </c>
      <c r="BD173" s="22">
        <v>0</v>
      </c>
      <c r="BE173" s="22">
        <v>0</v>
      </c>
      <c r="BF173" s="22">
        <v>0</v>
      </c>
      <c r="BG173" s="22">
        <v>428515</v>
      </c>
      <c r="BH173" s="22">
        <v>122931</v>
      </c>
      <c r="BI173" s="22">
        <v>89640</v>
      </c>
      <c r="BJ173" s="22">
        <v>0</v>
      </c>
      <c r="BK173" s="22">
        <v>35519</v>
      </c>
      <c r="BL173" s="22">
        <v>0</v>
      </c>
      <c r="BM173" s="22">
        <v>2336</v>
      </c>
      <c r="BN173" s="22">
        <v>9050</v>
      </c>
      <c r="BO173" s="22">
        <v>12000</v>
      </c>
      <c r="BP173" s="22">
        <v>28083</v>
      </c>
      <c r="BQ173" s="22">
        <v>0</v>
      </c>
      <c r="BR173" s="22">
        <v>0</v>
      </c>
      <c r="BS173" s="22">
        <v>0</v>
      </c>
      <c r="BT173" s="22">
        <v>0</v>
      </c>
      <c r="BU173" s="22">
        <v>0</v>
      </c>
      <c r="BV173" s="22">
        <v>267325</v>
      </c>
      <c r="BW173" s="22">
        <v>103750</v>
      </c>
      <c r="BX173" s="22">
        <v>0</v>
      </c>
      <c r="BY173" s="22">
        <v>0</v>
      </c>
      <c r="BZ173" s="22">
        <v>0</v>
      </c>
      <c r="CA173" s="22">
        <v>0</v>
      </c>
      <c r="CB173" s="22">
        <v>0</v>
      </c>
      <c r="CC173" s="22">
        <v>2305850</v>
      </c>
      <c r="CD173" s="22">
        <v>2138288</v>
      </c>
    </row>
    <row r="174" spans="1:82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6490675</v>
      </c>
      <c r="F174" s="22">
        <v>0</v>
      </c>
      <c r="G174" s="22">
        <v>149711</v>
      </c>
      <c r="H174" s="22">
        <v>0</v>
      </c>
      <c r="I174" s="22">
        <v>584619</v>
      </c>
      <c r="J174" s="22">
        <v>163281</v>
      </c>
      <c r="K174" s="22">
        <v>0</v>
      </c>
      <c r="L174" s="22">
        <v>0</v>
      </c>
      <c r="M174" s="22">
        <v>25862</v>
      </c>
      <c r="N174" s="22">
        <v>0</v>
      </c>
      <c r="O174" s="22">
        <v>0</v>
      </c>
      <c r="P174" s="22">
        <v>1078849</v>
      </c>
      <c r="Q174" s="22">
        <v>18296</v>
      </c>
      <c r="R174" s="22">
        <v>46773</v>
      </c>
      <c r="S174" s="22">
        <v>0</v>
      </c>
      <c r="T174" s="22">
        <v>0</v>
      </c>
      <c r="U174" s="22">
        <v>1194969</v>
      </c>
      <c r="V174" s="22">
        <v>615919</v>
      </c>
      <c r="W174" s="22">
        <v>437545</v>
      </c>
      <c r="X174" s="22">
        <v>0</v>
      </c>
      <c r="Y174" s="22">
        <v>271946</v>
      </c>
      <c r="Z174" s="22">
        <v>0</v>
      </c>
      <c r="AA174" s="22">
        <v>0</v>
      </c>
      <c r="AB174" s="22">
        <v>149105</v>
      </c>
      <c r="AC174" s="22">
        <v>365000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1333502</v>
      </c>
      <c r="AK174" s="22">
        <v>143205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13069257</v>
      </c>
      <c r="AR174" s="22">
        <v>205720</v>
      </c>
      <c r="AS174" s="22">
        <v>1163656</v>
      </c>
      <c r="AT174" s="22">
        <v>0</v>
      </c>
      <c r="AU174" s="22">
        <v>1498397</v>
      </c>
      <c r="AV174" s="22">
        <v>356889</v>
      </c>
      <c r="AW174" s="22">
        <v>0</v>
      </c>
      <c r="AX174" s="22">
        <v>0</v>
      </c>
      <c r="AY174" s="22">
        <v>223213</v>
      </c>
      <c r="AZ174" s="22">
        <v>0</v>
      </c>
      <c r="BA174" s="22">
        <v>0</v>
      </c>
      <c r="BB174" s="22">
        <v>3127316</v>
      </c>
      <c r="BC174" s="22">
        <v>33250</v>
      </c>
      <c r="BD174" s="22">
        <v>94589</v>
      </c>
      <c r="BE174" s="22">
        <v>22665</v>
      </c>
      <c r="BF174" s="22">
        <v>0</v>
      </c>
      <c r="BG174" s="22">
        <v>1130747</v>
      </c>
      <c r="BH174" s="22">
        <v>547149</v>
      </c>
      <c r="BI174" s="22">
        <v>545565</v>
      </c>
      <c r="BJ174" s="22">
        <v>0</v>
      </c>
      <c r="BK174" s="22">
        <v>303596</v>
      </c>
      <c r="BL174" s="22">
        <v>0</v>
      </c>
      <c r="BM174" s="22">
        <v>0</v>
      </c>
      <c r="BN174" s="22">
        <v>203652</v>
      </c>
      <c r="BO174" s="22">
        <v>374879</v>
      </c>
      <c r="BP174" s="22">
        <v>0</v>
      </c>
      <c r="BQ174" s="22">
        <v>0</v>
      </c>
      <c r="BR174" s="22">
        <v>0</v>
      </c>
      <c r="BS174" s="22">
        <v>0</v>
      </c>
      <c r="BT174" s="22">
        <v>0</v>
      </c>
      <c r="BU174" s="22">
        <v>0</v>
      </c>
      <c r="BV174" s="22">
        <v>2282387</v>
      </c>
      <c r="BW174" s="22">
        <v>374196</v>
      </c>
      <c r="BX174" s="22">
        <v>0</v>
      </c>
      <c r="BY174" s="22">
        <v>0</v>
      </c>
      <c r="BZ174" s="22">
        <v>0</v>
      </c>
      <c r="CA174" s="22">
        <v>0</v>
      </c>
      <c r="CB174" s="22">
        <v>0</v>
      </c>
      <c r="CC174" s="22">
        <v>12487866</v>
      </c>
      <c r="CD174" s="22">
        <v>581391</v>
      </c>
    </row>
    <row r="175" spans="1:82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335383</v>
      </c>
      <c r="F175" s="22">
        <v>0</v>
      </c>
      <c r="G175" s="22">
        <v>111207</v>
      </c>
      <c r="H175" s="22">
        <v>0</v>
      </c>
      <c r="I175" s="22">
        <v>0</v>
      </c>
      <c r="J175" s="22">
        <v>119800</v>
      </c>
      <c r="K175" s="22">
        <v>500</v>
      </c>
      <c r="L175" s="22">
        <v>0</v>
      </c>
      <c r="M175" s="22">
        <v>3195</v>
      </c>
      <c r="N175" s="22">
        <v>0</v>
      </c>
      <c r="O175" s="22">
        <v>0</v>
      </c>
      <c r="P175" s="22">
        <v>77778</v>
      </c>
      <c r="Q175" s="22">
        <v>0</v>
      </c>
      <c r="R175" s="22">
        <v>0</v>
      </c>
      <c r="S175" s="22">
        <v>0</v>
      </c>
      <c r="T175" s="22">
        <v>0</v>
      </c>
      <c r="U175" s="22">
        <v>109404</v>
      </c>
      <c r="V175" s="22">
        <v>44974</v>
      </c>
      <c r="W175" s="22">
        <v>60243</v>
      </c>
      <c r="X175" s="22">
        <v>0</v>
      </c>
      <c r="Y175" s="22">
        <v>59016</v>
      </c>
      <c r="Z175" s="22">
        <v>0</v>
      </c>
      <c r="AA175" s="22">
        <v>0</v>
      </c>
      <c r="AB175" s="22">
        <v>0</v>
      </c>
      <c r="AC175" s="22">
        <v>1599</v>
      </c>
      <c r="AD175" s="22">
        <v>0</v>
      </c>
      <c r="AE175" s="22">
        <v>0</v>
      </c>
      <c r="AF175" s="22">
        <v>0</v>
      </c>
      <c r="AG175" s="22">
        <v>3945</v>
      </c>
      <c r="AH175" s="22">
        <v>0</v>
      </c>
      <c r="AI175" s="22">
        <v>0</v>
      </c>
      <c r="AJ175" s="22">
        <v>18167</v>
      </c>
      <c r="AK175" s="22">
        <v>2250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947461</v>
      </c>
      <c r="AR175" s="22">
        <v>10345</v>
      </c>
      <c r="AS175" s="22">
        <v>169093</v>
      </c>
      <c r="AT175" s="22">
        <v>0</v>
      </c>
      <c r="AU175" s="22">
        <v>0</v>
      </c>
      <c r="AV175" s="22">
        <v>31889</v>
      </c>
      <c r="AW175" s="22">
        <v>0</v>
      </c>
      <c r="AX175" s="22">
        <v>0</v>
      </c>
      <c r="AY175" s="22">
        <v>4156</v>
      </c>
      <c r="AZ175" s="22">
        <v>0</v>
      </c>
      <c r="BA175" s="22">
        <v>81117</v>
      </c>
      <c r="BB175" s="22">
        <v>218286</v>
      </c>
      <c r="BC175" s="22">
        <v>0</v>
      </c>
      <c r="BD175" s="22">
        <v>0</v>
      </c>
      <c r="BE175" s="22">
        <v>0</v>
      </c>
      <c r="BF175" s="22">
        <v>0</v>
      </c>
      <c r="BG175" s="22">
        <v>158546</v>
      </c>
      <c r="BH175" s="22">
        <v>29304</v>
      </c>
      <c r="BI175" s="22">
        <v>52480</v>
      </c>
      <c r="BJ175" s="22">
        <v>0</v>
      </c>
      <c r="BK175" s="22">
        <v>57888</v>
      </c>
      <c r="BL175" s="22">
        <v>0</v>
      </c>
      <c r="BM175" s="22">
        <v>500</v>
      </c>
      <c r="BN175" s="22">
        <v>0</v>
      </c>
      <c r="BO175" s="22">
        <v>8932</v>
      </c>
      <c r="BP175" s="22">
        <v>0</v>
      </c>
      <c r="BQ175" s="22">
        <v>28352</v>
      </c>
      <c r="BR175" s="22">
        <v>0</v>
      </c>
      <c r="BS175" s="22">
        <v>0</v>
      </c>
      <c r="BT175" s="22">
        <v>0</v>
      </c>
      <c r="BU175" s="22">
        <v>0</v>
      </c>
      <c r="BV175" s="22">
        <v>21491</v>
      </c>
      <c r="BW175" s="22">
        <v>10388</v>
      </c>
      <c r="BX175" s="22">
        <v>0</v>
      </c>
      <c r="BY175" s="22">
        <v>0</v>
      </c>
      <c r="BZ175" s="22">
        <v>0</v>
      </c>
      <c r="CA175" s="22">
        <v>0</v>
      </c>
      <c r="CB175" s="22">
        <v>2428</v>
      </c>
      <c r="CC175" s="22">
        <v>885195</v>
      </c>
      <c r="CD175" s="22">
        <v>62266</v>
      </c>
    </row>
    <row r="176" spans="1:82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5799872</v>
      </c>
      <c r="F176" s="22">
        <v>0</v>
      </c>
      <c r="G176" s="22">
        <v>67611</v>
      </c>
      <c r="H176" s="22">
        <v>0</v>
      </c>
      <c r="I176" s="22">
        <v>587489</v>
      </c>
      <c r="J176" s="22">
        <v>428058</v>
      </c>
      <c r="K176" s="22">
        <v>0</v>
      </c>
      <c r="L176" s="22">
        <v>0</v>
      </c>
      <c r="M176" s="22">
        <v>103977</v>
      </c>
      <c r="N176" s="22">
        <v>0</v>
      </c>
      <c r="O176" s="22">
        <v>576916</v>
      </c>
      <c r="P176" s="22">
        <v>841801</v>
      </c>
      <c r="Q176" s="22">
        <v>28274</v>
      </c>
      <c r="R176" s="22">
        <v>0</v>
      </c>
      <c r="S176" s="22">
        <v>1032792</v>
      </c>
      <c r="T176" s="22">
        <v>0</v>
      </c>
      <c r="U176" s="22">
        <v>3293666</v>
      </c>
      <c r="V176" s="22">
        <v>919013</v>
      </c>
      <c r="W176" s="22">
        <v>636007</v>
      </c>
      <c r="X176" s="22">
        <v>0</v>
      </c>
      <c r="Y176" s="22">
        <v>130956</v>
      </c>
      <c r="Z176" s="22">
        <v>0</v>
      </c>
      <c r="AA176" s="22">
        <v>27456</v>
      </c>
      <c r="AB176" s="22">
        <v>0</v>
      </c>
      <c r="AC176" s="22">
        <v>73488</v>
      </c>
      <c r="AD176" s="22">
        <v>160775</v>
      </c>
      <c r="AE176" s="22">
        <v>133147</v>
      </c>
      <c r="AF176" s="22">
        <v>0</v>
      </c>
      <c r="AG176" s="22">
        <v>228653</v>
      </c>
      <c r="AH176" s="22">
        <v>0</v>
      </c>
      <c r="AI176" s="22">
        <v>0</v>
      </c>
      <c r="AJ176" s="22">
        <v>1057655</v>
      </c>
      <c r="AK176" s="22">
        <v>246776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16374382</v>
      </c>
      <c r="AR176" s="22">
        <v>161927</v>
      </c>
      <c r="AS176" s="22">
        <v>930065</v>
      </c>
      <c r="AT176" s="22">
        <v>0</v>
      </c>
      <c r="AU176" s="22">
        <v>1032604</v>
      </c>
      <c r="AV176" s="22">
        <v>708248</v>
      </c>
      <c r="AW176" s="22">
        <v>16456</v>
      </c>
      <c r="AX176" s="22">
        <v>0</v>
      </c>
      <c r="AY176" s="22">
        <v>150250</v>
      </c>
      <c r="AZ176" s="22">
        <v>0</v>
      </c>
      <c r="BA176" s="22">
        <v>245939</v>
      </c>
      <c r="BB176" s="22">
        <v>5365184</v>
      </c>
      <c r="BC176" s="22">
        <v>40965</v>
      </c>
      <c r="BD176" s="22">
        <v>0</v>
      </c>
      <c r="BE176" s="22">
        <v>147599</v>
      </c>
      <c r="BF176" s="22">
        <v>0</v>
      </c>
      <c r="BG176" s="22">
        <v>2636966</v>
      </c>
      <c r="BH176" s="22">
        <v>663038</v>
      </c>
      <c r="BI176" s="22">
        <v>524393</v>
      </c>
      <c r="BJ176" s="22">
        <v>0</v>
      </c>
      <c r="BK176" s="22">
        <v>163695</v>
      </c>
      <c r="BL176" s="22">
        <v>0</v>
      </c>
      <c r="BM176" s="22">
        <v>49279</v>
      </c>
      <c r="BN176" s="22">
        <v>0</v>
      </c>
      <c r="BO176" s="22">
        <v>292904</v>
      </c>
      <c r="BP176" s="22">
        <v>417091</v>
      </c>
      <c r="BQ176" s="22">
        <v>116008</v>
      </c>
      <c r="BR176" s="22">
        <v>85967</v>
      </c>
      <c r="BS176" s="22">
        <v>63832</v>
      </c>
      <c r="BT176" s="22">
        <v>0</v>
      </c>
      <c r="BU176" s="22">
        <v>0</v>
      </c>
      <c r="BV176" s="22">
        <v>2957533</v>
      </c>
      <c r="BW176" s="22">
        <v>378633</v>
      </c>
      <c r="BX176" s="22">
        <v>0</v>
      </c>
      <c r="BY176" s="22">
        <v>0</v>
      </c>
      <c r="BZ176" s="22">
        <v>0</v>
      </c>
      <c r="CA176" s="22">
        <v>0</v>
      </c>
      <c r="CB176" s="22">
        <v>0</v>
      </c>
      <c r="CC176" s="22">
        <v>17148576</v>
      </c>
      <c r="CD176" s="22">
        <v>-774194</v>
      </c>
    </row>
    <row r="177" spans="1:82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14675540</v>
      </c>
      <c r="F177" s="22">
        <v>0</v>
      </c>
      <c r="G177" s="22">
        <v>46816</v>
      </c>
      <c r="H177" s="22">
        <v>0</v>
      </c>
      <c r="I177" s="22">
        <v>2300684</v>
      </c>
      <c r="J177" s="22">
        <v>248209</v>
      </c>
      <c r="K177" s="22">
        <v>5000</v>
      </c>
      <c r="L177" s="22">
        <v>0</v>
      </c>
      <c r="M177" s="22">
        <v>285643</v>
      </c>
      <c r="N177" s="22">
        <v>0</v>
      </c>
      <c r="O177" s="22">
        <v>6973</v>
      </c>
      <c r="P177" s="22">
        <v>4464744</v>
      </c>
      <c r="Q177" s="22">
        <v>0</v>
      </c>
      <c r="R177" s="22">
        <v>0</v>
      </c>
      <c r="S177" s="22">
        <v>127660</v>
      </c>
      <c r="T177" s="22">
        <v>21782</v>
      </c>
      <c r="U177" s="22">
        <v>4031478</v>
      </c>
      <c r="V177" s="22">
        <v>3157658</v>
      </c>
      <c r="W177" s="22">
        <v>1278253</v>
      </c>
      <c r="X177" s="22">
        <v>0</v>
      </c>
      <c r="Y177" s="22">
        <v>445294</v>
      </c>
      <c r="Z177" s="22">
        <v>0</v>
      </c>
      <c r="AA177" s="22">
        <v>0</v>
      </c>
      <c r="AB177" s="22">
        <v>0</v>
      </c>
      <c r="AC177" s="22">
        <v>482012</v>
      </c>
      <c r="AD177" s="22">
        <v>0</v>
      </c>
      <c r="AE177" s="22">
        <v>213960</v>
      </c>
      <c r="AF177" s="22">
        <v>0</v>
      </c>
      <c r="AG177" s="22">
        <v>0</v>
      </c>
      <c r="AH177" s="22">
        <v>13486</v>
      </c>
      <c r="AI177" s="22">
        <v>0</v>
      </c>
      <c r="AJ177" s="22">
        <v>4274181</v>
      </c>
      <c r="AK177" s="22">
        <v>161925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36241298</v>
      </c>
      <c r="AR177" s="22">
        <v>339327</v>
      </c>
      <c r="AS177" s="22">
        <v>3509615</v>
      </c>
      <c r="AT177" s="22">
        <v>0</v>
      </c>
      <c r="AU177" s="22">
        <v>3551900</v>
      </c>
      <c r="AV177" s="22">
        <v>1053955</v>
      </c>
      <c r="AW177" s="22">
        <v>9799</v>
      </c>
      <c r="AX177" s="22">
        <v>0</v>
      </c>
      <c r="AY177" s="22">
        <v>443062</v>
      </c>
      <c r="AZ177" s="22">
        <v>0</v>
      </c>
      <c r="BA177" s="22">
        <v>558674</v>
      </c>
      <c r="BB177" s="22">
        <v>3658123</v>
      </c>
      <c r="BC177" s="22">
        <v>0</v>
      </c>
      <c r="BD177" s="22">
        <v>0</v>
      </c>
      <c r="BE177" s="22">
        <v>277850</v>
      </c>
      <c r="BF177" s="22">
        <v>71541</v>
      </c>
      <c r="BG177" s="22">
        <v>2864165</v>
      </c>
      <c r="BH177" s="22">
        <v>2230867</v>
      </c>
      <c r="BI177" s="22">
        <v>1302050</v>
      </c>
      <c r="BJ177" s="22">
        <v>0</v>
      </c>
      <c r="BK177" s="22">
        <v>563224</v>
      </c>
      <c r="BL177" s="22">
        <v>0</v>
      </c>
      <c r="BM177" s="22">
        <v>0</v>
      </c>
      <c r="BN177" s="22">
        <v>0</v>
      </c>
      <c r="BO177" s="22">
        <v>1157385</v>
      </c>
      <c r="BP177" s="22">
        <v>88645</v>
      </c>
      <c r="BQ177" s="22">
        <v>0</v>
      </c>
      <c r="BR177" s="22">
        <v>0</v>
      </c>
      <c r="BS177" s="22">
        <v>0</v>
      </c>
      <c r="BT177" s="22">
        <v>1144</v>
      </c>
      <c r="BU177" s="22">
        <v>0</v>
      </c>
      <c r="BV177" s="22">
        <v>5339881</v>
      </c>
      <c r="BW177" s="22">
        <v>1380144</v>
      </c>
      <c r="BX177" s="22">
        <v>0</v>
      </c>
      <c r="BY177" s="22">
        <v>1642961</v>
      </c>
      <c r="BZ177" s="22">
        <v>0</v>
      </c>
      <c r="CA177" s="22">
        <v>0</v>
      </c>
      <c r="CB177" s="22">
        <v>0</v>
      </c>
      <c r="CC177" s="22">
        <v>30044312</v>
      </c>
      <c r="CD177" s="22">
        <v>6196986</v>
      </c>
    </row>
    <row r="178" spans="1:82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9656942</v>
      </c>
      <c r="F178" s="22">
        <v>0</v>
      </c>
      <c r="G178" s="22">
        <v>1789780</v>
      </c>
      <c r="H178" s="22">
        <v>0</v>
      </c>
      <c r="I178" s="22">
        <v>539943</v>
      </c>
      <c r="J178" s="22">
        <v>64178</v>
      </c>
      <c r="K178" s="22">
        <v>0</v>
      </c>
      <c r="L178" s="22">
        <v>0</v>
      </c>
      <c r="M178" s="22">
        <v>332037</v>
      </c>
      <c r="N178" s="22">
        <v>0</v>
      </c>
      <c r="O178" s="22">
        <v>8685</v>
      </c>
      <c r="P178" s="22">
        <v>3867752</v>
      </c>
      <c r="Q178" s="22">
        <v>0</v>
      </c>
      <c r="R178" s="22">
        <v>0</v>
      </c>
      <c r="S178" s="22">
        <v>587345</v>
      </c>
      <c r="T178" s="22">
        <v>0</v>
      </c>
      <c r="U178" s="22">
        <v>6248829</v>
      </c>
      <c r="V178" s="22">
        <v>4332870</v>
      </c>
      <c r="W178" s="22">
        <v>822864</v>
      </c>
      <c r="X178" s="22">
        <v>0</v>
      </c>
      <c r="Y178" s="22">
        <v>383874</v>
      </c>
      <c r="Z178" s="22">
        <v>0</v>
      </c>
      <c r="AA178" s="22">
        <v>23757</v>
      </c>
      <c r="AB178" s="22">
        <v>0</v>
      </c>
      <c r="AC178" s="22">
        <v>90199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923902</v>
      </c>
      <c r="AK178" s="22">
        <v>115122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29788079</v>
      </c>
      <c r="AR178" s="22">
        <v>258393</v>
      </c>
      <c r="AS178" s="22">
        <v>2426000</v>
      </c>
      <c r="AT178" s="22">
        <v>0</v>
      </c>
      <c r="AU178" s="22">
        <v>1836799</v>
      </c>
      <c r="AV178" s="22">
        <v>649801</v>
      </c>
      <c r="AW178" s="22">
        <v>138660</v>
      </c>
      <c r="AX178" s="22">
        <v>0</v>
      </c>
      <c r="AY178" s="22">
        <v>621923</v>
      </c>
      <c r="AZ178" s="22">
        <v>0</v>
      </c>
      <c r="BA178" s="22">
        <v>520649</v>
      </c>
      <c r="BB178" s="22">
        <v>2927339</v>
      </c>
      <c r="BC178" s="22">
        <v>0</v>
      </c>
      <c r="BD178" s="22">
        <v>0</v>
      </c>
      <c r="BE178" s="22">
        <v>185115</v>
      </c>
      <c r="BF178" s="22">
        <v>0</v>
      </c>
      <c r="BG178" s="22">
        <v>3086246</v>
      </c>
      <c r="BH178" s="22">
        <v>3290134</v>
      </c>
      <c r="BI178" s="22">
        <v>854919</v>
      </c>
      <c r="BJ178" s="22">
        <v>0</v>
      </c>
      <c r="BK178" s="22">
        <v>733894</v>
      </c>
      <c r="BL178" s="22">
        <v>0</v>
      </c>
      <c r="BM178" s="22">
        <v>13574</v>
      </c>
      <c r="BN178" s="22">
        <v>0</v>
      </c>
      <c r="BO178" s="22">
        <v>527993</v>
      </c>
      <c r="BP178" s="22">
        <v>0</v>
      </c>
      <c r="BQ178" s="22">
        <v>0</v>
      </c>
      <c r="BR178" s="22">
        <v>0</v>
      </c>
      <c r="BS178" s="22">
        <v>0</v>
      </c>
      <c r="BT178" s="22">
        <v>0</v>
      </c>
      <c r="BU178" s="22">
        <v>0</v>
      </c>
      <c r="BV178" s="22">
        <v>3917565</v>
      </c>
      <c r="BW178" s="22">
        <v>729484</v>
      </c>
      <c r="BX178" s="22">
        <v>0</v>
      </c>
      <c r="BY178" s="22">
        <v>0</v>
      </c>
      <c r="BZ178" s="22">
        <v>0</v>
      </c>
      <c r="CA178" s="22">
        <v>0</v>
      </c>
      <c r="CB178" s="22">
        <v>0</v>
      </c>
      <c r="CC178" s="22">
        <v>22718488</v>
      </c>
      <c r="CD178" s="22">
        <v>7069591</v>
      </c>
    </row>
    <row r="179" spans="1:82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2711582</v>
      </c>
      <c r="F179" s="22">
        <v>0</v>
      </c>
      <c r="G179" s="22">
        <v>223740</v>
      </c>
      <c r="H179" s="22">
        <v>0</v>
      </c>
      <c r="I179" s="22">
        <v>0</v>
      </c>
      <c r="J179" s="22">
        <v>252457</v>
      </c>
      <c r="K179" s="22">
        <v>128768</v>
      </c>
      <c r="L179" s="22">
        <v>0</v>
      </c>
      <c r="M179" s="22">
        <v>21428</v>
      </c>
      <c r="N179" s="22">
        <v>8423</v>
      </c>
      <c r="O179" s="22">
        <v>0</v>
      </c>
      <c r="P179" s="22">
        <v>635360</v>
      </c>
      <c r="Q179" s="22">
        <v>0</v>
      </c>
      <c r="R179" s="22">
        <v>0</v>
      </c>
      <c r="S179" s="22">
        <v>0</v>
      </c>
      <c r="T179" s="22">
        <v>0</v>
      </c>
      <c r="U179" s="22">
        <v>1308405</v>
      </c>
      <c r="V179" s="22">
        <v>1936846</v>
      </c>
      <c r="W179" s="22">
        <v>217165</v>
      </c>
      <c r="X179" s="22">
        <v>0</v>
      </c>
      <c r="Y179" s="22">
        <v>58986</v>
      </c>
      <c r="Z179" s="22">
        <v>0</v>
      </c>
      <c r="AA179" s="22">
        <v>0</v>
      </c>
      <c r="AB179" s="22">
        <v>0</v>
      </c>
      <c r="AC179" s="22">
        <v>146600</v>
      </c>
      <c r="AD179" s="22">
        <v>79812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656144</v>
      </c>
      <c r="AK179" s="22">
        <v>130994</v>
      </c>
      <c r="AL179" s="22">
        <v>0</v>
      </c>
      <c r="AM179" s="22">
        <v>0</v>
      </c>
      <c r="AN179" s="22">
        <v>1384563</v>
      </c>
      <c r="AO179" s="22">
        <v>0</v>
      </c>
      <c r="AP179" s="22">
        <v>0</v>
      </c>
      <c r="AQ179" s="22">
        <v>9901273</v>
      </c>
      <c r="AR179" s="22">
        <v>383944</v>
      </c>
      <c r="AS179" s="22">
        <v>612701</v>
      </c>
      <c r="AT179" s="22">
        <v>0</v>
      </c>
      <c r="AU179" s="22">
        <v>0</v>
      </c>
      <c r="AV179" s="22">
        <v>370367</v>
      </c>
      <c r="AW179" s="22">
        <v>135256</v>
      </c>
      <c r="AX179" s="22">
        <v>0</v>
      </c>
      <c r="AY179" s="22">
        <v>112733</v>
      </c>
      <c r="AZ179" s="22">
        <v>26519</v>
      </c>
      <c r="BA179" s="22">
        <v>0</v>
      </c>
      <c r="BB179" s="22">
        <v>1185561</v>
      </c>
      <c r="BC179" s="22">
        <v>0</v>
      </c>
      <c r="BD179" s="22">
        <v>0</v>
      </c>
      <c r="BE179" s="22">
        <v>0</v>
      </c>
      <c r="BF179" s="22">
        <v>0</v>
      </c>
      <c r="BG179" s="22">
        <v>1303982</v>
      </c>
      <c r="BH179" s="22">
        <v>670710</v>
      </c>
      <c r="BI179" s="22">
        <v>214282</v>
      </c>
      <c r="BJ179" s="22">
        <v>0</v>
      </c>
      <c r="BK179" s="22">
        <v>83240</v>
      </c>
      <c r="BL179" s="22">
        <v>0</v>
      </c>
      <c r="BM179" s="22">
        <v>0</v>
      </c>
      <c r="BN179" s="22">
        <v>0</v>
      </c>
      <c r="BO179" s="22">
        <v>310936</v>
      </c>
      <c r="BP179" s="22">
        <v>234048</v>
      </c>
      <c r="BQ179" s="22">
        <v>0</v>
      </c>
      <c r="BR179" s="22">
        <v>0</v>
      </c>
      <c r="BS179" s="22">
        <v>0</v>
      </c>
      <c r="BT179" s="22">
        <v>0</v>
      </c>
      <c r="BU179" s="22">
        <v>0</v>
      </c>
      <c r="BV179" s="22">
        <v>1420883</v>
      </c>
      <c r="BW179" s="22">
        <v>247210</v>
      </c>
      <c r="BX179" s="22">
        <v>0</v>
      </c>
      <c r="BY179" s="22">
        <v>0</v>
      </c>
      <c r="BZ179" s="22">
        <v>1260087</v>
      </c>
      <c r="CA179" s="22">
        <v>0</v>
      </c>
      <c r="CB179" s="22">
        <v>0</v>
      </c>
      <c r="CC179" s="22">
        <v>8572459</v>
      </c>
      <c r="CD179" s="22">
        <v>1328814</v>
      </c>
    </row>
    <row r="180" spans="1:82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2689949</v>
      </c>
      <c r="F180" s="22">
        <v>0</v>
      </c>
      <c r="G180" s="22">
        <v>75062</v>
      </c>
      <c r="H180" s="22">
        <v>0</v>
      </c>
      <c r="I180" s="22">
        <v>0</v>
      </c>
      <c r="J180" s="22">
        <v>63973</v>
      </c>
      <c r="K180" s="22">
        <v>26469</v>
      </c>
      <c r="L180" s="22">
        <v>35197</v>
      </c>
      <c r="M180" s="22">
        <v>8711</v>
      </c>
      <c r="N180" s="22">
        <v>0</v>
      </c>
      <c r="O180" s="22">
        <v>411257</v>
      </c>
      <c r="P180" s="22">
        <v>175919</v>
      </c>
      <c r="Q180" s="22">
        <v>0</v>
      </c>
      <c r="R180" s="22">
        <v>0</v>
      </c>
      <c r="S180" s="22">
        <v>0</v>
      </c>
      <c r="T180" s="22">
        <v>0</v>
      </c>
      <c r="U180" s="22">
        <v>810624</v>
      </c>
      <c r="V180" s="22">
        <v>172924</v>
      </c>
      <c r="W180" s="22">
        <v>231450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32543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262443</v>
      </c>
      <c r="AK180" s="22">
        <v>9496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5006017</v>
      </c>
      <c r="AR180" s="22">
        <v>142866</v>
      </c>
      <c r="AS180" s="22">
        <v>829495</v>
      </c>
      <c r="AT180" s="22">
        <v>0</v>
      </c>
      <c r="AU180" s="22">
        <v>0</v>
      </c>
      <c r="AV180" s="22">
        <v>142737</v>
      </c>
      <c r="AW180" s="22">
        <v>39871</v>
      </c>
      <c r="AX180" s="22">
        <v>0</v>
      </c>
      <c r="AY180" s="22">
        <v>127669</v>
      </c>
      <c r="AZ180" s="22">
        <v>0</v>
      </c>
      <c r="BA180" s="22">
        <v>801448</v>
      </c>
      <c r="BB180" s="22">
        <v>266031</v>
      </c>
      <c r="BC180" s="22">
        <v>34794</v>
      </c>
      <c r="BD180" s="22">
        <v>0</v>
      </c>
      <c r="BE180" s="22">
        <v>37949</v>
      </c>
      <c r="BF180" s="22">
        <v>0</v>
      </c>
      <c r="BG180" s="22">
        <v>800822</v>
      </c>
      <c r="BH180" s="22">
        <v>123588</v>
      </c>
      <c r="BI180" s="22">
        <v>201591</v>
      </c>
      <c r="BJ180" s="22">
        <v>0</v>
      </c>
      <c r="BK180" s="22">
        <v>34654</v>
      </c>
      <c r="BL180" s="22">
        <v>0</v>
      </c>
      <c r="BM180" s="22">
        <v>1007</v>
      </c>
      <c r="BN180" s="22">
        <v>0</v>
      </c>
      <c r="BO180" s="22">
        <v>15161</v>
      </c>
      <c r="BP180" s="22">
        <v>7685</v>
      </c>
      <c r="BQ180" s="22">
        <v>0</v>
      </c>
      <c r="BR180" s="22">
        <v>0</v>
      </c>
      <c r="BS180" s="22">
        <v>0</v>
      </c>
      <c r="BT180" s="22">
        <v>0</v>
      </c>
      <c r="BU180" s="22">
        <v>0</v>
      </c>
      <c r="BV180" s="22">
        <v>651881</v>
      </c>
      <c r="BW180" s="22">
        <v>199609</v>
      </c>
      <c r="BX180" s="22">
        <v>0</v>
      </c>
      <c r="BY180" s="22">
        <v>0</v>
      </c>
      <c r="BZ180" s="22">
        <v>0</v>
      </c>
      <c r="CA180" s="22">
        <v>0</v>
      </c>
      <c r="CB180" s="22">
        <v>0</v>
      </c>
      <c r="CC180" s="22">
        <v>4458858</v>
      </c>
      <c r="CD180" s="22">
        <v>547159</v>
      </c>
    </row>
    <row r="181" spans="1:82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14049224</v>
      </c>
      <c r="F181" s="22">
        <v>9880</v>
      </c>
      <c r="G181" s="22">
        <v>75613</v>
      </c>
      <c r="H181" s="22">
        <v>0</v>
      </c>
      <c r="I181" s="22">
        <v>793375</v>
      </c>
      <c r="J181" s="22">
        <v>228380</v>
      </c>
      <c r="K181" s="22">
        <v>0</v>
      </c>
      <c r="L181" s="22">
        <v>0</v>
      </c>
      <c r="M181" s="22">
        <v>151331</v>
      </c>
      <c r="N181" s="22">
        <v>0</v>
      </c>
      <c r="O181" s="22">
        <v>0</v>
      </c>
      <c r="P181" s="22">
        <v>6730192</v>
      </c>
      <c r="Q181" s="22">
        <v>0</v>
      </c>
      <c r="R181" s="22">
        <v>0</v>
      </c>
      <c r="S181" s="22">
        <v>553052</v>
      </c>
      <c r="T181" s="22">
        <v>0</v>
      </c>
      <c r="U181" s="22">
        <v>2899215</v>
      </c>
      <c r="V181" s="22">
        <v>2392474</v>
      </c>
      <c r="W181" s="22">
        <v>1183028</v>
      </c>
      <c r="X181" s="22">
        <v>0</v>
      </c>
      <c r="Y181" s="22">
        <v>430649</v>
      </c>
      <c r="Z181" s="22">
        <v>0</v>
      </c>
      <c r="AA181" s="22">
        <v>21038</v>
      </c>
      <c r="AB181" s="22">
        <v>0</v>
      </c>
      <c r="AC181" s="22">
        <v>892360</v>
      </c>
      <c r="AD181" s="22">
        <v>2688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1859922</v>
      </c>
      <c r="AK181" s="22">
        <v>323094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32595515</v>
      </c>
      <c r="AR181" s="22">
        <v>283272</v>
      </c>
      <c r="AS181" s="22">
        <v>2240656</v>
      </c>
      <c r="AT181" s="22">
        <v>0</v>
      </c>
      <c r="AU181" s="22">
        <v>2218537</v>
      </c>
      <c r="AV181" s="22">
        <v>616833</v>
      </c>
      <c r="AW181" s="22">
        <v>8533</v>
      </c>
      <c r="AX181" s="22">
        <v>0</v>
      </c>
      <c r="AY181" s="22">
        <v>509997</v>
      </c>
      <c r="AZ181" s="22">
        <v>82318</v>
      </c>
      <c r="BA181" s="22">
        <v>0</v>
      </c>
      <c r="BB181" s="22">
        <v>7402316</v>
      </c>
      <c r="BC181" s="22">
        <v>0</v>
      </c>
      <c r="BD181" s="22">
        <v>0</v>
      </c>
      <c r="BE181" s="22">
        <v>0</v>
      </c>
      <c r="BF181" s="22">
        <v>0</v>
      </c>
      <c r="BG181" s="22">
        <v>1297698</v>
      </c>
      <c r="BH181" s="22">
        <v>1126936</v>
      </c>
      <c r="BI181" s="22">
        <v>1084317</v>
      </c>
      <c r="BJ181" s="22">
        <v>0</v>
      </c>
      <c r="BK181" s="22">
        <v>917194</v>
      </c>
      <c r="BL181" s="22">
        <v>0</v>
      </c>
      <c r="BM181" s="22">
        <v>0</v>
      </c>
      <c r="BN181" s="22">
        <v>0</v>
      </c>
      <c r="BO181" s="22">
        <v>1158976</v>
      </c>
      <c r="BP181" s="22">
        <v>345682</v>
      </c>
      <c r="BQ181" s="22">
        <v>0</v>
      </c>
      <c r="BR181" s="22">
        <v>0</v>
      </c>
      <c r="BS181" s="22">
        <v>0</v>
      </c>
      <c r="BT181" s="22">
        <v>0</v>
      </c>
      <c r="BU181" s="22">
        <v>0</v>
      </c>
      <c r="BV181" s="22">
        <v>4012765</v>
      </c>
      <c r="BW181" s="22">
        <v>675956</v>
      </c>
      <c r="BX181" s="22">
        <v>0</v>
      </c>
      <c r="BY181" s="22">
        <v>0</v>
      </c>
      <c r="BZ181" s="22">
        <v>0</v>
      </c>
      <c r="CA181" s="22">
        <v>0</v>
      </c>
      <c r="CB181" s="22">
        <v>0</v>
      </c>
      <c r="CC181" s="22">
        <v>23981986</v>
      </c>
      <c r="CD181" s="22">
        <v>8613529</v>
      </c>
    </row>
    <row r="182" spans="1:82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9451482</v>
      </c>
      <c r="F182" s="22">
        <v>4568</v>
      </c>
      <c r="G182" s="22">
        <v>79543</v>
      </c>
      <c r="H182" s="22">
        <v>0</v>
      </c>
      <c r="I182" s="22">
        <v>1076958</v>
      </c>
      <c r="J182" s="22">
        <v>273483</v>
      </c>
      <c r="K182" s="22">
        <v>1000</v>
      </c>
      <c r="L182" s="22">
        <v>488083</v>
      </c>
      <c r="M182" s="22">
        <v>12921</v>
      </c>
      <c r="N182" s="22">
        <v>0</v>
      </c>
      <c r="O182" s="22">
        <v>0</v>
      </c>
      <c r="P182" s="22">
        <v>920804</v>
      </c>
      <c r="Q182" s="22">
        <v>0</v>
      </c>
      <c r="R182" s="22">
        <v>0</v>
      </c>
      <c r="S182" s="22">
        <v>343954</v>
      </c>
      <c r="T182" s="22">
        <v>0</v>
      </c>
      <c r="U182" s="22">
        <v>7027626</v>
      </c>
      <c r="V182" s="22">
        <v>2153402</v>
      </c>
      <c r="W182" s="22">
        <v>1264010</v>
      </c>
      <c r="X182" s="22">
        <v>0</v>
      </c>
      <c r="Y182" s="22">
        <v>0</v>
      </c>
      <c r="Z182" s="22">
        <v>0</v>
      </c>
      <c r="AA182" s="22">
        <v>69271</v>
      </c>
      <c r="AB182" s="22">
        <v>0</v>
      </c>
      <c r="AC182" s="22">
        <v>237679</v>
      </c>
      <c r="AD182" s="22">
        <v>0</v>
      </c>
      <c r="AE182" s="22">
        <v>251711</v>
      </c>
      <c r="AF182" s="22">
        <v>5113</v>
      </c>
      <c r="AG182" s="22">
        <v>143484</v>
      </c>
      <c r="AH182" s="22">
        <v>0</v>
      </c>
      <c r="AI182" s="22">
        <v>0</v>
      </c>
      <c r="AJ182" s="22">
        <v>855774</v>
      </c>
      <c r="AK182" s="22">
        <v>180249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24841115</v>
      </c>
      <c r="AR182" s="22">
        <v>287060</v>
      </c>
      <c r="AS182" s="22">
        <v>1782682</v>
      </c>
      <c r="AT182" s="22">
        <v>0</v>
      </c>
      <c r="AU182" s="22">
        <v>2928738</v>
      </c>
      <c r="AV182" s="22">
        <v>582292</v>
      </c>
      <c r="AW182" s="22">
        <v>2067</v>
      </c>
      <c r="AX182" s="22">
        <v>290541</v>
      </c>
      <c r="AY182" s="22">
        <v>154307</v>
      </c>
      <c r="AZ182" s="22">
        <v>0</v>
      </c>
      <c r="BA182" s="22">
        <v>0</v>
      </c>
      <c r="BB182" s="22">
        <v>3521714</v>
      </c>
      <c r="BC182" s="22">
        <v>0</v>
      </c>
      <c r="BD182" s="22">
        <v>0</v>
      </c>
      <c r="BE182" s="22">
        <v>476028</v>
      </c>
      <c r="BF182" s="22">
        <v>41000</v>
      </c>
      <c r="BG182" s="22">
        <v>1875606</v>
      </c>
      <c r="BH182" s="22">
        <v>3347663</v>
      </c>
      <c r="BI182" s="22">
        <v>1129162</v>
      </c>
      <c r="BJ182" s="22">
        <v>0</v>
      </c>
      <c r="BK182" s="22">
        <v>54702</v>
      </c>
      <c r="BL182" s="22">
        <v>0</v>
      </c>
      <c r="BM182" s="22">
        <v>108309</v>
      </c>
      <c r="BN182" s="22">
        <v>0</v>
      </c>
      <c r="BO182" s="22">
        <v>418428</v>
      </c>
      <c r="BP182" s="22">
        <v>0</v>
      </c>
      <c r="BQ182" s="22">
        <v>156985</v>
      </c>
      <c r="BR182" s="22">
        <v>5113</v>
      </c>
      <c r="BS182" s="22">
        <v>290540</v>
      </c>
      <c r="BT182" s="22">
        <v>0</v>
      </c>
      <c r="BU182" s="22">
        <v>0</v>
      </c>
      <c r="BV182" s="22">
        <v>2508086</v>
      </c>
      <c r="BW182" s="22">
        <v>670864</v>
      </c>
      <c r="BX182" s="22">
        <v>0</v>
      </c>
      <c r="BY182" s="22">
        <v>0</v>
      </c>
      <c r="BZ182" s="22">
        <v>0</v>
      </c>
      <c r="CA182" s="22">
        <v>0</v>
      </c>
      <c r="CB182" s="22">
        <v>0</v>
      </c>
      <c r="CC182" s="22">
        <v>20631887</v>
      </c>
      <c r="CD182" s="22">
        <v>4209228</v>
      </c>
    </row>
    <row r="183" spans="1:82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3247467</v>
      </c>
      <c r="F183" s="22">
        <v>10611</v>
      </c>
      <c r="G183" s="22">
        <v>233213</v>
      </c>
      <c r="H183" s="22">
        <v>0</v>
      </c>
      <c r="I183" s="22">
        <v>6556</v>
      </c>
      <c r="J183" s="22">
        <v>84470</v>
      </c>
      <c r="K183" s="22">
        <v>0</v>
      </c>
      <c r="L183" s="22">
        <v>0</v>
      </c>
      <c r="M183" s="22">
        <v>4050</v>
      </c>
      <c r="N183" s="22">
        <v>0</v>
      </c>
      <c r="O183" s="22">
        <v>3156</v>
      </c>
      <c r="P183" s="22">
        <v>33608</v>
      </c>
      <c r="Q183" s="22">
        <v>135724</v>
      </c>
      <c r="R183" s="22">
        <v>0</v>
      </c>
      <c r="S183" s="22">
        <v>0</v>
      </c>
      <c r="T183" s="22">
        <v>0</v>
      </c>
      <c r="U183" s="22">
        <v>990778</v>
      </c>
      <c r="V183" s="22">
        <v>556448</v>
      </c>
      <c r="W183" s="22">
        <v>583990</v>
      </c>
      <c r="X183" s="22">
        <v>0</v>
      </c>
      <c r="Y183" s="22">
        <v>0</v>
      </c>
      <c r="Z183" s="22">
        <v>0</v>
      </c>
      <c r="AA183" s="22">
        <v>10025</v>
      </c>
      <c r="AB183" s="22">
        <v>0</v>
      </c>
      <c r="AC183" s="22">
        <v>24906</v>
      </c>
      <c r="AD183" s="22">
        <v>60084</v>
      </c>
      <c r="AE183" s="22">
        <v>3150</v>
      </c>
      <c r="AF183" s="22">
        <v>0</v>
      </c>
      <c r="AG183" s="22">
        <v>0</v>
      </c>
      <c r="AH183" s="22">
        <v>0</v>
      </c>
      <c r="AI183" s="22">
        <v>0</v>
      </c>
      <c r="AJ183" s="22">
        <v>1170781</v>
      </c>
      <c r="AK183" s="22">
        <v>23571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7182588</v>
      </c>
      <c r="AR183" s="22">
        <v>220779</v>
      </c>
      <c r="AS183" s="22">
        <v>596297</v>
      </c>
      <c r="AT183" s="22">
        <v>0</v>
      </c>
      <c r="AU183" s="22">
        <v>3000</v>
      </c>
      <c r="AV183" s="22">
        <v>195834</v>
      </c>
      <c r="AW183" s="22">
        <v>306</v>
      </c>
      <c r="AX183" s="22">
        <v>0</v>
      </c>
      <c r="AY183" s="22">
        <v>31118</v>
      </c>
      <c r="AZ183" s="22">
        <v>0</v>
      </c>
      <c r="BA183" s="22">
        <v>230795</v>
      </c>
      <c r="BB183" s="22">
        <v>1051877</v>
      </c>
      <c r="BC183" s="22">
        <v>167572</v>
      </c>
      <c r="BD183" s="22">
        <v>0</v>
      </c>
      <c r="BE183" s="22">
        <v>35862</v>
      </c>
      <c r="BF183" s="22">
        <v>0</v>
      </c>
      <c r="BG183" s="22">
        <v>1263693</v>
      </c>
      <c r="BH183" s="22">
        <v>392460</v>
      </c>
      <c r="BI183" s="22">
        <v>680089</v>
      </c>
      <c r="BJ183" s="22">
        <v>0</v>
      </c>
      <c r="BK183" s="22">
        <v>34548</v>
      </c>
      <c r="BL183" s="22">
        <v>0</v>
      </c>
      <c r="BM183" s="22">
        <v>26710</v>
      </c>
      <c r="BN183" s="22">
        <v>23300</v>
      </c>
      <c r="BO183" s="22">
        <v>107118</v>
      </c>
      <c r="BP183" s="22">
        <v>111077</v>
      </c>
      <c r="BQ183" s="22">
        <v>21337</v>
      </c>
      <c r="BR183" s="22">
        <v>0</v>
      </c>
      <c r="BS183" s="22">
        <v>0</v>
      </c>
      <c r="BT183" s="22">
        <v>0</v>
      </c>
      <c r="BU183" s="22">
        <v>0</v>
      </c>
      <c r="BV183" s="22">
        <v>1634864</v>
      </c>
      <c r="BW183" s="22">
        <v>257600</v>
      </c>
      <c r="BX183" s="22">
        <v>0</v>
      </c>
      <c r="BY183" s="22">
        <v>0</v>
      </c>
      <c r="BZ183" s="22">
        <v>0</v>
      </c>
      <c r="CA183" s="22">
        <v>0</v>
      </c>
      <c r="CB183" s="22">
        <v>0</v>
      </c>
      <c r="CC183" s="22">
        <v>7086236</v>
      </c>
      <c r="CD183" s="22">
        <v>96352</v>
      </c>
    </row>
    <row r="184" spans="1:82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2203146</v>
      </c>
      <c r="F184" s="22">
        <v>0</v>
      </c>
      <c r="G184" s="22">
        <v>38065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11568</v>
      </c>
      <c r="N184" s="22">
        <v>0</v>
      </c>
      <c r="O184" s="22">
        <v>0</v>
      </c>
      <c r="P184" s="22">
        <v>266982</v>
      </c>
      <c r="Q184" s="22">
        <v>16083</v>
      </c>
      <c r="R184" s="22">
        <v>0</v>
      </c>
      <c r="S184" s="22">
        <v>0</v>
      </c>
      <c r="T184" s="22">
        <v>0</v>
      </c>
      <c r="U184" s="22">
        <v>940240</v>
      </c>
      <c r="V184" s="22">
        <v>126549</v>
      </c>
      <c r="W184" s="22">
        <v>121109</v>
      </c>
      <c r="X184" s="22">
        <v>0</v>
      </c>
      <c r="Y184" s="22">
        <v>233790</v>
      </c>
      <c r="Z184" s="22">
        <v>0</v>
      </c>
      <c r="AA184" s="22">
        <v>16800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291316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4265648</v>
      </c>
      <c r="AR184" s="22">
        <v>65832</v>
      </c>
      <c r="AS184" s="22">
        <v>784416</v>
      </c>
      <c r="AT184" s="22">
        <v>0</v>
      </c>
      <c r="AU184" s="22">
        <v>0</v>
      </c>
      <c r="AV184" s="22">
        <v>114411</v>
      </c>
      <c r="AW184" s="22">
        <v>0</v>
      </c>
      <c r="AX184" s="22">
        <v>0</v>
      </c>
      <c r="AY184" s="22">
        <v>7092</v>
      </c>
      <c r="AZ184" s="22">
        <v>0</v>
      </c>
      <c r="BA184" s="22">
        <v>0</v>
      </c>
      <c r="BB184" s="22">
        <v>790835</v>
      </c>
      <c r="BC184" s="22">
        <v>23606</v>
      </c>
      <c r="BD184" s="22">
        <v>0</v>
      </c>
      <c r="BE184" s="22">
        <v>0</v>
      </c>
      <c r="BF184" s="22">
        <v>0</v>
      </c>
      <c r="BG184" s="22">
        <v>1084612</v>
      </c>
      <c r="BH184" s="22">
        <v>113289</v>
      </c>
      <c r="BI184" s="22">
        <v>98626</v>
      </c>
      <c r="BJ184" s="22">
        <v>0</v>
      </c>
      <c r="BK184" s="22">
        <v>235834</v>
      </c>
      <c r="BL184" s="22">
        <v>0</v>
      </c>
      <c r="BM184" s="22">
        <v>15436</v>
      </c>
      <c r="BN184" s="22">
        <v>0</v>
      </c>
      <c r="BO184" s="22">
        <v>0</v>
      </c>
      <c r="BP184" s="22">
        <v>675243</v>
      </c>
      <c r="BQ184" s="22">
        <v>0</v>
      </c>
      <c r="BR184" s="22">
        <v>0</v>
      </c>
      <c r="BS184" s="22">
        <v>0</v>
      </c>
      <c r="BT184" s="22">
        <v>0</v>
      </c>
      <c r="BU184" s="22">
        <v>0</v>
      </c>
      <c r="BV184" s="22">
        <v>0</v>
      </c>
      <c r="BW184" s="22">
        <v>0</v>
      </c>
      <c r="BX184" s="22">
        <v>0</v>
      </c>
      <c r="BY184" s="22">
        <v>0</v>
      </c>
      <c r="BZ184" s="22">
        <v>0</v>
      </c>
      <c r="CA184" s="22">
        <v>0</v>
      </c>
      <c r="CB184" s="22">
        <v>813277</v>
      </c>
      <c r="CC184" s="22">
        <v>4822509</v>
      </c>
      <c r="CD184" s="22">
        <v>-556861</v>
      </c>
    </row>
    <row r="185" spans="1:82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1062137</v>
      </c>
      <c r="F185" s="22">
        <v>0</v>
      </c>
      <c r="G185" s="22">
        <v>46820</v>
      </c>
      <c r="H185" s="22">
        <v>0</v>
      </c>
      <c r="I185" s="22">
        <v>2464</v>
      </c>
      <c r="J185" s="22">
        <v>43145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229604</v>
      </c>
      <c r="Q185" s="22">
        <v>0</v>
      </c>
      <c r="R185" s="22">
        <v>0</v>
      </c>
      <c r="S185" s="22">
        <v>0</v>
      </c>
      <c r="T185" s="22">
        <v>0</v>
      </c>
      <c r="U185" s="22">
        <v>494697</v>
      </c>
      <c r="V185" s="22">
        <v>116566</v>
      </c>
      <c r="W185" s="22">
        <v>144703</v>
      </c>
      <c r="X185" s="22">
        <v>0</v>
      </c>
      <c r="Y185" s="22">
        <v>174546</v>
      </c>
      <c r="Z185" s="22">
        <v>0</v>
      </c>
      <c r="AA185" s="22">
        <v>525</v>
      </c>
      <c r="AB185" s="22">
        <v>0</v>
      </c>
      <c r="AC185" s="22">
        <v>0</v>
      </c>
      <c r="AD185" s="22">
        <v>0</v>
      </c>
      <c r="AE185" s="22">
        <v>103156</v>
      </c>
      <c r="AF185" s="22">
        <v>0</v>
      </c>
      <c r="AG185" s="22">
        <v>0</v>
      </c>
      <c r="AH185" s="22">
        <v>0</v>
      </c>
      <c r="AI185" s="22">
        <v>0</v>
      </c>
      <c r="AJ185" s="22">
        <v>152413</v>
      </c>
      <c r="AK185" s="22">
        <v>55281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2626057</v>
      </c>
      <c r="AR185" s="22">
        <v>106346</v>
      </c>
      <c r="AS185" s="22">
        <v>338449</v>
      </c>
      <c r="AT185" s="22">
        <v>0</v>
      </c>
      <c r="AU185" s="22">
        <v>0</v>
      </c>
      <c r="AV185" s="22">
        <v>48521</v>
      </c>
      <c r="AW185" s="22">
        <v>2091</v>
      </c>
      <c r="AX185" s="22">
        <v>0</v>
      </c>
      <c r="AY185" s="22">
        <v>0</v>
      </c>
      <c r="AZ185" s="22">
        <v>0</v>
      </c>
      <c r="BA185" s="22">
        <v>0</v>
      </c>
      <c r="BB185" s="22">
        <v>515482</v>
      </c>
      <c r="BC185" s="22">
        <v>0</v>
      </c>
      <c r="BD185" s="22">
        <v>0</v>
      </c>
      <c r="BE185" s="22">
        <v>4937</v>
      </c>
      <c r="BF185" s="22">
        <v>0</v>
      </c>
      <c r="BG185" s="22">
        <v>596397</v>
      </c>
      <c r="BH185" s="22">
        <v>103821</v>
      </c>
      <c r="BI185" s="22">
        <v>131325</v>
      </c>
      <c r="BJ185" s="22">
        <v>0</v>
      </c>
      <c r="BK185" s="22">
        <v>169664</v>
      </c>
      <c r="BL185" s="22">
        <v>0</v>
      </c>
      <c r="BM185" s="22">
        <v>7443</v>
      </c>
      <c r="BN185" s="22">
        <v>0</v>
      </c>
      <c r="BO185" s="22">
        <v>82109</v>
      </c>
      <c r="BP185" s="22">
        <v>0</v>
      </c>
      <c r="BQ185" s="22">
        <v>43562</v>
      </c>
      <c r="BR185" s="22">
        <v>0</v>
      </c>
      <c r="BS185" s="22">
        <v>0</v>
      </c>
      <c r="BT185" s="22">
        <v>0</v>
      </c>
      <c r="BU185" s="22">
        <v>0</v>
      </c>
      <c r="BV185" s="22">
        <v>278984</v>
      </c>
      <c r="BW185" s="22">
        <v>158353</v>
      </c>
      <c r="BX185" s="22">
        <v>0</v>
      </c>
      <c r="BY185" s="22">
        <v>0</v>
      </c>
      <c r="BZ185" s="22">
        <v>0</v>
      </c>
      <c r="CA185" s="22">
        <v>0</v>
      </c>
      <c r="CB185" s="22">
        <v>0</v>
      </c>
      <c r="CC185" s="22">
        <v>2587484</v>
      </c>
      <c r="CD185" s="22">
        <v>38573</v>
      </c>
    </row>
    <row r="186" spans="1:82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1163323</v>
      </c>
      <c r="F186" s="22">
        <v>0</v>
      </c>
      <c r="G186" s="22">
        <v>168630</v>
      </c>
      <c r="H186" s="22">
        <v>0</v>
      </c>
      <c r="I186" s="22">
        <v>0</v>
      </c>
      <c r="J186" s="22">
        <v>36800</v>
      </c>
      <c r="K186" s="22">
        <v>4779</v>
      </c>
      <c r="L186" s="22">
        <v>0</v>
      </c>
      <c r="M186" s="22">
        <v>11773</v>
      </c>
      <c r="N186" s="22">
        <v>0</v>
      </c>
      <c r="O186" s="22">
        <v>0</v>
      </c>
      <c r="P186" s="22">
        <v>510517</v>
      </c>
      <c r="Q186" s="22">
        <v>0</v>
      </c>
      <c r="R186" s="22">
        <v>0</v>
      </c>
      <c r="S186" s="22">
        <v>0</v>
      </c>
      <c r="T186" s="22">
        <v>0</v>
      </c>
      <c r="U186" s="22">
        <v>572768</v>
      </c>
      <c r="V186" s="22">
        <v>121631</v>
      </c>
      <c r="W186" s="22">
        <v>126874</v>
      </c>
      <c r="X186" s="22">
        <v>0</v>
      </c>
      <c r="Y186" s="22">
        <v>64787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12814</v>
      </c>
      <c r="AF186" s="22">
        <v>0</v>
      </c>
      <c r="AG186" s="22">
        <v>0</v>
      </c>
      <c r="AH186" s="22">
        <v>72271</v>
      </c>
      <c r="AI186" s="22">
        <v>0</v>
      </c>
      <c r="AJ186" s="22">
        <v>117386</v>
      </c>
      <c r="AK186" s="22">
        <v>40555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3024908</v>
      </c>
      <c r="AR186" s="22">
        <v>116593</v>
      </c>
      <c r="AS186" s="22">
        <v>534076</v>
      </c>
      <c r="AT186" s="22">
        <v>0</v>
      </c>
      <c r="AU186" s="22">
        <v>0</v>
      </c>
      <c r="AV186" s="22">
        <v>41215</v>
      </c>
      <c r="AW186" s="22">
        <v>5480</v>
      </c>
      <c r="AX186" s="22">
        <v>0</v>
      </c>
      <c r="AY186" s="22">
        <v>11061</v>
      </c>
      <c r="AZ186" s="22">
        <v>0</v>
      </c>
      <c r="BA186" s="22">
        <v>0</v>
      </c>
      <c r="BB186" s="22">
        <v>727066</v>
      </c>
      <c r="BC186" s="22">
        <v>0</v>
      </c>
      <c r="BD186" s="22">
        <v>0</v>
      </c>
      <c r="BE186" s="22">
        <v>19654</v>
      </c>
      <c r="BF186" s="22">
        <v>0</v>
      </c>
      <c r="BG186" s="22">
        <v>700912</v>
      </c>
      <c r="BH186" s="22">
        <v>87880</v>
      </c>
      <c r="BI186" s="22">
        <v>136875</v>
      </c>
      <c r="BJ186" s="22">
        <v>0</v>
      </c>
      <c r="BK186" s="22">
        <v>76969</v>
      </c>
      <c r="BL186" s="22">
        <v>0</v>
      </c>
      <c r="BM186" s="22">
        <v>0</v>
      </c>
      <c r="BN186" s="22">
        <v>0</v>
      </c>
      <c r="BO186" s="22">
        <v>0</v>
      </c>
      <c r="BP186" s="22">
        <v>0</v>
      </c>
      <c r="BQ186" s="22">
        <v>4582</v>
      </c>
      <c r="BR186" s="22">
        <v>0</v>
      </c>
      <c r="BS186" s="22">
        <v>0</v>
      </c>
      <c r="BT186" s="22">
        <v>76274</v>
      </c>
      <c r="BU186" s="22">
        <v>0</v>
      </c>
      <c r="BV186" s="22">
        <v>227463</v>
      </c>
      <c r="BW186" s="22">
        <v>51267</v>
      </c>
      <c r="BX186" s="22">
        <v>0</v>
      </c>
      <c r="BY186" s="22">
        <v>0</v>
      </c>
      <c r="BZ186" s="22">
        <v>0</v>
      </c>
      <c r="CA186" s="22">
        <v>0</v>
      </c>
      <c r="CB186" s="22">
        <v>0</v>
      </c>
      <c r="CC186" s="22">
        <v>2817367</v>
      </c>
      <c r="CD186" s="22">
        <v>207541</v>
      </c>
    </row>
    <row r="187" spans="1:82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2531825</v>
      </c>
      <c r="F187" s="22">
        <v>0</v>
      </c>
      <c r="G187" s="22">
        <v>102621</v>
      </c>
      <c r="H187" s="22">
        <v>0</v>
      </c>
      <c r="I187" s="22">
        <v>0</v>
      </c>
      <c r="J187" s="22">
        <v>37308</v>
      </c>
      <c r="K187" s="22">
        <v>0</v>
      </c>
      <c r="L187" s="22">
        <v>0</v>
      </c>
      <c r="M187" s="22">
        <v>93652</v>
      </c>
      <c r="N187" s="22">
        <v>0</v>
      </c>
      <c r="O187" s="22">
        <v>11535</v>
      </c>
      <c r="P187" s="22">
        <v>1589402</v>
      </c>
      <c r="Q187" s="22">
        <v>0</v>
      </c>
      <c r="R187" s="22">
        <v>0</v>
      </c>
      <c r="S187" s="22">
        <v>0</v>
      </c>
      <c r="T187" s="22">
        <v>76026</v>
      </c>
      <c r="U187" s="22">
        <v>2236167</v>
      </c>
      <c r="V187" s="22">
        <v>780133</v>
      </c>
      <c r="W187" s="22">
        <v>265150</v>
      </c>
      <c r="X187" s="22">
        <v>0</v>
      </c>
      <c r="Y187" s="22">
        <v>44591</v>
      </c>
      <c r="Z187" s="22">
        <v>0</v>
      </c>
      <c r="AA187" s="22">
        <v>0</v>
      </c>
      <c r="AB187" s="22">
        <v>0</v>
      </c>
      <c r="AC187" s="22">
        <v>41037</v>
      </c>
      <c r="AD187" s="22">
        <v>7716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113037</v>
      </c>
      <c r="AK187" s="22">
        <v>31652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7961852</v>
      </c>
      <c r="AR187" s="22">
        <v>193076</v>
      </c>
      <c r="AS187" s="22">
        <v>904806</v>
      </c>
      <c r="AT187" s="22">
        <v>0</v>
      </c>
      <c r="AU187" s="22">
        <v>0</v>
      </c>
      <c r="AV187" s="22">
        <v>158700</v>
      </c>
      <c r="AW187" s="22">
        <v>332996</v>
      </c>
      <c r="AX187" s="22">
        <v>17618</v>
      </c>
      <c r="AY187" s="22">
        <v>233244</v>
      </c>
      <c r="AZ187" s="22">
        <v>0</v>
      </c>
      <c r="BA187" s="22">
        <v>618274</v>
      </c>
      <c r="BB187" s="22">
        <v>715132</v>
      </c>
      <c r="BC187" s="22">
        <v>0</v>
      </c>
      <c r="BD187" s="22">
        <v>0</v>
      </c>
      <c r="BE187" s="22">
        <v>0</v>
      </c>
      <c r="BF187" s="22">
        <v>38066</v>
      </c>
      <c r="BG187" s="22">
        <v>829664</v>
      </c>
      <c r="BH187" s="22">
        <v>404306</v>
      </c>
      <c r="BI187" s="22">
        <v>259742</v>
      </c>
      <c r="BJ187" s="22">
        <v>0</v>
      </c>
      <c r="BK187" s="22">
        <v>47520</v>
      </c>
      <c r="BL187" s="22">
        <v>0</v>
      </c>
      <c r="BM187" s="22">
        <v>55127</v>
      </c>
      <c r="BN187" s="22">
        <v>0</v>
      </c>
      <c r="BO187" s="22">
        <v>120133</v>
      </c>
      <c r="BP187" s="22">
        <v>95288</v>
      </c>
      <c r="BQ187" s="22">
        <v>0</v>
      </c>
      <c r="BR187" s="22">
        <v>0</v>
      </c>
      <c r="BS187" s="22">
        <v>0</v>
      </c>
      <c r="BT187" s="22">
        <v>0</v>
      </c>
      <c r="BU187" s="22">
        <v>0</v>
      </c>
      <c r="BV187" s="22">
        <v>524795</v>
      </c>
      <c r="BW187" s="22">
        <v>169091</v>
      </c>
      <c r="BX187" s="22">
        <v>0</v>
      </c>
      <c r="BY187" s="22">
        <v>0</v>
      </c>
      <c r="BZ187" s="22">
        <v>0</v>
      </c>
      <c r="CA187" s="22">
        <v>0</v>
      </c>
      <c r="CB187" s="22">
        <v>0</v>
      </c>
      <c r="CC187" s="22">
        <v>5717578</v>
      </c>
      <c r="CD187" s="22">
        <v>2244274</v>
      </c>
    </row>
    <row r="188" spans="1:82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4101815</v>
      </c>
      <c r="F188" s="22">
        <v>0</v>
      </c>
      <c r="G188" s="22">
        <v>12615</v>
      </c>
      <c r="H188" s="22">
        <v>0</v>
      </c>
      <c r="I188" s="22">
        <v>31619</v>
      </c>
      <c r="J188" s="22">
        <v>216410</v>
      </c>
      <c r="K188" s="22">
        <v>0</v>
      </c>
      <c r="L188" s="22">
        <v>0</v>
      </c>
      <c r="M188" s="22">
        <v>75575</v>
      </c>
      <c r="N188" s="22">
        <v>0</v>
      </c>
      <c r="O188" s="22">
        <v>0</v>
      </c>
      <c r="P188" s="22">
        <v>1919223</v>
      </c>
      <c r="Q188" s="22">
        <v>23303</v>
      </c>
      <c r="R188" s="22">
        <v>0</v>
      </c>
      <c r="S188" s="22">
        <v>0</v>
      </c>
      <c r="T188" s="22">
        <v>0</v>
      </c>
      <c r="U188" s="22">
        <v>1010827</v>
      </c>
      <c r="V188" s="22">
        <v>386388</v>
      </c>
      <c r="W188" s="22">
        <v>427026</v>
      </c>
      <c r="X188" s="22">
        <v>0</v>
      </c>
      <c r="Y188" s="22">
        <v>0</v>
      </c>
      <c r="Z188" s="22">
        <v>0</v>
      </c>
      <c r="AA188" s="22">
        <v>39162</v>
      </c>
      <c r="AB188" s="22">
        <v>311100</v>
      </c>
      <c r="AC188" s="22">
        <v>48920</v>
      </c>
      <c r="AD188" s="22">
        <v>0</v>
      </c>
      <c r="AE188" s="22">
        <v>215000</v>
      </c>
      <c r="AF188" s="22">
        <v>85500</v>
      </c>
      <c r="AG188" s="22">
        <v>0</v>
      </c>
      <c r="AH188" s="22">
        <v>0</v>
      </c>
      <c r="AI188" s="22">
        <v>112973</v>
      </c>
      <c r="AJ188" s="22">
        <v>842252</v>
      </c>
      <c r="AK188" s="22">
        <v>216680</v>
      </c>
      <c r="AL188" s="22">
        <v>0</v>
      </c>
      <c r="AM188" s="22">
        <v>7906</v>
      </c>
      <c r="AN188" s="22">
        <v>1296671</v>
      </c>
      <c r="AO188" s="22">
        <v>0</v>
      </c>
      <c r="AP188" s="22">
        <v>0</v>
      </c>
      <c r="AQ188" s="22">
        <v>11380965</v>
      </c>
      <c r="AR188" s="22">
        <v>103101</v>
      </c>
      <c r="AS188" s="22">
        <v>464519</v>
      </c>
      <c r="AT188" s="22">
        <v>53803</v>
      </c>
      <c r="AU188" s="22">
        <v>0</v>
      </c>
      <c r="AV188" s="22">
        <v>289370</v>
      </c>
      <c r="AW188" s="22">
        <v>10800</v>
      </c>
      <c r="AX188" s="22">
        <v>0</v>
      </c>
      <c r="AY188" s="22">
        <v>151096</v>
      </c>
      <c r="AZ188" s="22">
        <v>0</v>
      </c>
      <c r="BA188" s="22">
        <v>0</v>
      </c>
      <c r="BB188" s="22">
        <v>2459685</v>
      </c>
      <c r="BC188" s="22">
        <v>59238</v>
      </c>
      <c r="BD188" s="22">
        <v>0</v>
      </c>
      <c r="BE188" s="22">
        <v>46583</v>
      </c>
      <c r="BF188" s="22">
        <v>0</v>
      </c>
      <c r="BG188" s="22">
        <v>927558</v>
      </c>
      <c r="BH188" s="22">
        <v>421827</v>
      </c>
      <c r="BI188" s="22">
        <v>562610</v>
      </c>
      <c r="BJ188" s="22">
        <v>0</v>
      </c>
      <c r="BK188" s="22">
        <v>84450</v>
      </c>
      <c r="BL188" s="22">
        <v>0</v>
      </c>
      <c r="BM188" s="22">
        <v>62518</v>
      </c>
      <c r="BN188" s="22">
        <v>282580</v>
      </c>
      <c r="BO188" s="22">
        <v>54148</v>
      </c>
      <c r="BP188" s="22">
        <v>13542</v>
      </c>
      <c r="BQ188" s="22">
        <v>159947</v>
      </c>
      <c r="BR188" s="22">
        <v>66591</v>
      </c>
      <c r="BS188" s="22">
        <v>0</v>
      </c>
      <c r="BT188" s="22">
        <v>0</v>
      </c>
      <c r="BU188" s="22">
        <v>222728</v>
      </c>
      <c r="BV188" s="22">
        <v>883015</v>
      </c>
      <c r="BW188" s="22">
        <v>299097</v>
      </c>
      <c r="BX188" s="22">
        <v>0</v>
      </c>
      <c r="BY188" s="22">
        <v>59701</v>
      </c>
      <c r="BZ188" s="22">
        <v>1124622</v>
      </c>
      <c r="CA188" s="22">
        <v>0</v>
      </c>
      <c r="CB188" s="22">
        <v>0</v>
      </c>
      <c r="CC188" s="22">
        <v>8863129</v>
      </c>
      <c r="CD188" s="22">
        <v>2517836</v>
      </c>
    </row>
    <row r="189" spans="1:82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802101</v>
      </c>
      <c r="F189" s="22">
        <v>0</v>
      </c>
      <c r="G189" s="22">
        <v>306942</v>
      </c>
      <c r="H189" s="22">
        <v>0</v>
      </c>
      <c r="I189" s="22">
        <v>0</v>
      </c>
      <c r="J189" s="22">
        <v>69712</v>
      </c>
      <c r="K189" s="22">
        <v>0</v>
      </c>
      <c r="L189" s="22">
        <v>75626</v>
      </c>
      <c r="M189" s="22">
        <v>1415</v>
      </c>
      <c r="N189" s="22">
        <v>0</v>
      </c>
      <c r="O189" s="22">
        <v>0</v>
      </c>
      <c r="P189" s="22">
        <v>426708</v>
      </c>
      <c r="Q189" s="22">
        <v>0</v>
      </c>
      <c r="R189" s="22">
        <v>0</v>
      </c>
      <c r="S189" s="22">
        <v>0</v>
      </c>
      <c r="T189" s="22">
        <v>0</v>
      </c>
      <c r="U189" s="22">
        <v>650033</v>
      </c>
      <c r="V189" s="22">
        <v>304194</v>
      </c>
      <c r="W189" s="22">
        <v>183392</v>
      </c>
      <c r="X189" s="22">
        <v>0</v>
      </c>
      <c r="Y189" s="22">
        <v>8694</v>
      </c>
      <c r="Z189" s="22">
        <v>0</v>
      </c>
      <c r="AA189" s="22">
        <v>8600</v>
      </c>
      <c r="AB189" s="22">
        <v>0</v>
      </c>
      <c r="AC189" s="22">
        <v>16819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280071</v>
      </c>
      <c r="AK189" s="22">
        <v>49012</v>
      </c>
      <c r="AL189" s="22">
        <v>0</v>
      </c>
      <c r="AM189" s="22">
        <v>1065</v>
      </c>
      <c r="AN189" s="22">
        <v>0</v>
      </c>
      <c r="AO189" s="22">
        <v>0</v>
      </c>
      <c r="AP189" s="22">
        <v>0</v>
      </c>
      <c r="AQ189" s="22">
        <v>3184384</v>
      </c>
      <c r="AR189" s="22">
        <v>70968</v>
      </c>
      <c r="AS189" s="22">
        <v>338505</v>
      </c>
      <c r="AT189" s="22">
        <v>0</v>
      </c>
      <c r="AU189" s="22">
        <v>0</v>
      </c>
      <c r="AV189" s="22">
        <v>71439</v>
      </c>
      <c r="AW189" s="22">
        <v>833</v>
      </c>
      <c r="AX189" s="22">
        <v>54010</v>
      </c>
      <c r="AY189" s="22">
        <v>32205</v>
      </c>
      <c r="AZ189" s="22">
        <v>0</v>
      </c>
      <c r="BA189" s="22">
        <v>0</v>
      </c>
      <c r="BB189" s="22">
        <v>250137</v>
      </c>
      <c r="BC189" s="22">
        <v>0</v>
      </c>
      <c r="BD189" s="22">
        <v>0</v>
      </c>
      <c r="BE189" s="22">
        <v>15833</v>
      </c>
      <c r="BF189" s="22">
        <v>0</v>
      </c>
      <c r="BG189" s="22">
        <v>415297</v>
      </c>
      <c r="BH189" s="22">
        <v>81842</v>
      </c>
      <c r="BI189" s="22">
        <v>282859</v>
      </c>
      <c r="BJ189" s="22">
        <v>0</v>
      </c>
      <c r="BK189" s="22">
        <v>8694</v>
      </c>
      <c r="BL189" s="22">
        <v>0</v>
      </c>
      <c r="BM189" s="22">
        <v>23754</v>
      </c>
      <c r="BN189" s="22">
        <v>0</v>
      </c>
      <c r="BO189" s="22">
        <v>25162</v>
      </c>
      <c r="BP189" s="22">
        <v>0</v>
      </c>
      <c r="BQ189" s="22">
        <v>881</v>
      </c>
      <c r="BR189" s="22">
        <v>0</v>
      </c>
      <c r="BS189" s="22">
        <v>0</v>
      </c>
      <c r="BT189" s="22">
        <v>0</v>
      </c>
      <c r="BU189" s="22">
        <v>0</v>
      </c>
      <c r="BV189" s="22">
        <v>436725</v>
      </c>
      <c r="BW189" s="22">
        <v>24940</v>
      </c>
      <c r="BX189" s="22">
        <v>0</v>
      </c>
      <c r="BY189" s="22">
        <v>0</v>
      </c>
      <c r="BZ189" s="22">
        <v>0</v>
      </c>
      <c r="CA189" s="22">
        <v>0</v>
      </c>
      <c r="CB189" s="22">
        <v>453767</v>
      </c>
      <c r="CC189" s="22">
        <v>2587851</v>
      </c>
      <c r="CD189" s="22">
        <v>596533</v>
      </c>
    </row>
    <row r="190" spans="1:82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9353163</v>
      </c>
      <c r="F190" s="22">
        <v>0</v>
      </c>
      <c r="G190" s="22">
        <v>26320</v>
      </c>
      <c r="H190" s="22">
        <v>0</v>
      </c>
      <c r="I190" s="22">
        <v>394431</v>
      </c>
      <c r="J190" s="22">
        <v>296225</v>
      </c>
      <c r="K190" s="22">
        <v>0</v>
      </c>
      <c r="L190" s="22">
        <v>1767582</v>
      </c>
      <c r="M190" s="22">
        <v>130396</v>
      </c>
      <c r="N190" s="22">
        <v>0</v>
      </c>
      <c r="O190" s="22">
        <v>0</v>
      </c>
      <c r="P190" s="22">
        <v>1639625</v>
      </c>
      <c r="Q190" s="22">
        <v>100037</v>
      </c>
      <c r="R190" s="22">
        <v>0</v>
      </c>
      <c r="S190" s="22">
        <v>27523</v>
      </c>
      <c r="T190" s="22">
        <v>0</v>
      </c>
      <c r="U190" s="22">
        <v>2372668</v>
      </c>
      <c r="V190" s="22">
        <v>611628</v>
      </c>
      <c r="W190" s="22">
        <v>844055</v>
      </c>
      <c r="X190" s="22">
        <v>0</v>
      </c>
      <c r="Y190" s="22">
        <v>939813</v>
      </c>
      <c r="Z190" s="22">
        <v>0</v>
      </c>
      <c r="AA190" s="22">
        <v>48118</v>
      </c>
      <c r="AB190" s="22">
        <v>39054</v>
      </c>
      <c r="AC190" s="22">
        <v>163163</v>
      </c>
      <c r="AD190" s="22">
        <v>0</v>
      </c>
      <c r="AE190" s="22">
        <v>53601</v>
      </c>
      <c r="AF190" s="22">
        <v>0</v>
      </c>
      <c r="AG190" s="22">
        <v>0</v>
      </c>
      <c r="AH190" s="22">
        <v>0</v>
      </c>
      <c r="AI190" s="22">
        <v>0</v>
      </c>
      <c r="AJ190" s="22">
        <v>841082</v>
      </c>
      <c r="AK190" s="22">
        <v>429848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20078332</v>
      </c>
      <c r="AR190" s="22">
        <v>315700</v>
      </c>
      <c r="AS190" s="22">
        <v>1164953</v>
      </c>
      <c r="AT190" s="22">
        <v>0</v>
      </c>
      <c r="AU190" s="22">
        <v>849177</v>
      </c>
      <c r="AV190" s="22">
        <v>596086</v>
      </c>
      <c r="AW190" s="22">
        <v>1427</v>
      </c>
      <c r="AX190" s="22">
        <v>1565805</v>
      </c>
      <c r="AY190" s="22">
        <v>279205</v>
      </c>
      <c r="AZ190" s="22">
        <v>0</v>
      </c>
      <c r="BA190" s="22">
        <v>0</v>
      </c>
      <c r="BB190" s="22">
        <v>2862969</v>
      </c>
      <c r="BC190" s="22">
        <v>121399</v>
      </c>
      <c r="BD190" s="22">
        <v>0</v>
      </c>
      <c r="BE190" s="22">
        <v>312853</v>
      </c>
      <c r="BF190" s="22">
        <v>0</v>
      </c>
      <c r="BG190" s="22">
        <v>1870544</v>
      </c>
      <c r="BH190" s="22">
        <v>382086</v>
      </c>
      <c r="BI190" s="22">
        <v>961072</v>
      </c>
      <c r="BJ190" s="22">
        <v>0</v>
      </c>
      <c r="BK190" s="22">
        <v>1154054</v>
      </c>
      <c r="BL190" s="22">
        <v>0</v>
      </c>
      <c r="BM190" s="22">
        <v>88044</v>
      </c>
      <c r="BN190" s="22">
        <v>388456</v>
      </c>
      <c r="BO190" s="22">
        <v>515412</v>
      </c>
      <c r="BP190" s="22">
        <v>0</v>
      </c>
      <c r="BQ190" s="22">
        <v>17300</v>
      </c>
      <c r="BR190" s="22">
        <v>0</v>
      </c>
      <c r="BS190" s="22">
        <v>0</v>
      </c>
      <c r="BT190" s="22">
        <v>0</v>
      </c>
      <c r="BU190" s="22">
        <v>0</v>
      </c>
      <c r="BV190" s="22">
        <v>2294502</v>
      </c>
      <c r="BW190" s="22">
        <v>2188361</v>
      </c>
      <c r="BX190" s="22">
        <v>0</v>
      </c>
      <c r="BY190" s="22">
        <v>0</v>
      </c>
      <c r="BZ190" s="22">
        <v>0</v>
      </c>
      <c r="CA190" s="22">
        <v>0</v>
      </c>
      <c r="CB190" s="22">
        <v>0</v>
      </c>
      <c r="CC190" s="22">
        <v>17929405</v>
      </c>
      <c r="CD190" s="22">
        <v>2148927</v>
      </c>
    </row>
    <row r="191" spans="1:82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4818073</v>
      </c>
      <c r="F191" s="22">
        <v>194594</v>
      </c>
      <c r="G191" s="22">
        <v>0</v>
      </c>
      <c r="H191" s="22">
        <v>6538</v>
      </c>
      <c r="I191" s="22">
        <v>59068</v>
      </c>
      <c r="J191" s="22">
        <v>121300</v>
      </c>
      <c r="K191" s="22">
        <v>0</v>
      </c>
      <c r="L191" s="22">
        <v>0</v>
      </c>
      <c r="M191" s="22">
        <v>13340</v>
      </c>
      <c r="N191" s="22">
        <v>0</v>
      </c>
      <c r="O191" s="22">
        <v>64152</v>
      </c>
      <c r="P191" s="22">
        <v>1372855</v>
      </c>
      <c r="Q191" s="22">
        <v>11630</v>
      </c>
      <c r="R191" s="22">
        <v>0</v>
      </c>
      <c r="S191" s="22">
        <v>0</v>
      </c>
      <c r="T191" s="22">
        <v>0</v>
      </c>
      <c r="U191" s="22">
        <v>3902564</v>
      </c>
      <c r="V191" s="22">
        <v>357315</v>
      </c>
      <c r="W191" s="22">
        <v>730794</v>
      </c>
      <c r="X191" s="22">
        <v>600</v>
      </c>
      <c r="Y191" s="22">
        <v>133257</v>
      </c>
      <c r="Z191" s="22">
        <v>0</v>
      </c>
      <c r="AA191" s="22">
        <v>28869</v>
      </c>
      <c r="AB191" s="22">
        <v>285567</v>
      </c>
      <c r="AC191" s="22">
        <v>22387</v>
      </c>
      <c r="AD191" s="22">
        <v>43138</v>
      </c>
      <c r="AE191" s="22">
        <v>7244735</v>
      </c>
      <c r="AF191" s="22">
        <v>0</v>
      </c>
      <c r="AG191" s="22">
        <v>13215</v>
      </c>
      <c r="AH191" s="22">
        <v>0</v>
      </c>
      <c r="AI191" s="22">
        <v>224870</v>
      </c>
      <c r="AJ191" s="22">
        <v>875378</v>
      </c>
      <c r="AK191" s="22">
        <v>117240</v>
      </c>
      <c r="AL191" s="22">
        <v>96067</v>
      </c>
      <c r="AM191" s="22">
        <v>0</v>
      </c>
      <c r="AN191" s="22">
        <v>0</v>
      </c>
      <c r="AO191" s="22">
        <v>0</v>
      </c>
      <c r="AP191" s="22">
        <v>12468</v>
      </c>
      <c r="AQ191" s="22">
        <v>20750014</v>
      </c>
      <c r="AR191" s="22">
        <v>191267</v>
      </c>
      <c r="AS191" s="22">
        <v>1085851</v>
      </c>
      <c r="AT191" s="22">
        <v>177969</v>
      </c>
      <c r="AU191" s="22">
        <v>60479</v>
      </c>
      <c r="AV191" s="22">
        <v>320459</v>
      </c>
      <c r="AW191" s="22">
        <v>7070</v>
      </c>
      <c r="AX191" s="22">
        <v>0</v>
      </c>
      <c r="AY191" s="22">
        <v>79224</v>
      </c>
      <c r="AZ191" s="22">
        <v>0</v>
      </c>
      <c r="BA191" s="22">
        <v>143156</v>
      </c>
      <c r="BB191" s="22">
        <v>2174963</v>
      </c>
      <c r="BC191" s="22">
        <v>57063</v>
      </c>
      <c r="BD191" s="22">
        <v>0</v>
      </c>
      <c r="BE191" s="22">
        <v>83858</v>
      </c>
      <c r="BF191" s="22">
        <v>0</v>
      </c>
      <c r="BG191" s="22">
        <v>3503484</v>
      </c>
      <c r="BH191" s="22">
        <v>327282</v>
      </c>
      <c r="BI191" s="22">
        <v>725150</v>
      </c>
      <c r="BJ191" s="22">
        <v>1023</v>
      </c>
      <c r="BK191" s="22">
        <v>161660</v>
      </c>
      <c r="BL191" s="22">
        <v>0</v>
      </c>
      <c r="BM191" s="22">
        <v>30799</v>
      </c>
      <c r="BN191" s="22">
        <v>316011</v>
      </c>
      <c r="BO191" s="22">
        <v>113845</v>
      </c>
      <c r="BP191" s="22">
        <v>445770</v>
      </c>
      <c r="BQ191" s="22">
        <v>4425232</v>
      </c>
      <c r="BR191" s="22">
        <v>0</v>
      </c>
      <c r="BS191" s="22">
        <v>4000</v>
      </c>
      <c r="BT191" s="22">
        <v>0</v>
      </c>
      <c r="BU191" s="22">
        <v>185080</v>
      </c>
      <c r="BV191" s="22">
        <v>1189055</v>
      </c>
      <c r="BW191" s="22">
        <v>347624</v>
      </c>
      <c r="BX191" s="22">
        <v>392769</v>
      </c>
      <c r="BY191" s="22">
        <v>0</v>
      </c>
      <c r="BZ191" s="22">
        <v>0</v>
      </c>
      <c r="CA191" s="22">
        <v>0</v>
      </c>
      <c r="CB191" s="22">
        <v>10170</v>
      </c>
      <c r="CC191" s="22">
        <v>16560313</v>
      </c>
      <c r="CD191" s="22">
        <v>4189701</v>
      </c>
    </row>
    <row r="192" spans="1:82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1395604</v>
      </c>
      <c r="F192" s="22">
        <v>0</v>
      </c>
      <c r="G192" s="22">
        <v>38636</v>
      </c>
      <c r="H192" s="22">
        <v>0</v>
      </c>
      <c r="I192" s="22">
        <v>0</v>
      </c>
      <c r="J192" s="22">
        <v>57395</v>
      </c>
      <c r="K192" s="22">
        <v>0</v>
      </c>
      <c r="L192" s="22">
        <v>0</v>
      </c>
      <c r="M192" s="22">
        <v>365</v>
      </c>
      <c r="N192" s="22">
        <v>0</v>
      </c>
      <c r="O192" s="22">
        <v>0</v>
      </c>
      <c r="P192" s="22">
        <v>232668</v>
      </c>
      <c r="Q192" s="22">
        <v>0</v>
      </c>
      <c r="R192" s="22">
        <v>0</v>
      </c>
      <c r="S192" s="22">
        <v>0</v>
      </c>
      <c r="T192" s="22">
        <v>0</v>
      </c>
      <c r="U192" s="22">
        <v>558118</v>
      </c>
      <c r="V192" s="22">
        <v>86125</v>
      </c>
      <c r="W192" s="22">
        <v>99073</v>
      </c>
      <c r="X192" s="22">
        <v>0</v>
      </c>
      <c r="Y192" s="22">
        <v>0</v>
      </c>
      <c r="Z192" s="22">
        <v>0</v>
      </c>
      <c r="AA192" s="22">
        <v>2775</v>
      </c>
      <c r="AB192" s="22">
        <v>0</v>
      </c>
      <c r="AC192" s="22">
        <v>300</v>
      </c>
      <c r="AD192" s="22">
        <v>10815</v>
      </c>
      <c r="AE192" s="22">
        <v>79702</v>
      </c>
      <c r="AF192" s="22">
        <v>0</v>
      </c>
      <c r="AG192" s="22">
        <v>0</v>
      </c>
      <c r="AH192" s="22">
        <v>0</v>
      </c>
      <c r="AI192" s="22">
        <v>0</v>
      </c>
      <c r="AJ192" s="22">
        <v>311173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2872749</v>
      </c>
      <c r="AR192" s="22">
        <v>79991</v>
      </c>
      <c r="AS192" s="22">
        <v>568412</v>
      </c>
      <c r="AT192" s="22">
        <v>0</v>
      </c>
      <c r="AU192" s="22">
        <v>0</v>
      </c>
      <c r="AV192" s="22">
        <v>66937</v>
      </c>
      <c r="AW192" s="22">
        <v>0</v>
      </c>
      <c r="AX192" s="22">
        <v>0</v>
      </c>
      <c r="AY192" s="22">
        <v>8484</v>
      </c>
      <c r="AZ192" s="22">
        <v>0</v>
      </c>
      <c r="BA192" s="22">
        <v>0</v>
      </c>
      <c r="BB192" s="22">
        <v>753467</v>
      </c>
      <c r="BC192" s="22">
        <v>11014</v>
      </c>
      <c r="BD192" s="22">
        <v>0</v>
      </c>
      <c r="BE192" s="22">
        <v>0</v>
      </c>
      <c r="BF192" s="22">
        <v>0</v>
      </c>
      <c r="BG192" s="22">
        <v>637482</v>
      </c>
      <c r="BH192" s="22">
        <v>140182</v>
      </c>
      <c r="BI192" s="22">
        <v>51990</v>
      </c>
      <c r="BJ192" s="22">
        <v>0</v>
      </c>
      <c r="BK192" s="22">
        <v>22595</v>
      </c>
      <c r="BL192" s="22">
        <v>0</v>
      </c>
      <c r="BM192" s="22">
        <v>0</v>
      </c>
      <c r="BN192" s="22">
        <v>0</v>
      </c>
      <c r="BO192" s="22">
        <v>23997</v>
      </c>
      <c r="BP192" s="22">
        <v>6052</v>
      </c>
      <c r="BQ192" s="22">
        <v>11195</v>
      </c>
      <c r="BR192" s="22">
        <v>0</v>
      </c>
      <c r="BS192" s="22">
        <v>0</v>
      </c>
      <c r="BT192" s="22">
        <v>0</v>
      </c>
      <c r="BU192" s="22">
        <v>0</v>
      </c>
      <c r="BV192" s="22">
        <v>755165</v>
      </c>
      <c r="BW192" s="22">
        <v>29346</v>
      </c>
      <c r="BX192" s="22">
        <v>0</v>
      </c>
      <c r="BY192" s="22">
        <v>0</v>
      </c>
      <c r="BZ192" s="22">
        <v>0</v>
      </c>
      <c r="CA192" s="22">
        <v>0</v>
      </c>
      <c r="CB192" s="22">
        <v>0</v>
      </c>
      <c r="CC192" s="22">
        <v>3166309</v>
      </c>
      <c r="CD192" s="22">
        <v>-293560</v>
      </c>
    </row>
    <row r="193" spans="1:82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2260990</v>
      </c>
      <c r="F193" s="22">
        <v>0</v>
      </c>
      <c r="G193" s="22">
        <v>423692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6803</v>
      </c>
      <c r="N193" s="22">
        <v>0</v>
      </c>
      <c r="O193" s="22">
        <v>7999</v>
      </c>
      <c r="P193" s="22">
        <v>77392</v>
      </c>
      <c r="Q193" s="22">
        <v>0</v>
      </c>
      <c r="R193" s="22">
        <v>0</v>
      </c>
      <c r="S193" s="22">
        <v>0</v>
      </c>
      <c r="T193" s="22">
        <v>0</v>
      </c>
      <c r="U193" s="22">
        <v>839683</v>
      </c>
      <c r="V193" s="22">
        <v>600277</v>
      </c>
      <c r="W193" s="22">
        <v>374414</v>
      </c>
      <c r="X193" s="22">
        <v>0</v>
      </c>
      <c r="Y193" s="22">
        <v>172060</v>
      </c>
      <c r="Z193" s="22">
        <v>0</v>
      </c>
      <c r="AA193" s="22">
        <v>7170</v>
      </c>
      <c r="AB193" s="22">
        <v>0</v>
      </c>
      <c r="AC193" s="22">
        <v>90483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284094</v>
      </c>
      <c r="AK193" s="22">
        <v>1050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5146107</v>
      </c>
      <c r="AR193" s="22">
        <v>96507</v>
      </c>
      <c r="AS193" s="22">
        <v>924318</v>
      </c>
      <c r="AT193" s="22">
        <v>0</v>
      </c>
      <c r="AU193" s="22">
        <v>0</v>
      </c>
      <c r="AV193" s="22">
        <v>126325</v>
      </c>
      <c r="AW193" s="22">
        <v>794</v>
      </c>
      <c r="AX193" s="22">
        <v>0</v>
      </c>
      <c r="AY193" s="22">
        <v>65947</v>
      </c>
      <c r="AZ193" s="22">
        <v>0</v>
      </c>
      <c r="BA193" s="22">
        <v>255178</v>
      </c>
      <c r="BB193" s="22">
        <v>789894</v>
      </c>
      <c r="BC193" s="22">
        <v>21000</v>
      </c>
      <c r="BD193" s="22">
        <v>0</v>
      </c>
      <c r="BE193" s="22">
        <v>39591</v>
      </c>
      <c r="BF193" s="22">
        <v>0</v>
      </c>
      <c r="BG193" s="22">
        <v>942424</v>
      </c>
      <c r="BH193" s="22">
        <v>837840</v>
      </c>
      <c r="BI193" s="22">
        <v>351925</v>
      </c>
      <c r="BJ193" s="22">
        <v>0</v>
      </c>
      <c r="BK193" s="22">
        <v>182936</v>
      </c>
      <c r="BL193" s="22">
        <v>0</v>
      </c>
      <c r="BM193" s="22">
        <v>17130</v>
      </c>
      <c r="BN193" s="22">
        <v>0</v>
      </c>
      <c r="BO193" s="22">
        <v>129264</v>
      </c>
      <c r="BP193" s="22">
        <v>0</v>
      </c>
      <c r="BQ193" s="22">
        <v>97138</v>
      </c>
      <c r="BR193" s="22">
        <v>0</v>
      </c>
      <c r="BS193" s="22">
        <v>0</v>
      </c>
      <c r="BT193" s="22">
        <v>0</v>
      </c>
      <c r="BU193" s="22">
        <v>0</v>
      </c>
      <c r="BV193" s="22">
        <v>733695</v>
      </c>
      <c r="BW193" s="22">
        <v>144491</v>
      </c>
      <c r="BX193" s="22">
        <v>0</v>
      </c>
      <c r="BY193" s="22">
        <v>0</v>
      </c>
      <c r="BZ193" s="22">
        <v>0</v>
      </c>
      <c r="CA193" s="22">
        <v>0</v>
      </c>
      <c r="CB193" s="22">
        <v>0</v>
      </c>
      <c r="CC193" s="22">
        <v>5756397</v>
      </c>
      <c r="CD193" s="22">
        <v>-610290</v>
      </c>
    </row>
    <row r="194" spans="1:82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5159925</v>
      </c>
      <c r="F194" s="22">
        <v>191483</v>
      </c>
      <c r="G194" s="22">
        <v>141226</v>
      </c>
      <c r="H194" s="22">
        <v>0</v>
      </c>
      <c r="I194" s="22">
        <v>544700</v>
      </c>
      <c r="J194" s="22">
        <v>123012</v>
      </c>
      <c r="K194" s="22">
        <v>0</v>
      </c>
      <c r="L194" s="22">
        <v>0</v>
      </c>
      <c r="M194" s="22">
        <v>7291</v>
      </c>
      <c r="N194" s="22">
        <v>0</v>
      </c>
      <c r="O194" s="22">
        <v>5863</v>
      </c>
      <c r="P194" s="22">
        <v>1547546</v>
      </c>
      <c r="Q194" s="22">
        <v>15462</v>
      </c>
      <c r="R194" s="22">
        <v>0</v>
      </c>
      <c r="S194" s="22">
        <v>0</v>
      </c>
      <c r="T194" s="22">
        <v>0</v>
      </c>
      <c r="U194" s="22">
        <v>1678062</v>
      </c>
      <c r="V194" s="22">
        <v>820368</v>
      </c>
      <c r="W194" s="22">
        <v>10458</v>
      </c>
      <c r="X194" s="22">
        <v>0</v>
      </c>
      <c r="Y194" s="22">
        <v>252977</v>
      </c>
      <c r="Z194" s="22">
        <v>0</v>
      </c>
      <c r="AA194" s="22">
        <v>40998</v>
      </c>
      <c r="AB194" s="22">
        <v>0</v>
      </c>
      <c r="AC194" s="22">
        <v>59310</v>
      </c>
      <c r="AD194" s="22">
        <v>0</v>
      </c>
      <c r="AE194" s="22">
        <v>1279926</v>
      </c>
      <c r="AF194" s="22">
        <v>0</v>
      </c>
      <c r="AG194" s="22">
        <v>0</v>
      </c>
      <c r="AH194" s="22">
        <v>0</v>
      </c>
      <c r="AI194" s="22">
        <v>0</v>
      </c>
      <c r="AJ194" s="22">
        <v>1084698</v>
      </c>
      <c r="AK194" s="22">
        <v>0</v>
      </c>
      <c r="AL194" s="22">
        <v>0</v>
      </c>
      <c r="AM194" s="22">
        <v>0</v>
      </c>
      <c r="AN194" s="22">
        <v>3877076</v>
      </c>
      <c r="AO194" s="22">
        <v>0</v>
      </c>
      <c r="AP194" s="22">
        <v>15480</v>
      </c>
      <c r="AQ194" s="22">
        <v>16855861</v>
      </c>
      <c r="AR194" s="22">
        <v>133437</v>
      </c>
      <c r="AS194" s="22">
        <v>811963</v>
      </c>
      <c r="AT194" s="22">
        <v>0</v>
      </c>
      <c r="AU194" s="22">
        <v>994707</v>
      </c>
      <c r="AV194" s="22">
        <v>295666</v>
      </c>
      <c r="AW194" s="22">
        <v>0</v>
      </c>
      <c r="AX194" s="22">
        <v>47992</v>
      </c>
      <c r="AY194" s="22">
        <v>77966</v>
      </c>
      <c r="AZ194" s="22">
        <v>0</v>
      </c>
      <c r="BA194" s="22">
        <v>779251</v>
      </c>
      <c r="BB194" s="22">
        <v>1547420</v>
      </c>
      <c r="BC194" s="22">
        <v>57214</v>
      </c>
      <c r="BD194" s="22">
        <v>0</v>
      </c>
      <c r="BE194" s="22">
        <v>104654</v>
      </c>
      <c r="BF194" s="22">
        <v>0</v>
      </c>
      <c r="BG194" s="22">
        <v>1566513</v>
      </c>
      <c r="BH194" s="22">
        <v>589518</v>
      </c>
      <c r="BI194" s="22">
        <v>333699</v>
      </c>
      <c r="BJ194" s="22">
        <v>0</v>
      </c>
      <c r="BK194" s="22">
        <v>290573</v>
      </c>
      <c r="BL194" s="22">
        <v>0</v>
      </c>
      <c r="BM194" s="22">
        <v>48810</v>
      </c>
      <c r="BN194" s="22">
        <v>0</v>
      </c>
      <c r="BO194" s="22">
        <v>568485</v>
      </c>
      <c r="BP194" s="22">
        <v>0</v>
      </c>
      <c r="BQ194" s="22">
        <v>92267</v>
      </c>
      <c r="BR194" s="22">
        <v>0</v>
      </c>
      <c r="BS194" s="22">
        <v>0</v>
      </c>
      <c r="BT194" s="22">
        <v>0</v>
      </c>
      <c r="BU194" s="22">
        <v>77140</v>
      </c>
      <c r="BV194" s="22">
        <v>2637445</v>
      </c>
      <c r="BW194" s="22">
        <v>212873</v>
      </c>
      <c r="BX194" s="22">
        <v>0</v>
      </c>
      <c r="BY194" s="22">
        <v>0</v>
      </c>
      <c r="BZ194" s="22">
        <v>3200721</v>
      </c>
      <c r="CA194" s="22">
        <v>0</v>
      </c>
      <c r="CB194" s="22">
        <v>3873</v>
      </c>
      <c r="CC194" s="22">
        <v>14472187</v>
      </c>
      <c r="CD194" s="22">
        <v>2383674</v>
      </c>
    </row>
    <row r="195" spans="1:82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1117152</v>
      </c>
      <c r="F195" s="22">
        <v>0</v>
      </c>
      <c r="G195" s="22">
        <v>9182</v>
      </c>
      <c r="H195" s="22">
        <v>0</v>
      </c>
      <c r="I195" s="22">
        <v>0</v>
      </c>
      <c r="J195" s="22">
        <v>186360</v>
      </c>
      <c r="K195" s="22">
        <v>0</v>
      </c>
      <c r="L195" s="22">
        <v>0</v>
      </c>
      <c r="M195" s="22">
        <v>21983</v>
      </c>
      <c r="N195" s="22">
        <v>0</v>
      </c>
      <c r="O195" s="22">
        <v>0</v>
      </c>
      <c r="P195" s="22">
        <v>17287</v>
      </c>
      <c r="Q195" s="22">
        <v>0</v>
      </c>
      <c r="R195" s="22">
        <v>0</v>
      </c>
      <c r="S195" s="22">
        <v>0</v>
      </c>
      <c r="T195" s="22">
        <v>0</v>
      </c>
      <c r="U195" s="22">
        <v>956723</v>
      </c>
      <c r="V195" s="22">
        <v>250675</v>
      </c>
      <c r="W195" s="22">
        <v>218024</v>
      </c>
      <c r="X195" s="22">
        <v>0</v>
      </c>
      <c r="Y195" s="22">
        <v>54588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34565</v>
      </c>
      <c r="AF195" s="22">
        <v>0</v>
      </c>
      <c r="AG195" s="22">
        <v>0</v>
      </c>
      <c r="AH195" s="22">
        <v>0</v>
      </c>
      <c r="AI195" s="22">
        <v>0</v>
      </c>
      <c r="AJ195" s="22">
        <v>6400</v>
      </c>
      <c r="AK195" s="22">
        <v>5785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2878724</v>
      </c>
      <c r="AR195" s="22">
        <v>61054</v>
      </c>
      <c r="AS195" s="22">
        <v>398246</v>
      </c>
      <c r="AT195" s="22">
        <v>0</v>
      </c>
      <c r="AU195" s="22">
        <v>0</v>
      </c>
      <c r="AV195" s="22">
        <v>123780</v>
      </c>
      <c r="AW195" s="22">
        <v>0</v>
      </c>
      <c r="AX195" s="22">
        <v>0</v>
      </c>
      <c r="AY195" s="22">
        <v>44469</v>
      </c>
      <c r="AZ195" s="22">
        <v>0</v>
      </c>
      <c r="BA195" s="22">
        <v>224333</v>
      </c>
      <c r="BB195" s="22">
        <v>422608</v>
      </c>
      <c r="BC195" s="22">
        <v>0</v>
      </c>
      <c r="BD195" s="22">
        <v>0</v>
      </c>
      <c r="BE195" s="22">
        <v>6338</v>
      </c>
      <c r="BF195" s="22">
        <v>0</v>
      </c>
      <c r="BG195" s="22">
        <v>190369</v>
      </c>
      <c r="BH195" s="22">
        <v>122447</v>
      </c>
      <c r="BI195" s="22">
        <v>159210</v>
      </c>
      <c r="BJ195" s="22">
        <v>0</v>
      </c>
      <c r="BK195" s="22">
        <v>68483</v>
      </c>
      <c r="BL195" s="22">
        <v>0</v>
      </c>
      <c r="BM195" s="22">
        <v>0</v>
      </c>
      <c r="BN195" s="22">
        <v>0</v>
      </c>
      <c r="BO195" s="22">
        <v>0</v>
      </c>
      <c r="BP195" s="22">
        <v>0</v>
      </c>
      <c r="BQ195" s="22">
        <v>31287</v>
      </c>
      <c r="BR195" s="22">
        <v>0</v>
      </c>
      <c r="BS195" s="22">
        <v>0</v>
      </c>
      <c r="BT195" s="22">
        <v>0</v>
      </c>
      <c r="BU195" s="22">
        <v>0</v>
      </c>
      <c r="BV195" s="22">
        <v>98683</v>
      </c>
      <c r="BW195" s="22">
        <v>41848</v>
      </c>
      <c r="BX195" s="22">
        <v>0</v>
      </c>
      <c r="BY195" s="22">
        <v>0</v>
      </c>
      <c r="BZ195" s="22">
        <v>0</v>
      </c>
      <c r="CA195" s="22">
        <v>0</v>
      </c>
      <c r="CB195" s="22">
        <v>0</v>
      </c>
      <c r="CC195" s="22">
        <v>1993155</v>
      </c>
      <c r="CD195" s="22">
        <v>885569</v>
      </c>
    </row>
    <row r="196" spans="1:82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6403932</v>
      </c>
      <c r="F196" s="22">
        <v>0</v>
      </c>
      <c r="G196" s="22">
        <v>692715</v>
      </c>
      <c r="H196" s="22">
        <v>0</v>
      </c>
      <c r="I196" s="22">
        <v>0</v>
      </c>
      <c r="J196" s="22">
        <v>48253</v>
      </c>
      <c r="K196" s="22">
        <v>6416</v>
      </c>
      <c r="L196" s="22">
        <v>0</v>
      </c>
      <c r="M196" s="22">
        <v>79691</v>
      </c>
      <c r="N196" s="22">
        <v>0</v>
      </c>
      <c r="O196" s="22">
        <v>0</v>
      </c>
      <c r="P196" s="22">
        <v>267253</v>
      </c>
      <c r="Q196" s="22">
        <v>0</v>
      </c>
      <c r="R196" s="22">
        <v>36797</v>
      </c>
      <c r="S196" s="22">
        <v>0</v>
      </c>
      <c r="T196" s="22">
        <v>0</v>
      </c>
      <c r="U196" s="22">
        <v>2016126</v>
      </c>
      <c r="V196" s="22">
        <v>462460</v>
      </c>
      <c r="W196" s="22">
        <v>407108</v>
      </c>
      <c r="X196" s="22">
        <v>0</v>
      </c>
      <c r="Y196" s="22">
        <v>612309</v>
      </c>
      <c r="Z196" s="22">
        <v>0</v>
      </c>
      <c r="AA196" s="22">
        <v>19723</v>
      </c>
      <c r="AB196" s="22">
        <v>0</v>
      </c>
      <c r="AC196" s="22">
        <v>56784</v>
      </c>
      <c r="AD196" s="22">
        <v>0</v>
      </c>
      <c r="AE196" s="22">
        <v>0</v>
      </c>
      <c r="AF196" s="22">
        <v>177107</v>
      </c>
      <c r="AG196" s="22">
        <v>0</v>
      </c>
      <c r="AH196" s="22">
        <v>21077</v>
      </c>
      <c r="AI196" s="22">
        <v>0</v>
      </c>
      <c r="AJ196" s="22">
        <v>1187328</v>
      </c>
      <c r="AK196" s="22">
        <v>64026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12559105</v>
      </c>
      <c r="AR196" s="22">
        <v>244497</v>
      </c>
      <c r="AS196" s="22">
        <v>1698350</v>
      </c>
      <c r="AT196" s="22">
        <v>0</v>
      </c>
      <c r="AU196" s="22">
        <v>0</v>
      </c>
      <c r="AV196" s="22">
        <v>409493</v>
      </c>
      <c r="AW196" s="22">
        <v>10172</v>
      </c>
      <c r="AX196" s="22">
        <v>241579</v>
      </c>
      <c r="AY196" s="22">
        <v>136356</v>
      </c>
      <c r="AZ196" s="22">
        <v>0</v>
      </c>
      <c r="BA196" s="22">
        <v>1557489</v>
      </c>
      <c r="BB196" s="22">
        <v>1615568</v>
      </c>
      <c r="BC196" s="22">
        <v>283150</v>
      </c>
      <c r="BD196" s="22">
        <v>77931</v>
      </c>
      <c r="BE196" s="22">
        <v>3569</v>
      </c>
      <c r="BF196" s="22">
        <v>0</v>
      </c>
      <c r="BG196" s="22">
        <v>1708357</v>
      </c>
      <c r="BH196" s="22">
        <v>259880</v>
      </c>
      <c r="BI196" s="22">
        <v>340640</v>
      </c>
      <c r="BJ196" s="22">
        <v>0</v>
      </c>
      <c r="BK196" s="22">
        <v>678484</v>
      </c>
      <c r="BL196" s="22">
        <v>7537</v>
      </c>
      <c r="BM196" s="22">
        <v>1930</v>
      </c>
      <c r="BN196" s="22">
        <v>0</v>
      </c>
      <c r="BO196" s="22">
        <v>274719</v>
      </c>
      <c r="BP196" s="22">
        <v>0</v>
      </c>
      <c r="BQ196" s="22">
        <v>0</v>
      </c>
      <c r="BR196" s="22">
        <v>340045</v>
      </c>
      <c r="BS196" s="22">
        <v>8220</v>
      </c>
      <c r="BT196" s="22">
        <v>220220</v>
      </c>
      <c r="BU196" s="22">
        <v>0</v>
      </c>
      <c r="BV196" s="22">
        <v>3075368</v>
      </c>
      <c r="BW196" s="22">
        <v>210164</v>
      </c>
      <c r="BX196" s="22">
        <v>0</v>
      </c>
      <c r="BY196" s="22">
        <v>0</v>
      </c>
      <c r="BZ196" s="22">
        <v>0</v>
      </c>
      <c r="CA196" s="22">
        <v>0</v>
      </c>
      <c r="CB196" s="22">
        <v>0</v>
      </c>
      <c r="CC196" s="22">
        <v>13403718</v>
      </c>
      <c r="CD196" s="22">
        <v>-844613</v>
      </c>
    </row>
    <row r="197" spans="1:82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11602170</v>
      </c>
      <c r="F197" s="22">
        <v>0</v>
      </c>
      <c r="G197" s="22">
        <v>926953</v>
      </c>
      <c r="H197" s="22">
        <v>0</v>
      </c>
      <c r="I197" s="22">
        <v>3307014</v>
      </c>
      <c r="J197" s="22">
        <v>276204</v>
      </c>
      <c r="K197" s="22">
        <v>419795</v>
      </c>
      <c r="L197" s="22">
        <v>0</v>
      </c>
      <c r="M197" s="22">
        <v>30756</v>
      </c>
      <c r="N197" s="22">
        <v>0</v>
      </c>
      <c r="O197" s="22">
        <v>499946</v>
      </c>
      <c r="P197" s="22">
        <v>1579077</v>
      </c>
      <c r="Q197" s="22">
        <v>0</v>
      </c>
      <c r="R197" s="22">
        <v>17484</v>
      </c>
      <c r="S197" s="22">
        <v>0</v>
      </c>
      <c r="T197" s="22">
        <v>0</v>
      </c>
      <c r="U197" s="22">
        <v>2087382</v>
      </c>
      <c r="V197" s="22">
        <v>1792879</v>
      </c>
      <c r="W197" s="22">
        <v>1862728</v>
      </c>
      <c r="X197" s="22">
        <v>0</v>
      </c>
      <c r="Y197" s="22">
        <v>926063</v>
      </c>
      <c r="Z197" s="22">
        <v>0</v>
      </c>
      <c r="AA197" s="22">
        <v>16774</v>
      </c>
      <c r="AB197" s="22">
        <v>0</v>
      </c>
      <c r="AC197" s="22">
        <v>51230</v>
      </c>
      <c r="AD197" s="22">
        <v>351407</v>
      </c>
      <c r="AE197" s="22">
        <v>5137239</v>
      </c>
      <c r="AF197" s="22">
        <v>0</v>
      </c>
      <c r="AG197" s="22">
        <v>3500</v>
      </c>
      <c r="AH197" s="22">
        <v>0</v>
      </c>
      <c r="AI197" s="22">
        <v>0</v>
      </c>
      <c r="AJ197" s="22">
        <v>3727637</v>
      </c>
      <c r="AK197" s="22">
        <v>225174</v>
      </c>
      <c r="AL197" s="22">
        <v>0</v>
      </c>
      <c r="AM197" s="22">
        <v>0</v>
      </c>
      <c r="AN197" s="22">
        <v>0</v>
      </c>
      <c r="AO197" s="22">
        <v>0</v>
      </c>
      <c r="AP197" s="22">
        <v>8</v>
      </c>
      <c r="AQ197" s="22">
        <v>34841420</v>
      </c>
      <c r="AR197" s="22">
        <v>330308</v>
      </c>
      <c r="AS197" s="22">
        <v>2393686</v>
      </c>
      <c r="AT197" s="22">
        <v>0</v>
      </c>
      <c r="AU197" s="22">
        <v>3172692</v>
      </c>
      <c r="AV197" s="22">
        <v>937772</v>
      </c>
      <c r="AW197" s="22">
        <v>425099</v>
      </c>
      <c r="AX197" s="22">
        <v>0</v>
      </c>
      <c r="AY197" s="22">
        <v>189164</v>
      </c>
      <c r="AZ197" s="22">
        <v>0</v>
      </c>
      <c r="BA197" s="22">
        <v>736184</v>
      </c>
      <c r="BB197" s="22">
        <v>5669927</v>
      </c>
      <c r="BC197" s="22">
        <v>0</v>
      </c>
      <c r="BD197" s="22">
        <v>99055</v>
      </c>
      <c r="BE197" s="22">
        <v>391758</v>
      </c>
      <c r="BF197" s="22">
        <v>0</v>
      </c>
      <c r="BG197" s="22">
        <v>1876756</v>
      </c>
      <c r="BH197" s="22">
        <v>1762807</v>
      </c>
      <c r="BI197" s="22">
        <v>1322927</v>
      </c>
      <c r="BJ197" s="22">
        <v>0</v>
      </c>
      <c r="BK197" s="22">
        <v>1084092</v>
      </c>
      <c r="BL197" s="22">
        <v>0</v>
      </c>
      <c r="BM197" s="22">
        <v>38620</v>
      </c>
      <c r="BN197" s="22">
        <v>0</v>
      </c>
      <c r="BO197" s="22">
        <v>487652</v>
      </c>
      <c r="BP197" s="22">
        <v>665777</v>
      </c>
      <c r="BQ197" s="22">
        <v>878789</v>
      </c>
      <c r="BR197" s="22">
        <v>0</v>
      </c>
      <c r="BS197" s="22">
        <v>0</v>
      </c>
      <c r="BT197" s="22">
        <v>0</v>
      </c>
      <c r="BU197" s="22">
        <v>7138</v>
      </c>
      <c r="BV197" s="22">
        <v>6285437</v>
      </c>
      <c r="BW197" s="22">
        <v>512651</v>
      </c>
      <c r="BX197" s="22">
        <v>0</v>
      </c>
      <c r="BY197" s="22">
        <v>0</v>
      </c>
      <c r="BZ197" s="22">
        <v>0</v>
      </c>
      <c r="CA197" s="22">
        <v>0</v>
      </c>
      <c r="CB197" s="22">
        <v>0</v>
      </c>
      <c r="CC197" s="22">
        <v>29268291</v>
      </c>
      <c r="CD197" s="22">
        <v>5573129</v>
      </c>
    </row>
    <row r="198" spans="1:8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794103</v>
      </c>
      <c r="F198" s="22">
        <v>0</v>
      </c>
      <c r="G198" s="22">
        <v>9901</v>
      </c>
      <c r="H198" s="22">
        <v>0</v>
      </c>
      <c r="I198" s="22">
        <v>0</v>
      </c>
      <c r="J198" s="22">
        <v>58474</v>
      </c>
      <c r="K198" s="22">
        <v>0</v>
      </c>
      <c r="L198" s="22">
        <v>0</v>
      </c>
      <c r="M198" s="22">
        <v>2230</v>
      </c>
      <c r="N198" s="22">
        <v>0</v>
      </c>
      <c r="O198" s="22">
        <v>0</v>
      </c>
      <c r="P198" s="22">
        <v>89555</v>
      </c>
      <c r="Q198" s="22">
        <v>0</v>
      </c>
      <c r="R198" s="22">
        <v>0</v>
      </c>
      <c r="S198" s="22">
        <v>0</v>
      </c>
      <c r="T198" s="22">
        <v>0</v>
      </c>
      <c r="U198" s="22">
        <v>309398</v>
      </c>
      <c r="V198" s="22">
        <v>46540</v>
      </c>
      <c r="W198" s="22">
        <v>85700</v>
      </c>
      <c r="X198" s="22">
        <v>0</v>
      </c>
      <c r="Y198" s="22">
        <v>0</v>
      </c>
      <c r="Z198" s="22">
        <v>0</v>
      </c>
      <c r="AA198" s="22">
        <v>11775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79214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1486890</v>
      </c>
      <c r="AR198" s="22">
        <v>29802</v>
      </c>
      <c r="AS198" s="22">
        <v>340654</v>
      </c>
      <c r="AT198" s="22">
        <v>0</v>
      </c>
      <c r="AU198" s="22">
        <v>0</v>
      </c>
      <c r="AV198" s="22">
        <v>73806</v>
      </c>
      <c r="AW198" s="22">
        <v>0</v>
      </c>
      <c r="AX198" s="22">
        <v>0</v>
      </c>
      <c r="AY198" s="22">
        <v>23861</v>
      </c>
      <c r="AZ198" s="22">
        <v>0</v>
      </c>
      <c r="BA198" s="22">
        <v>0</v>
      </c>
      <c r="BB198" s="22">
        <v>470625</v>
      </c>
      <c r="BC198" s="22">
        <v>0</v>
      </c>
      <c r="BD198" s="22">
        <v>0</v>
      </c>
      <c r="BE198" s="22">
        <v>0</v>
      </c>
      <c r="BF198" s="22">
        <v>0</v>
      </c>
      <c r="BG198" s="22">
        <v>334938</v>
      </c>
      <c r="BH198" s="22">
        <v>19376</v>
      </c>
      <c r="BI198" s="22">
        <v>98272</v>
      </c>
      <c r="BJ198" s="22">
        <v>0</v>
      </c>
      <c r="BK198" s="22">
        <v>6042</v>
      </c>
      <c r="BL198" s="22">
        <v>0</v>
      </c>
      <c r="BM198" s="22">
        <v>12173</v>
      </c>
      <c r="BN198" s="22">
        <v>0</v>
      </c>
      <c r="BO198" s="22">
        <v>13957</v>
      </c>
      <c r="BP198" s="22">
        <v>0</v>
      </c>
      <c r="BQ198" s="22">
        <v>0</v>
      </c>
      <c r="BR198" s="22">
        <v>0</v>
      </c>
      <c r="BS198" s="22">
        <v>0</v>
      </c>
      <c r="BT198" s="22">
        <v>0</v>
      </c>
      <c r="BU198" s="22">
        <v>0</v>
      </c>
      <c r="BV198" s="22">
        <v>106539</v>
      </c>
      <c r="BW198" s="22">
        <v>47113</v>
      </c>
      <c r="BX198" s="22">
        <v>0</v>
      </c>
      <c r="BY198" s="22">
        <v>0</v>
      </c>
      <c r="BZ198" s="22">
        <v>0</v>
      </c>
      <c r="CA198" s="22">
        <v>0</v>
      </c>
      <c r="CB198" s="22">
        <v>0</v>
      </c>
      <c r="CC198" s="22">
        <v>1577158</v>
      </c>
      <c r="CD198" s="22">
        <v>-90268</v>
      </c>
    </row>
    <row r="199" spans="1:8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1417389</v>
      </c>
      <c r="F199" s="22">
        <v>0</v>
      </c>
      <c r="G199" s="22">
        <v>22471</v>
      </c>
      <c r="H199" s="22">
        <v>910</v>
      </c>
      <c r="I199" s="22">
        <v>0</v>
      </c>
      <c r="J199" s="22">
        <v>0</v>
      </c>
      <c r="K199" s="22">
        <v>0</v>
      </c>
      <c r="L199" s="22">
        <v>41495</v>
      </c>
      <c r="M199" s="22">
        <v>68682</v>
      </c>
      <c r="N199" s="22">
        <v>0</v>
      </c>
      <c r="O199" s="22">
        <v>1111478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624842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12660</v>
      </c>
      <c r="AQ199" s="22">
        <v>3299927</v>
      </c>
      <c r="AR199" s="22">
        <v>63766</v>
      </c>
      <c r="AS199" s="22">
        <v>467212</v>
      </c>
      <c r="AT199" s="22">
        <v>0</v>
      </c>
      <c r="AU199" s="22">
        <v>250147</v>
      </c>
      <c r="AV199" s="22">
        <v>85253</v>
      </c>
      <c r="AW199" s="22">
        <v>0</v>
      </c>
      <c r="AX199" s="22">
        <v>4710</v>
      </c>
      <c r="AY199" s="22">
        <v>0</v>
      </c>
      <c r="AZ199" s="22">
        <v>0</v>
      </c>
      <c r="BA199" s="22">
        <v>385497</v>
      </c>
      <c r="BB199" s="22">
        <v>285863</v>
      </c>
      <c r="BC199" s="22">
        <v>0</v>
      </c>
      <c r="BD199" s="22">
        <v>0</v>
      </c>
      <c r="BE199" s="22">
        <v>6053</v>
      </c>
      <c r="BF199" s="22">
        <v>0</v>
      </c>
      <c r="BG199" s="22">
        <v>5204</v>
      </c>
      <c r="BH199" s="22">
        <v>292797</v>
      </c>
      <c r="BI199" s="22">
        <v>86183</v>
      </c>
      <c r="BJ199" s="22">
        <v>0</v>
      </c>
      <c r="BK199" s="22">
        <v>0</v>
      </c>
      <c r="BL199" s="22">
        <v>0</v>
      </c>
      <c r="BM199" s="22">
        <v>0</v>
      </c>
      <c r="BN199" s="22">
        <v>0</v>
      </c>
      <c r="BO199" s="22">
        <v>0</v>
      </c>
      <c r="BP199" s="22">
        <v>0</v>
      </c>
      <c r="BQ199" s="22">
        <v>0</v>
      </c>
      <c r="BR199" s="22">
        <v>0</v>
      </c>
      <c r="BS199" s="22">
        <v>0</v>
      </c>
      <c r="BT199" s="22">
        <v>59139</v>
      </c>
      <c r="BU199" s="22">
        <v>0</v>
      </c>
      <c r="BV199" s="22">
        <v>189062</v>
      </c>
      <c r="BW199" s="22">
        <v>0</v>
      </c>
      <c r="BX199" s="22">
        <v>0</v>
      </c>
      <c r="BY199" s="22">
        <v>1057900</v>
      </c>
      <c r="BZ199" s="22">
        <v>0</v>
      </c>
      <c r="CA199" s="22">
        <v>0</v>
      </c>
      <c r="CB199" s="22">
        <v>0</v>
      </c>
      <c r="CC199" s="22">
        <v>3238786</v>
      </c>
      <c r="CD199" s="22">
        <v>61141</v>
      </c>
    </row>
    <row r="200" spans="1:8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1506695</v>
      </c>
      <c r="F200" s="22">
        <v>0</v>
      </c>
      <c r="G200" s="22">
        <v>37963</v>
      </c>
      <c r="H200" s="22">
        <v>0</v>
      </c>
      <c r="I200" s="22">
        <v>0</v>
      </c>
      <c r="J200" s="22">
        <v>22080</v>
      </c>
      <c r="K200" s="22">
        <v>0</v>
      </c>
      <c r="L200" s="22">
        <v>0</v>
      </c>
      <c r="M200" s="22">
        <v>34385</v>
      </c>
      <c r="N200" s="22">
        <v>0</v>
      </c>
      <c r="O200" s="22">
        <v>0</v>
      </c>
      <c r="P200" s="22">
        <v>329258</v>
      </c>
      <c r="Q200" s="22">
        <v>0</v>
      </c>
      <c r="R200" s="22">
        <v>0</v>
      </c>
      <c r="S200" s="22">
        <v>0</v>
      </c>
      <c r="T200" s="22">
        <v>0</v>
      </c>
      <c r="U200" s="22">
        <v>324992</v>
      </c>
      <c r="V200" s="22">
        <v>227635</v>
      </c>
      <c r="W200" s="22">
        <v>136126</v>
      </c>
      <c r="X200" s="22">
        <v>0</v>
      </c>
      <c r="Y200" s="22">
        <v>19731</v>
      </c>
      <c r="Z200" s="22">
        <v>0</v>
      </c>
      <c r="AA200" s="22">
        <v>11738</v>
      </c>
      <c r="AB200" s="22">
        <v>0</v>
      </c>
      <c r="AC200" s="22">
        <v>1010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107061</v>
      </c>
      <c r="AK200" s="22">
        <v>21357</v>
      </c>
      <c r="AL200" s="22">
        <v>0</v>
      </c>
      <c r="AM200" s="22">
        <v>50215</v>
      </c>
      <c r="AN200" s="22">
        <v>0</v>
      </c>
      <c r="AO200" s="22">
        <v>0</v>
      </c>
      <c r="AP200" s="22">
        <v>0</v>
      </c>
      <c r="AQ200" s="22">
        <v>2830246</v>
      </c>
      <c r="AR200" s="22">
        <v>45281</v>
      </c>
      <c r="AS200" s="22">
        <v>472616</v>
      </c>
      <c r="AT200" s="22">
        <v>0</v>
      </c>
      <c r="AU200" s="22">
        <v>0</v>
      </c>
      <c r="AV200" s="22">
        <v>62800</v>
      </c>
      <c r="AW200" s="22">
        <v>16908</v>
      </c>
      <c r="AX200" s="22">
        <v>0</v>
      </c>
      <c r="AY200" s="22">
        <v>54040</v>
      </c>
      <c r="AZ200" s="22">
        <v>0</v>
      </c>
      <c r="BA200" s="22">
        <v>283260</v>
      </c>
      <c r="BB200" s="22">
        <v>449940</v>
      </c>
      <c r="BC200" s="22">
        <v>0</v>
      </c>
      <c r="BD200" s="22">
        <v>0</v>
      </c>
      <c r="BE200" s="22">
        <v>0</v>
      </c>
      <c r="BF200" s="22">
        <v>0</v>
      </c>
      <c r="BG200" s="22">
        <v>358044</v>
      </c>
      <c r="BH200" s="22">
        <v>224485</v>
      </c>
      <c r="BI200" s="22">
        <v>140247</v>
      </c>
      <c r="BJ200" s="22">
        <v>0</v>
      </c>
      <c r="BK200" s="22">
        <v>30389</v>
      </c>
      <c r="BL200" s="22">
        <v>0</v>
      </c>
      <c r="BM200" s="22">
        <v>18525</v>
      </c>
      <c r="BN200" s="22">
        <v>0</v>
      </c>
      <c r="BO200" s="22">
        <v>55949</v>
      </c>
      <c r="BP200" s="22">
        <v>0</v>
      </c>
      <c r="BQ200" s="22">
        <v>0</v>
      </c>
      <c r="BR200" s="22">
        <v>0</v>
      </c>
      <c r="BS200" s="22">
        <v>0</v>
      </c>
      <c r="BT200" s="22">
        <v>0</v>
      </c>
      <c r="BU200" s="22">
        <v>0</v>
      </c>
      <c r="BV200" s="22">
        <v>340116</v>
      </c>
      <c r="BW200" s="22">
        <v>50173</v>
      </c>
      <c r="BX200" s="22">
        <v>0</v>
      </c>
      <c r="BY200" s="22">
        <v>177254</v>
      </c>
      <c r="BZ200" s="22">
        <v>0</v>
      </c>
      <c r="CA200" s="22">
        <v>0</v>
      </c>
      <c r="CB200" s="22">
        <v>0</v>
      </c>
      <c r="CC200" s="22">
        <v>2780027</v>
      </c>
      <c r="CD200" s="22">
        <v>50219</v>
      </c>
    </row>
    <row r="201" spans="1:8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210774</v>
      </c>
      <c r="F201" s="22">
        <v>0</v>
      </c>
      <c r="G201" s="22">
        <v>3798</v>
      </c>
      <c r="H201" s="22">
        <v>0</v>
      </c>
      <c r="I201" s="22">
        <v>0</v>
      </c>
      <c r="J201" s="22">
        <v>32570</v>
      </c>
      <c r="K201" s="22">
        <v>0</v>
      </c>
      <c r="L201" s="22">
        <v>0</v>
      </c>
      <c r="M201" s="22">
        <v>2468</v>
      </c>
      <c r="N201" s="22">
        <v>0</v>
      </c>
      <c r="O201" s="22">
        <v>0</v>
      </c>
      <c r="P201" s="22">
        <v>230223</v>
      </c>
      <c r="Q201" s="22">
        <v>0</v>
      </c>
      <c r="R201" s="22">
        <v>0</v>
      </c>
      <c r="S201" s="22">
        <v>0</v>
      </c>
      <c r="T201" s="22">
        <v>0</v>
      </c>
      <c r="U201" s="22">
        <v>58530</v>
      </c>
      <c r="V201" s="22">
        <v>42387</v>
      </c>
      <c r="W201" s="22">
        <v>28730</v>
      </c>
      <c r="X201" s="22">
        <v>0</v>
      </c>
      <c r="Y201" s="22">
        <v>0</v>
      </c>
      <c r="Z201" s="22">
        <v>0</v>
      </c>
      <c r="AA201" s="22">
        <v>200</v>
      </c>
      <c r="AB201" s="22">
        <v>0</v>
      </c>
      <c r="AC201" s="22">
        <v>0</v>
      </c>
      <c r="AD201" s="22">
        <v>0</v>
      </c>
      <c r="AE201" s="22">
        <v>8842</v>
      </c>
      <c r="AF201" s="22">
        <v>0</v>
      </c>
      <c r="AG201" s="22">
        <v>0</v>
      </c>
      <c r="AH201" s="22">
        <v>0</v>
      </c>
      <c r="AI201" s="22">
        <v>0</v>
      </c>
      <c r="AJ201" s="22">
        <v>116389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734911</v>
      </c>
      <c r="AR201" s="22">
        <v>16827</v>
      </c>
      <c r="AS201" s="22">
        <v>83182</v>
      </c>
      <c r="AT201" s="22">
        <v>0</v>
      </c>
      <c r="AU201" s="22">
        <v>0</v>
      </c>
      <c r="AV201" s="22">
        <v>45692</v>
      </c>
      <c r="AW201" s="22">
        <v>0</v>
      </c>
      <c r="AX201" s="22">
        <v>0</v>
      </c>
      <c r="AY201" s="22">
        <v>2426</v>
      </c>
      <c r="AZ201" s="22">
        <v>0</v>
      </c>
      <c r="BA201" s="22">
        <v>0</v>
      </c>
      <c r="BB201" s="22">
        <v>179994</v>
      </c>
      <c r="BC201" s="22">
        <v>0</v>
      </c>
      <c r="BD201" s="22">
        <v>0</v>
      </c>
      <c r="BE201" s="22">
        <v>0</v>
      </c>
      <c r="BF201" s="22">
        <v>0</v>
      </c>
      <c r="BG201" s="22">
        <v>112751</v>
      </c>
      <c r="BH201" s="22">
        <v>13489</v>
      </c>
      <c r="BI201" s="22">
        <v>26019</v>
      </c>
      <c r="BJ201" s="22">
        <v>0</v>
      </c>
      <c r="BK201" s="22">
        <v>2349</v>
      </c>
      <c r="BL201" s="22">
        <v>0</v>
      </c>
      <c r="BM201" s="22">
        <v>1500</v>
      </c>
      <c r="BN201" s="22">
        <v>0</v>
      </c>
      <c r="BO201" s="22">
        <v>0</v>
      </c>
      <c r="BP201" s="22">
        <v>0</v>
      </c>
      <c r="BQ201" s="22">
        <v>3649</v>
      </c>
      <c r="BR201" s="22">
        <v>0</v>
      </c>
      <c r="BS201" s="22">
        <v>0</v>
      </c>
      <c r="BT201" s="22">
        <v>0</v>
      </c>
      <c r="BU201" s="22">
        <v>0</v>
      </c>
      <c r="BV201" s="22">
        <v>57493</v>
      </c>
      <c r="BW201" s="22">
        <v>5878</v>
      </c>
      <c r="BX201" s="22">
        <v>0</v>
      </c>
      <c r="BY201" s="22">
        <v>0</v>
      </c>
      <c r="BZ201" s="22">
        <v>0</v>
      </c>
      <c r="CA201" s="22">
        <v>0</v>
      </c>
      <c r="CB201" s="22">
        <v>0</v>
      </c>
      <c r="CC201" s="22">
        <v>551249</v>
      </c>
      <c r="CD201" s="22">
        <v>183662</v>
      </c>
    </row>
    <row r="202" spans="1:8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204756</v>
      </c>
      <c r="F202" s="22">
        <v>0</v>
      </c>
      <c r="G202" s="22">
        <v>5981</v>
      </c>
      <c r="H202" s="22">
        <v>0</v>
      </c>
      <c r="I202" s="22">
        <v>0</v>
      </c>
      <c r="J202" s="22">
        <v>220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60</v>
      </c>
      <c r="Q202" s="22">
        <v>0</v>
      </c>
      <c r="R202" s="22">
        <v>0</v>
      </c>
      <c r="S202" s="22">
        <v>0</v>
      </c>
      <c r="T202" s="22">
        <v>0</v>
      </c>
      <c r="U202" s="22">
        <v>141522</v>
      </c>
      <c r="V202" s="22">
        <v>716446</v>
      </c>
      <c r="W202" s="22">
        <v>16991</v>
      </c>
      <c r="X202" s="22">
        <v>0</v>
      </c>
      <c r="Y202" s="22">
        <v>5437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1000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1092413</v>
      </c>
      <c r="AR202" s="22">
        <v>7726</v>
      </c>
      <c r="AS202" s="22">
        <v>61509</v>
      </c>
      <c r="AT202" s="22">
        <v>0</v>
      </c>
      <c r="AU202" s="22">
        <v>0</v>
      </c>
      <c r="AV202" s="22">
        <v>11673</v>
      </c>
      <c r="AW202" s="22">
        <v>0</v>
      </c>
      <c r="AX202" s="22">
        <v>1677</v>
      </c>
      <c r="AY202" s="22">
        <v>506</v>
      </c>
      <c r="AZ202" s="22">
        <v>0</v>
      </c>
      <c r="BA202" s="22">
        <v>0</v>
      </c>
      <c r="BB202" s="22">
        <v>96567</v>
      </c>
      <c r="BC202" s="22">
        <v>0</v>
      </c>
      <c r="BD202" s="22">
        <v>0</v>
      </c>
      <c r="BE202" s="22">
        <v>0</v>
      </c>
      <c r="BF202" s="22">
        <v>0</v>
      </c>
      <c r="BG202" s="22">
        <v>50794</v>
      </c>
      <c r="BH202" s="22">
        <v>22446</v>
      </c>
      <c r="BI202" s="22">
        <v>17223</v>
      </c>
      <c r="BJ202" s="22">
        <v>0</v>
      </c>
      <c r="BK202" s="22">
        <v>6481</v>
      </c>
      <c r="BL202" s="22">
        <v>0</v>
      </c>
      <c r="BM202" s="22">
        <v>0</v>
      </c>
      <c r="BN202" s="22">
        <v>0</v>
      </c>
      <c r="BO202" s="22">
        <v>0</v>
      </c>
      <c r="BP202" s="22">
        <v>0</v>
      </c>
      <c r="BQ202" s="22">
        <v>0</v>
      </c>
      <c r="BR202" s="22">
        <v>0</v>
      </c>
      <c r="BS202" s="22">
        <v>0</v>
      </c>
      <c r="BT202" s="22">
        <v>0</v>
      </c>
      <c r="BU202" s="22">
        <v>0</v>
      </c>
      <c r="BV202" s="22">
        <v>16914</v>
      </c>
      <c r="BW202" s="22">
        <v>6601</v>
      </c>
      <c r="BX202" s="22">
        <v>0</v>
      </c>
      <c r="BY202" s="22">
        <v>0</v>
      </c>
      <c r="BZ202" s="22">
        <v>0</v>
      </c>
      <c r="CA202" s="22">
        <v>0</v>
      </c>
      <c r="CB202" s="22">
        <v>0</v>
      </c>
      <c r="CC202" s="22">
        <v>300117</v>
      </c>
      <c r="CD202" s="22">
        <v>792296</v>
      </c>
    </row>
    <row r="203" spans="1:8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434571</v>
      </c>
      <c r="F203" s="22">
        <v>0</v>
      </c>
      <c r="G203" s="22">
        <v>58370</v>
      </c>
      <c r="H203" s="22">
        <v>0</v>
      </c>
      <c r="I203" s="22">
        <v>0</v>
      </c>
      <c r="J203" s="22">
        <v>79433</v>
      </c>
      <c r="K203" s="22">
        <v>0</v>
      </c>
      <c r="L203" s="22">
        <v>0</v>
      </c>
      <c r="M203" s="22">
        <v>10438</v>
      </c>
      <c r="N203" s="22">
        <v>0</v>
      </c>
      <c r="O203" s="22">
        <v>0</v>
      </c>
      <c r="P203" s="22">
        <v>11726</v>
      </c>
      <c r="Q203" s="22">
        <v>0</v>
      </c>
      <c r="R203" s="22">
        <v>0</v>
      </c>
      <c r="S203" s="22">
        <v>0</v>
      </c>
      <c r="T203" s="22">
        <v>0</v>
      </c>
      <c r="U203" s="22">
        <v>267028</v>
      </c>
      <c r="V203" s="22">
        <v>343736</v>
      </c>
      <c r="W203" s="22">
        <v>83130</v>
      </c>
      <c r="X203" s="22">
        <v>0</v>
      </c>
      <c r="Y203" s="22">
        <v>11832</v>
      </c>
      <c r="Z203" s="22">
        <v>0</v>
      </c>
      <c r="AA203" s="22">
        <v>0</v>
      </c>
      <c r="AB203" s="22">
        <v>0</v>
      </c>
      <c r="AC203" s="22">
        <v>3982</v>
      </c>
      <c r="AD203" s="22">
        <v>0</v>
      </c>
      <c r="AE203" s="22">
        <v>6800</v>
      </c>
      <c r="AF203" s="22">
        <v>0</v>
      </c>
      <c r="AG203" s="22">
        <v>0</v>
      </c>
      <c r="AH203" s="22">
        <v>0</v>
      </c>
      <c r="AI203" s="22">
        <v>0</v>
      </c>
      <c r="AJ203" s="22">
        <v>45317</v>
      </c>
      <c r="AK203" s="22">
        <v>5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1356368</v>
      </c>
      <c r="AR203" s="22">
        <v>23242</v>
      </c>
      <c r="AS203" s="22">
        <v>257847</v>
      </c>
      <c r="AT203" s="22">
        <v>0</v>
      </c>
      <c r="AU203" s="22">
        <v>0</v>
      </c>
      <c r="AV203" s="22">
        <v>110060</v>
      </c>
      <c r="AW203" s="22">
        <v>4996</v>
      </c>
      <c r="AX203" s="22">
        <v>0</v>
      </c>
      <c r="AY203" s="22">
        <v>11223</v>
      </c>
      <c r="AZ203" s="22">
        <v>0</v>
      </c>
      <c r="BA203" s="22">
        <v>0</v>
      </c>
      <c r="BB203" s="22">
        <v>289632</v>
      </c>
      <c r="BC203" s="22">
        <v>0</v>
      </c>
      <c r="BD203" s="22">
        <v>0</v>
      </c>
      <c r="BE203" s="22">
        <v>0</v>
      </c>
      <c r="BF203" s="22">
        <v>0</v>
      </c>
      <c r="BG203" s="22">
        <v>138992</v>
      </c>
      <c r="BH203" s="22">
        <v>54730</v>
      </c>
      <c r="BI203" s="22">
        <v>45743</v>
      </c>
      <c r="BJ203" s="22">
        <v>0</v>
      </c>
      <c r="BK203" s="22">
        <v>21534</v>
      </c>
      <c r="BL203" s="22">
        <v>0</v>
      </c>
      <c r="BM203" s="22">
        <v>0</v>
      </c>
      <c r="BN203" s="22">
        <v>0</v>
      </c>
      <c r="BO203" s="22">
        <v>11246</v>
      </c>
      <c r="BP203" s="22">
        <v>0</v>
      </c>
      <c r="BQ203" s="22">
        <v>0</v>
      </c>
      <c r="BR203" s="22">
        <v>0</v>
      </c>
      <c r="BS203" s="22">
        <v>0</v>
      </c>
      <c r="BT203" s="22">
        <v>0</v>
      </c>
      <c r="BU203" s="22">
        <v>0</v>
      </c>
      <c r="BV203" s="22">
        <v>50327</v>
      </c>
      <c r="BW203" s="22">
        <v>5036</v>
      </c>
      <c r="BX203" s="22">
        <v>0</v>
      </c>
      <c r="BY203" s="22">
        <v>0</v>
      </c>
      <c r="BZ203" s="22">
        <v>0</v>
      </c>
      <c r="CA203" s="22">
        <v>0</v>
      </c>
      <c r="CB203" s="22">
        <v>0</v>
      </c>
      <c r="CC203" s="22">
        <v>1024608</v>
      </c>
      <c r="CD203" s="22">
        <v>331760</v>
      </c>
    </row>
    <row r="204" spans="1:8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110714</v>
      </c>
      <c r="F204" s="22">
        <v>0</v>
      </c>
      <c r="G204" s="22">
        <v>63973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74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43501</v>
      </c>
      <c r="V204" s="22">
        <v>7652</v>
      </c>
      <c r="W204" s="22">
        <v>15552</v>
      </c>
      <c r="X204" s="22">
        <v>0</v>
      </c>
      <c r="Y204" s="22">
        <v>0</v>
      </c>
      <c r="Z204" s="22">
        <v>0</v>
      </c>
      <c r="AA204" s="22">
        <v>38</v>
      </c>
      <c r="AB204" s="22">
        <v>0</v>
      </c>
      <c r="AC204" s="22">
        <v>4632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5141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251277</v>
      </c>
      <c r="AR204" s="22">
        <v>2790</v>
      </c>
      <c r="AS204" s="22">
        <v>77936</v>
      </c>
      <c r="AT204" s="22">
        <v>0</v>
      </c>
      <c r="AU204" s="22">
        <v>0</v>
      </c>
      <c r="AV204" s="22">
        <v>255</v>
      </c>
      <c r="AW204" s="22">
        <v>0</v>
      </c>
      <c r="AX204" s="22">
        <v>3539</v>
      </c>
      <c r="AY204" s="22">
        <v>0</v>
      </c>
      <c r="AZ204" s="22">
        <v>0</v>
      </c>
      <c r="BA204" s="22">
        <v>0</v>
      </c>
      <c r="BB204" s="22">
        <v>81659</v>
      </c>
      <c r="BC204" s="22">
        <v>0</v>
      </c>
      <c r="BD204" s="22">
        <v>0</v>
      </c>
      <c r="BE204" s="22">
        <v>0</v>
      </c>
      <c r="BF204" s="22">
        <v>0</v>
      </c>
      <c r="BG204" s="22">
        <v>54634</v>
      </c>
      <c r="BH204" s="22">
        <v>21622</v>
      </c>
      <c r="BI204" s="22">
        <v>38099</v>
      </c>
      <c r="BJ204" s="22">
        <v>0</v>
      </c>
      <c r="BK204" s="22">
        <v>0</v>
      </c>
      <c r="BL204" s="22">
        <v>0</v>
      </c>
      <c r="BM204" s="22">
        <v>336</v>
      </c>
      <c r="BN204" s="22">
        <v>0</v>
      </c>
      <c r="BO204" s="22">
        <v>1250</v>
      </c>
      <c r="BP204" s="22">
        <v>0</v>
      </c>
      <c r="BQ204" s="22">
        <v>0</v>
      </c>
      <c r="BR204" s="22">
        <v>0</v>
      </c>
      <c r="BS204" s="22">
        <v>0</v>
      </c>
      <c r="BT204" s="22">
        <v>0</v>
      </c>
      <c r="BU204" s="22">
        <v>0</v>
      </c>
      <c r="BV204" s="22">
        <v>13359</v>
      </c>
      <c r="BW204" s="22">
        <v>6493</v>
      </c>
      <c r="BX204" s="22">
        <v>0</v>
      </c>
      <c r="BY204" s="22">
        <v>0</v>
      </c>
      <c r="BZ204" s="22">
        <v>0</v>
      </c>
      <c r="CA204" s="22">
        <v>0</v>
      </c>
      <c r="CB204" s="22">
        <v>0</v>
      </c>
      <c r="CC204" s="22">
        <v>301972</v>
      </c>
      <c r="CD204" s="22">
        <v>-50695</v>
      </c>
    </row>
    <row r="205" spans="1:8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427223</v>
      </c>
      <c r="F205" s="22">
        <v>0</v>
      </c>
      <c r="G205" s="22">
        <v>134208</v>
      </c>
      <c r="H205" s="22">
        <v>0</v>
      </c>
      <c r="I205" s="22">
        <v>0</v>
      </c>
      <c r="J205" s="22">
        <v>16240</v>
      </c>
      <c r="K205" s="22">
        <v>0</v>
      </c>
      <c r="L205" s="22">
        <v>0</v>
      </c>
      <c r="M205" s="22">
        <v>1782</v>
      </c>
      <c r="N205" s="22">
        <v>0</v>
      </c>
      <c r="O205" s="22">
        <v>0</v>
      </c>
      <c r="P205" s="22">
        <v>67710</v>
      </c>
      <c r="Q205" s="22">
        <v>0</v>
      </c>
      <c r="R205" s="22">
        <v>0</v>
      </c>
      <c r="S205" s="22">
        <v>0</v>
      </c>
      <c r="T205" s="22">
        <v>0</v>
      </c>
      <c r="U205" s="22">
        <v>264432</v>
      </c>
      <c r="V205" s="22">
        <v>49633</v>
      </c>
      <c r="W205" s="22">
        <v>72934</v>
      </c>
      <c r="X205" s="22">
        <v>0</v>
      </c>
      <c r="Y205" s="22">
        <v>0</v>
      </c>
      <c r="Z205" s="22">
        <v>0</v>
      </c>
      <c r="AA205" s="22">
        <v>7920</v>
      </c>
      <c r="AB205" s="22">
        <v>0</v>
      </c>
      <c r="AC205" s="22">
        <v>13111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51619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1106812</v>
      </c>
      <c r="AR205" s="22">
        <v>18550</v>
      </c>
      <c r="AS205" s="22">
        <v>119422</v>
      </c>
      <c r="AT205" s="22">
        <v>0</v>
      </c>
      <c r="AU205" s="22">
        <v>0</v>
      </c>
      <c r="AV205" s="22">
        <v>22428</v>
      </c>
      <c r="AW205" s="22">
        <v>0</v>
      </c>
      <c r="AX205" s="22">
        <v>0</v>
      </c>
      <c r="AY205" s="22">
        <v>0</v>
      </c>
      <c r="AZ205" s="22">
        <v>0</v>
      </c>
      <c r="BA205" s="22">
        <v>37700</v>
      </c>
      <c r="BB205" s="22">
        <v>105165</v>
      </c>
      <c r="BC205" s="22">
        <v>0</v>
      </c>
      <c r="BD205" s="22">
        <v>0</v>
      </c>
      <c r="BE205" s="22">
        <v>0</v>
      </c>
      <c r="BF205" s="22">
        <v>0</v>
      </c>
      <c r="BG205" s="22">
        <v>330076</v>
      </c>
      <c r="BH205" s="22">
        <v>81435</v>
      </c>
      <c r="BI205" s="22">
        <v>75074</v>
      </c>
      <c r="BJ205" s="22">
        <v>0</v>
      </c>
      <c r="BK205" s="22">
        <v>0</v>
      </c>
      <c r="BL205" s="22">
        <v>0</v>
      </c>
      <c r="BM205" s="22">
        <v>15220</v>
      </c>
      <c r="BN205" s="22">
        <v>0</v>
      </c>
      <c r="BO205" s="22">
        <v>10458</v>
      </c>
      <c r="BP205" s="22">
        <v>0</v>
      </c>
      <c r="BQ205" s="22">
        <v>0</v>
      </c>
      <c r="BR205" s="22">
        <v>0</v>
      </c>
      <c r="BS205" s="22">
        <v>0</v>
      </c>
      <c r="BT205" s="22">
        <v>0</v>
      </c>
      <c r="BU205" s="22">
        <v>0</v>
      </c>
      <c r="BV205" s="22">
        <v>69838</v>
      </c>
      <c r="BW205" s="22">
        <v>17911</v>
      </c>
      <c r="BX205" s="22">
        <v>0</v>
      </c>
      <c r="BY205" s="22">
        <v>0</v>
      </c>
      <c r="BZ205" s="22">
        <v>0</v>
      </c>
      <c r="CA205" s="22">
        <v>0</v>
      </c>
      <c r="CB205" s="22">
        <v>5481</v>
      </c>
      <c r="CC205" s="22">
        <v>908758</v>
      </c>
      <c r="CD205" s="22">
        <v>198054</v>
      </c>
    </row>
    <row r="206" spans="1:8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230016</v>
      </c>
      <c r="F206" s="22">
        <v>0</v>
      </c>
      <c r="G206" s="22">
        <v>72641</v>
      </c>
      <c r="H206" s="22">
        <v>0</v>
      </c>
      <c r="I206" s="22">
        <v>0</v>
      </c>
      <c r="J206" s="22">
        <v>38854</v>
      </c>
      <c r="K206" s="22">
        <v>0</v>
      </c>
      <c r="L206" s="22">
        <v>0</v>
      </c>
      <c r="M206" s="22">
        <v>17215</v>
      </c>
      <c r="N206" s="22">
        <v>0</v>
      </c>
      <c r="O206" s="22">
        <v>5731</v>
      </c>
      <c r="P206" s="22">
        <v>81520</v>
      </c>
      <c r="Q206" s="22">
        <v>0</v>
      </c>
      <c r="R206" s="22">
        <v>0</v>
      </c>
      <c r="S206" s="22">
        <v>0</v>
      </c>
      <c r="T206" s="22">
        <v>0</v>
      </c>
      <c r="U206" s="22">
        <v>68209</v>
      </c>
      <c r="V206" s="22">
        <v>36919</v>
      </c>
      <c r="W206" s="22">
        <v>47131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2757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600993</v>
      </c>
      <c r="AR206" s="22">
        <v>13070</v>
      </c>
      <c r="AS206" s="22">
        <v>192216</v>
      </c>
      <c r="AT206" s="22">
        <v>0</v>
      </c>
      <c r="AU206" s="22">
        <v>0</v>
      </c>
      <c r="AV206" s="22">
        <v>64644</v>
      </c>
      <c r="AW206" s="22">
        <v>0</v>
      </c>
      <c r="AX206" s="22">
        <v>0</v>
      </c>
      <c r="AY206" s="22">
        <v>18696</v>
      </c>
      <c r="AZ206" s="22">
        <v>0</v>
      </c>
      <c r="BA206" s="22">
        <v>45560</v>
      </c>
      <c r="BB206" s="22">
        <v>99986</v>
      </c>
      <c r="BC206" s="22">
        <v>0</v>
      </c>
      <c r="BD206" s="22">
        <v>0</v>
      </c>
      <c r="BE206" s="22">
        <v>0</v>
      </c>
      <c r="BF206" s="22">
        <v>0</v>
      </c>
      <c r="BG206" s="22">
        <v>96898</v>
      </c>
      <c r="BH206" s="22">
        <v>35951</v>
      </c>
      <c r="BI206" s="22">
        <v>41459</v>
      </c>
      <c r="BJ206" s="22">
        <v>0</v>
      </c>
      <c r="BK206" s="22">
        <v>2126</v>
      </c>
      <c r="BL206" s="22">
        <v>0</v>
      </c>
      <c r="BM206" s="22">
        <v>0</v>
      </c>
      <c r="BN206" s="22">
        <v>0</v>
      </c>
      <c r="BO206" s="22">
        <v>9089</v>
      </c>
      <c r="BP206" s="22">
        <v>0</v>
      </c>
      <c r="BQ206" s="22">
        <v>0</v>
      </c>
      <c r="BR206" s="22">
        <v>0</v>
      </c>
      <c r="BS206" s="22">
        <v>0</v>
      </c>
      <c r="BT206" s="22">
        <v>0</v>
      </c>
      <c r="BU206" s="22">
        <v>0</v>
      </c>
      <c r="BV206" s="22">
        <v>26259</v>
      </c>
      <c r="BW206" s="22">
        <v>0</v>
      </c>
      <c r="BX206" s="22">
        <v>0</v>
      </c>
      <c r="BY206" s="22">
        <v>0</v>
      </c>
      <c r="BZ206" s="22">
        <v>0</v>
      </c>
      <c r="CA206" s="22">
        <v>0</v>
      </c>
      <c r="CB206" s="22">
        <v>0</v>
      </c>
      <c r="CC206" s="22">
        <v>645954</v>
      </c>
      <c r="CD206" s="22">
        <v>-44961</v>
      </c>
    </row>
    <row r="207" spans="1:8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316814</v>
      </c>
      <c r="F207" s="22">
        <v>0</v>
      </c>
      <c r="G207" s="22">
        <v>8756</v>
      </c>
      <c r="H207" s="22">
        <v>0</v>
      </c>
      <c r="I207" s="22">
        <v>0</v>
      </c>
      <c r="J207" s="22">
        <v>26481</v>
      </c>
      <c r="K207" s="22">
        <v>0</v>
      </c>
      <c r="L207" s="22">
        <v>0</v>
      </c>
      <c r="M207" s="22">
        <v>3150</v>
      </c>
      <c r="N207" s="22">
        <v>0</v>
      </c>
      <c r="O207" s="22">
        <v>0</v>
      </c>
      <c r="P207" s="22">
        <v>800</v>
      </c>
      <c r="Q207" s="22">
        <v>0</v>
      </c>
      <c r="R207" s="22">
        <v>0</v>
      </c>
      <c r="S207" s="22">
        <v>0</v>
      </c>
      <c r="T207" s="22">
        <v>0</v>
      </c>
      <c r="U207" s="22">
        <v>86313</v>
      </c>
      <c r="V207" s="22">
        <v>153196</v>
      </c>
      <c r="W207" s="22">
        <v>36315</v>
      </c>
      <c r="X207" s="22">
        <v>0</v>
      </c>
      <c r="Y207" s="22">
        <v>0</v>
      </c>
      <c r="Z207" s="22">
        <v>0</v>
      </c>
      <c r="AA207" s="22">
        <v>850</v>
      </c>
      <c r="AB207" s="22">
        <v>0</v>
      </c>
      <c r="AC207" s="22">
        <v>0</v>
      </c>
      <c r="AD207" s="22">
        <v>0</v>
      </c>
      <c r="AE207" s="22">
        <v>150</v>
      </c>
      <c r="AF207" s="22">
        <v>0</v>
      </c>
      <c r="AG207" s="22">
        <v>0</v>
      </c>
      <c r="AH207" s="22">
        <v>0</v>
      </c>
      <c r="AI207" s="22">
        <v>0</v>
      </c>
      <c r="AJ207" s="22">
        <v>15355</v>
      </c>
      <c r="AK207" s="22">
        <v>180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648360</v>
      </c>
      <c r="AR207" s="22">
        <v>9762</v>
      </c>
      <c r="AS207" s="22">
        <v>214969</v>
      </c>
      <c r="AT207" s="22">
        <v>0</v>
      </c>
      <c r="AU207" s="22">
        <v>0</v>
      </c>
      <c r="AV207" s="22">
        <v>39075</v>
      </c>
      <c r="AW207" s="22">
        <v>0</v>
      </c>
      <c r="AX207" s="22">
        <v>0</v>
      </c>
      <c r="AY207" s="22">
        <v>4440</v>
      </c>
      <c r="AZ207" s="22">
        <v>0</v>
      </c>
      <c r="BA207" s="22">
        <v>0</v>
      </c>
      <c r="BB207" s="22">
        <v>91971</v>
      </c>
      <c r="BC207" s="22">
        <v>0</v>
      </c>
      <c r="BD207" s="22">
        <v>0</v>
      </c>
      <c r="BE207" s="22">
        <v>2911</v>
      </c>
      <c r="BF207" s="22">
        <v>0</v>
      </c>
      <c r="BG207" s="22">
        <v>96310</v>
      </c>
      <c r="BH207" s="22">
        <v>49542</v>
      </c>
      <c r="BI207" s="22">
        <v>31582</v>
      </c>
      <c r="BJ207" s="22">
        <v>0</v>
      </c>
      <c r="BK207" s="22">
        <v>2720</v>
      </c>
      <c r="BL207" s="22">
        <v>0</v>
      </c>
      <c r="BM207" s="22">
        <v>0</v>
      </c>
      <c r="BN207" s="22">
        <v>0</v>
      </c>
      <c r="BO207" s="22">
        <v>0</v>
      </c>
      <c r="BP207" s="22">
        <v>0</v>
      </c>
      <c r="BQ207" s="22">
        <v>7522</v>
      </c>
      <c r="BR207" s="22">
        <v>0</v>
      </c>
      <c r="BS207" s="22">
        <v>0</v>
      </c>
      <c r="BT207" s="22">
        <v>0</v>
      </c>
      <c r="BU207" s="22">
        <v>0</v>
      </c>
      <c r="BV207" s="22">
        <v>47226</v>
      </c>
      <c r="BW207" s="22">
        <v>28126</v>
      </c>
      <c r="BX207" s="22">
        <v>0</v>
      </c>
      <c r="BY207" s="22">
        <v>0</v>
      </c>
      <c r="BZ207" s="22">
        <v>0</v>
      </c>
      <c r="CA207" s="22">
        <v>0</v>
      </c>
      <c r="CB207" s="22">
        <v>0</v>
      </c>
      <c r="CC207" s="22">
        <v>626156</v>
      </c>
      <c r="CD207" s="22">
        <v>22204</v>
      </c>
    </row>
    <row r="208" spans="1:8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812669</v>
      </c>
      <c r="F208" s="22">
        <v>60734</v>
      </c>
      <c r="G208" s="22">
        <v>30024</v>
      </c>
      <c r="H208" s="22">
        <v>0</v>
      </c>
      <c r="I208" s="22">
        <v>0</v>
      </c>
      <c r="J208" s="22">
        <v>23581</v>
      </c>
      <c r="K208" s="22">
        <v>500</v>
      </c>
      <c r="L208" s="22">
        <v>0</v>
      </c>
      <c r="M208" s="22">
        <v>4940</v>
      </c>
      <c r="N208" s="22">
        <v>0</v>
      </c>
      <c r="O208" s="22">
        <v>5595</v>
      </c>
      <c r="P208" s="22">
        <v>246307</v>
      </c>
      <c r="Q208" s="22">
        <v>21459</v>
      </c>
      <c r="R208" s="22">
        <v>0</v>
      </c>
      <c r="S208" s="22">
        <v>0</v>
      </c>
      <c r="T208" s="22">
        <v>0</v>
      </c>
      <c r="U208" s="22">
        <v>330150</v>
      </c>
      <c r="V208" s="22">
        <v>65396</v>
      </c>
      <c r="W208" s="22">
        <v>70901</v>
      </c>
      <c r="X208" s="22">
        <v>0</v>
      </c>
      <c r="Y208" s="22">
        <v>26415</v>
      </c>
      <c r="Z208" s="22">
        <v>0</v>
      </c>
      <c r="AA208" s="22">
        <v>0</v>
      </c>
      <c r="AB208" s="22">
        <v>0</v>
      </c>
      <c r="AC208" s="22">
        <v>2912</v>
      </c>
      <c r="AD208" s="22">
        <v>1000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59624</v>
      </c>
      <c r="AK208" s="22">
        <v>0</v>
      </c>
      <c r="AL208" s="22">
        <v>0</v>
      </c>
      <c r="AM208" s="22">
        <v>1115</v>
      </c>
      <c r="AN208" s="22">
        <v>0</v>
      </c>
      <c r="AO208" s="22">
        <v>0</v>
      </c>
      <c r="AP208" s="22">
        <v>0</v>
      </c>
      <c r="AQ208" s="22">
        <v>1763322</v>
      </c>
      <c r="AR208" s="22">
        <v>27872</v>
      </c>
      <c r="AS208" s="22">
        <v>359264</v>
      </c>
      <c r="AT208" s="22">
        <v>0</v>
      </c>
      <c r="AU208" s="22">
        <v>0</v>
      </c>
      <c r="AV208" s="22">
        <v>62967</v>
      </c>
      <c r="AW208" s="22">
        <v>273</v>
      </c>
      <c r="AX208" s="22">
        <v>0</v>
      </c>
      <c r="AY208" s="22">
        <v>14063</v>
      </c>
      <c r="AZ208" s="22">
        <v>0</v>
      </c>
      <c r="BA208" s="22">
        <v>184500</v>
      </c>
      <c r="BB208" s="22">
        <v>366750</v>
      </c>
      <c r="BC208" s="22">
        <v>53497</v>
      </c>
      <c r="BD208" s="22">
        <v>0</v>
      </c>
      <c r="BE208" s="22">
        <v>0</v>
      </c>
      <c r="BF208" s="22">
        <v>0</v>
      </c>
      <c r="BG208" s="22">
        <v>412503</v>
      </c>
      <c r="BH208" s="22">
        <v>127206</v>
      </c>
      <c r="BI208" s="22">
        <v>90945</v>
      </c>
      <c r="BJ208" s="22">
        <v>0</v>
      </c>
      <c r="BK208" s="22">
        <v>30872</v>
      </c>
      <c r="BL208" s="22">
        <v>0</v>
      </c>
      <c r="BM208" s="22">
        <v>0</v>
      </c>
      <c r="BN208" s="22">
        <v>0</v>
      </c>
      <c r="BO208" s="22">
        <v>8623</v>
      </c>
      <c r="BP208" s="22">
        <v>19184</v>
      </c>
      <c r="BQ208" s="22">
        <v>11656</v>
      </c>
      <c r="BR208" s="22">
        <v>0</v>
      </c>
      <c r="BS208" s="22">
        <v>0</v>
      </c>
      <c r="BT208" s="22">
        <v>0</v>
      </c>
      <c r="BU208" s="22">
        <v>0</v>
      </c>
      <c r="BV208" s="22">
        <v>165767</v>
      </c>
      <c r="BW208" s="22">
        <v>30727</v>
      </c>
      <c r="BX208" s="22">
        <v>0</v>
      </c>
      <c r="BY208" s="22">
        <v>12864</v>
      </c>
      <c r="BZ208" s="22">
        <v>0</v>
      </c>
      <c r="CA208" s="22">
        <v>0</v>
      </c>
      <c r="CB208" s="22">
        <v>0</v>
      </c>
      <c r="CC208" s="22">
        <v>1979533</v>
      </c>
      <c r="CD208" s="22">
        <v>-216211</v>
      </c>
    </row>
    <row r="209" spans="1:8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404637</v>
      </c>
      <c r="F209" s="22">
        <v>0</v>
      </c>
      <c r="G209" s="22">
        <v>221677</v>
      </c>
      <c r="H209" s="22">
        <v>0</v>
      </c>
      <c r="I209" s="22">
        <v>0</v>
      </c>
      <c r="J209" s="22">
        <v>5202</v>
      </c>
      <c r="K209" s="22">
        <v>0</v>
      </c>
      <c r="L209" s="22">
        <v>0</v>
      </c>
      <c r="M209" s="22">
        <v>500</v>
      </c>
      <c r="N209" s="22">
        <v>0</v>
      </c>
      <c r="O209" s="22">
        <v>0</v>
      </c>
      <c r="P209" s="22">
        <v>412192</v>
      </c>
      <c r="Q209" s="22">
        <v>0</v>
      </c>
      <c r="R209" s="22">
        <v>0</v>
      </c>
      <c r="S209" s="22">
        <v>0</v>
      </c>
      <c r="T209" s="22">
        <v>0</v>
      </c>
      <c r="U209" s="22">
        <v>72012</v>
      </c>
      <c r="V209" s="22">
        <v>42888</v>
      </c>
      <c r="W209" s="22">
        <v>46333</v>
      </c>
      <c r="X209" s="22">
        <v>0</v>
      </c>
      <c r="Y209" s="22">
        <v>39419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2389</v>
      </c>
      <c r="AF209" s="22">
        <v>0</v>
      </c>
      <c r="AG209" s="22">
        <v>0</v>
      </c>
      <c r="AH209" s="22">
        <v>0</v>
      </c>
      <c r="AI209" s="22">
        <v>0</v>
      </c>
      <c r="AJ209" s="22">
        <v>11262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1258511</v>
      </c>
      <c r="AR209" s="22">
        <v>24979</v>
      </c>
      <c r="AS209" s="22">
        <v>326312</v>
      </c>
      <c r="AT209" s="22">
        <v>0</v>
      </c>
      <c r="AU209" s="22">
        <v>0</v>
      </c>
      <c r="AV209" s="22">
        <v>45894</v>
      </c>
      <c r="AW209" s="22">
        <v>0</v>
      </c>
      <c r="AX209" s="22">
        <v>1933</v>
      </c>
      <c r="AY209" s="22">
        <v>6223</v>
      </c>
      <c r="AZ209" s="22">
        <v>0</v>
      </c>
      <c r="BA209" s="22">
        <v>0</v>
      </c>
      <c r="BB209" s="22">
        <v>445042</v>
      </c>
      <c r="BC209" s="22">
        <v>0</v>
      </c>
      <c r="BD209" s="22">
        <v>0</v>
      </c>
      <c r="BE209" s="22">
        <v>0</v>
      </c>
      <c r="BF209" s="22">
        <v>0</v>
      </c>
      <c r="BG209" s="22">
        <v>92944</v>
      </c>
      <c r="BH209" s="22">
        <v>36787</v>
      </c>
      <c r="BI209" s="22">
        <v>53250</v>
      </c>
      <c r="BJ209" s="22">
        <v>0</v>
      </c>
      <c r="BK209" s="22">
        <v>39444</v>
      </c>
      <c r="BL209" s="22">
        <v>0</v>
      </c>
      <c r="BM209" s="22">
        <v>0</v>
      </c>
      <c r="BN209" s="22">
        <v>0</v>
      </c>
      <c r="BO209" s="22">
        <v>0</v>
      </c>
      <c r="BP209" s="22">
        <v>0</v>
      </c>
      <c r="BQ209" s="22">
        <v>978</v>
      </c>
      <c r="BR209" s="22">
        <v>0</v>
      </c>
      <c r="BS209" s="22">
        <v>0</v>
      </c>
      <c r="BT209" s="22">
        <v>0</v>
      </c>
      <c r="BU209" s="22">
        <v>0</v>
      </c>
      <c r="BV209" s="22">
        <v>69879</v>
      </c>
      <c r="BW209" s="22">
        <v>9119</v>
      </c>
      <c r="BX209" s="22">
        <v>0</v>
      </c>
      <c r="BY209" s="22">
        <v>0</v>
      </c>
      <c r="BZ209" s="22">
        <v>0</v>
      </c>
      <c r="CA209" s="22">
        <v>0</v>
      </c>
      <c r="CB209" s="22">
        <v>0</v>
      </c>
      <c r="CC209" s="22">
        <v>1152784</v>
      </c>
      <c r="CD209" s="22">
        <v>105727</v>
      </c>
    </row>
    <row r="210" spans="1:8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270005</v>
      </c>
      <c r="F210" s="22">
        <v>0</v>
      </c>
      <c r="G210" s="22">
        <v>25730</v>
      </c>
      <c r="H210" s="22">
        <v>0</v>
      </c>
      <c r="I210" s="22">
        <v>0</v>
      </c>
      <c r="J210" s="22">
        <v>27154</v>
      </c>
      <c r="K210" s="22">
        <v>0</v>
      </c>
      <c r="L210" s="22">
        <v>0</v>
      </c>
      <c r="M210" s="22">
        <v>180</v>
      </c>
      <c r="N210" s="22">
        <v>0</v>
      </c>
      <c r="O210" s="22">
        <v>0</v>
      </c>
      <c r="P210" s="22">
        <v>61273</v>
      </c>
      <c r="Q210" s="22">
        <v>0</v>
      </c>
      <c r="R210" s="22">
        <v>0</v>
      </c>
      <c r="S210" s="22">
        <v>0</v>
      </c>
      <c r="T210" s="22">
        <v>0</v>
      </c>
      <c r="U210" s="22">
        <v>210855</v>
      </c>
      <c r="V210" s="22">
        <v>193158</v>
      </c>
      <c r="W210" s="22">
        <v>20191</v>
      </c>
      <c r="X210" s="22">
        <v>0</v>
      </c>
      <c r="Y210" s="22">
        <v>8353</v>
      </c>
      <c r="Z210" s="22">
        <v>0</v>
      </c>
      <c r="AA210" s="22">
        <v>3452</v>
      </c>
      <c r="AB210" s="22">
        <v>0</v>
      </c>
      <c r="AC210" s="22">
        <v>0</v>
      </c>
      <c r="AD210" s="22">
        <v>0</v>
      </c>
      <c r="AE210" s="22">
        <v>19000</v>
      </c>
      <c r="AF210" s="22">
        <v>0</v>
      </c>
      <c r="AG210" s="22">
        <v>0</v>
      </c>
      <c r="AH210" s="22">
        <v>0</v>
      </c>
      <c r="AI210" s="22">
        <v>0</v>
      </c>
      <c r="AJ210" s="22">
        <v>6824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846175</v>
      </c>
      <c r="AR210" s="22">
        <v>11023</v>
      </c>
      <c r="AS210" s="22">
        <v>147468</v>
      </c>
      <c r="AT210" s="22">
        <v>0</v>
      </c>
      <c r="AU210" s="22">
        <v>0</v>
      </c>
      <c r="AV210" s="22">
        <v>27137</v>
      </c>
      <c r="AW210" s="22">
        <v>500</v>
      </c>
      <c r="AX210" s="22">
        <v>0</v>
      </c>
      <c r="AY210" s="22">
        <v>400</v>
      </c>
      <c r="AZ210" s="22">
        <v>0</v>
      </c>
      <c r="BA210" s="22">
        <v>0</v>
      </c>
      <c r="BB210" s="22">
        <v>155681</v>
      </c>
      <c r="BC210" s="22">
        <v>0</v>
      </c>
      <c r="BD210" s="22">
        <v>0</v>
      </c>
      <c r="BE210" s="22">
        <v>0</v>
      </c>
      <c r="BF210" s="22">
        <v>0</v>
      </c>
      <c r="BG210" s="22">
        <v>141905</v>
      </c>
      <c r="BH210" s="22">
        <v>49857</v>
      </c>
      <c r="BI210" s="22">
        <v>15942</v>
      </c>
      <c r="BJ210" s="22">
        <v>0</v>
      </c>
      <c r="BK210" s="22">
        <v>10506</v>
      </c>
      <c r="BL210" s="22">
        <v>0</v>
      </c>
      <c r="BM210" s="22">
        <v>5158</v>
      </c>
      <c r="BN210" s="22">
        <v>0</v>
      </c>
      <c r="BO210" s="22">
        <v>0</v>
      </c>
      <c r="BP210" s="22">
        <v>0</v>
      </c>
      <c r="BQ210" s="22">
        <v>3315</v>
      </c>
      <c r="BR210" s="22">
        <v>0</v>
      </c>
      <c r="BS210" s="22">
        <v>0</v>
      </c>
      <c r="BT210" s="22">
        <v>0</v>
      </c>
      <c r="BU210" s="22">
        <v>0</v>
      </c>
      <c r="BV210" s="22">
        <v>49401</v>
      </c>
      <c r="BW210" s="22">
        <v>4449</v>
      </c>
      <c r="BX210" s="22">
        <v>0</v>
      </c>
      <c r="BY210" s="22">
        <v>0</v>
      </c>
      <c r="BZ210" s="22">
        <v>0</v>
      </c>
      <c r="CA210" s="22">
        <v>0</v>
      </c>
      <c r="CB210" s="22">
        <v>0</v>
      </c>
      <c r="CC210" s="22">
        <v>622742</v>
      </c>
      <c r="CD210" s="22">
        <v>223433</v>
      </c>
    </row>
    <row r="211" spans="1:8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203581</v>
      </c>
      <c r="F211" s="22">
        <v>0</v>
      </c>
      <c r="G211" s="22">
        <v>6805</v>
      </c>
      <c r="H211" s="22">
        <v>0</v>
      </c>
      <c r="I211" s="22">
        <v>0</v>
      </c>
      <c r="J211" s="22">
        <v>262</v>
      </c>
      <c r="K211" s="22">
        <v>0</v>
      </c>
      <c r="L211" s="22">
        <v>0</v>
      </c>
      <c r="M211" s="22">
        <v>3420</v>
      </c>
      <c r="N211" s="22">
        <v>0</v>
      </c>
      <c r="O211" s="22">
        <v>0</v>
      </c>
      <c r="P211" s="22">
        <v>10423</v>
      </c>
      <c r="Q211" s="22">
        <v>0</v>
      </c>
      <c r="R211" s="22">
        <v>0</v>
      </c>
      <c r="S211" s="22">
        <v>94731</v>
      </c>
      <c r="T211" s="22">
        <v>0</v>
      </c>
      <c r="U211" s="22">
        <v>85442</v>
      </c>
      <c r="V211" s="22">
        <v>10101</v>
      </c>
      <c r="W211" s="22">
        <v>18208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100</v>
      </c>
      <c r="AF211" s="22">
        <v>0</v>
      </c>
      <c r="AG211" s="22">
        <v>0</v>
      </c>
      <c r="AH211" s="22">
        <v>0</v>
      </c>
      <c r="AI211" s="22">
        <v>0</v>
      </c>
      <c r="AJ211" s="22">
        <v>1930</v>
      </c>
      <c r="AK211" s="22">
        <v>5437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440440</v>
      </c>
      <c r="AR211" s="22">
        <v>6779</v>
      </c>
      <c r="AS211" s="22">
        <v>127919</v>
      </c>
      <c r="AT211" s="22">
        <v>0</v>
      </c>
      <c r="AU211" s="22">
        <v>0</v>
      </c>
      <c r="AV211" s="22">
        <v>9188</v>
      </c>
      <c r="AW211" s="22">
        <v>0</v>
      </c>
      <c r="AX211" s="22">
        <v>0</v>
      </c>
      <c r="AY211" s="22">
        <v>3586</v>
      </c>
      <c r="AZ211" s="22">
        <v>0</v>
      </c>
      <c r="BA211" s="22">
        <v>0</v>
      </c>
      <c r="BB211" s="22">
        <v>99442</v>
      </c>
      <c r="BC211" s="22">
        <v>0</v>
      </c>
      <c r="BD211" s="22">
        <v>0</v>
      </c>
      <c r="BE211" s="22">
        <v>1292</v>
      </c>
      <c r="BF211" s="22">
        <v>0</v>
      </c>
      <c r="BG211" s="22">
        <v>165566</v>
      </c>
      <c r="BH211" s="22">
        <v>56634</v>
      </c>
      <c r="BI211" s="22">
        <v>15712</v>
      </c>
      <c r="BJ211" s="22">
        <v>0</v>
      </c>
      <c r="BK211" s="22">
        <v>1855</v>
      </c>
      <c r="BL211" s="22">
        <v>0</v>
      </c>
      <c r="BM211" s="22">
        <v>0</v>
      </c>
      <c r="BN211" s="22">
        <v>0</v>
      </c>
      <c r="BO211" s="22">
        <v>0</v>
      </c>
      <c r="BP211" s="22">
        <v>0</v>
      </c>
      <c r="BQ211" s="22">
        <v>0</v>
      </c>
      <c r="BR211" s="22">
        <v>0</v>
      </c>
      <c r="BS211" s="22">
        <v>0</v>
      </c>
      <c r="BT211" s="22">
        <v>0</v>
      </c>
      <c r="BU211" s="22">
        <v>0</v>
      </c>
      <c r="BV211" s="22">
        <v>6907</v>
      </c>
      <c r="BW211" s="22">
        <v>9581</v>
      </c>
      <c r="BX211" s="22">
        <v>0</v>
      </c>
      <c r="BY211" s="22">
        <v>0</v>
      </c>
      <c r="BZ211" s="22">
        <v>0</v>
      </c>
      <c r="CA211" s="22">
        <v>0</v>
      </c>
      <c r="CB211" s="22">
        <v>0</v>
      </c>
      <c r="CC211" s="22">
        <v>504461</v>
      </c>
      <c r="CD211" s="22">
        <v>-64021</v>
      </c>
    </row>
    <row r="212" spans="1:8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1080804</v>
      </c>
      <c r="F212" s="22">
        <v>1336</v>
      </c>
      <c r="G212" s="22">
        <v>56450</v>
      </c>
      <c r="H212" s="22">
        <v>0</v>
      </c>
      <c r="I212" s="22">
        <v>0</v>
      </c>
      <c r="J212" s="22">
        <v>47338</v>
      </c>
      <c r="K212" s="22">
        <v>0</v>
      </c>
      <c r="L212" s="22">
        <v>0</v>
      </c>
      <c r="M212" s="22">
        <v>100</v>
      </c>
      <c r="N212" s="22">
        <v>0</v>
      </c>
      <c r="O212" s="22">
        <v>14027</v>
      </c>
      <c r="P212" s="22">
        <v>30921</v>
      </c>
      <c r="Q212" s="22">
        <v>900</v>
      </c>
      <c r="R212" s="22">
        <v>0</v>
      </c>
      <c r="S212" s="22">
        <v>0</v>
      </c>
      <c r="T212" s="22">
        <v>0</v>
      </c>
      <c r="U212" s="22">
        <v>671194</v>
      </c>
      <c r="V212" s="22">
        <v>152439</v>
      </c>
      <c r="W212" s="22">
        <v>164269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18399</v>
      </c>
      <c r="AD212" s="22">
        <v>0</v>
      </c>
      <c r="AE212" s="22">
        <v>46600</v>
      </c>
      <c r="AF212" s="22">
        <v>0</v>
      </c>
      <c r="AG212" s="22">
        <v>67337</v>
      </c>
      <c r="AH212" s="22">
        <v>0</v>
      </c>
      <c r="AI212" s="22">
        <v>0</v>
      </c>
      <c r="AJ212" s="22">
        <v>196048</v>
      </c>
      <c r="AK212" s="22">
        <v>28525</v>
      </c>
      <c r="AL212" s="22">
        <v>0</v>
      </c>
      <c r="AM212" s="22">
        <v>0</v>
      </c>
      <c r="AN212" s="22">
        <v>909243</v>
      </c>
      <c r="AO212" s="22">
        <v>0</v>
      </c>
      <c r="AP212" s="22">
        <v>0</v>
      </c>
      <c r="AQ212" s="22">
        <v>3485930</v>
      </c>
      <c r="AR212" s="22">
        <v>182527</v>
      </c>
      <c r="AS212" s="22">
        <v>373502</v>
      </c>
      <c r="AT212" s="22">
        <v>0</v>
      </c>
      <c r="AU212" s="22">
        <v>0</v>
      </c>
      <c r="AV212" s="22">
        <v>80749</v>
      </c>
      <c r="AW212" s="22">
        <v>51</v>
      </c>
      <c r="AX212" s="22">
        <v>0</v>
      </c>
      <c r="AY212" s="22">
        <v>420</v>
      </c>
      <c r="AZ212" s="22">
        <v>0</v>
      </c>
      <c r="BA212" s="22">
        <v>261850</v>
      </c>
      <c r="BB212" s="22">
        <v>614504</v>
      </c>
      <c r="BC212" s="22">
        <v>4569</v>
      </c>
      <c r="BD212" s="22">
        <v>0</v>
      </c>
      <c r="BE212" s="22">
        <v>13175</v>
      </c>
      <c r="BF212" s="22">
        <v>0</v>
      </c>
      <c r="BG212" s="22">
        <v>701591</v>
      </c>
      <c r="BH212" s="22">
        <v>196643</v>
      </c>
      <c r="BI212" s="22">
        <v>185366</v>
      </c>
      <c r="BJ212" s="22">
        <v>0</v>
      </c>
      <c r="BK212" s="22">
        <v>6680</v>
      </c>
      <c r="BL212" s="22">
        <v>0</v>
      </c>
      <c r="BM212" s="22">
        <v>0</v>
      </c>
      <c r="BN212" s="22">
        <v>0</v>
      </c>
      <c r="BO212" s="22">
        <v>60432</v>
      </c>
      <c r="BP212" s="22">
        <v>6162</v>
      </c>
      <c r="BQ212" s="22">
        <v>46381</v>
      </c>
      <c r="BR212" s="22">
        <v>0</v>
      </c>
      <c r="BS212" s="22">
        <v>28779</v>
      </c>
      <c r="BT212" s="22">
        <v>0</v>
      </c>
      <c r="BU212" s="22">
        <v>0</v>
      </c>
      <c r="BV212" s="22">
        <v>531250</v>
      </c>
      <c r="BW212" s="22">
        <v>103018</v>
      </c>
      <c r="BX212" s="22">
        <v>0</v>
      </c>
      <c r="BY212" s="22">
        <v>0</v>
      </c>
      <c r="BZ212" s="22">
        <v>821336</v>
      </c>
      <c r="CA212" s="22">
        <v>0</v>
      </c>
      <c r="CB212" s="22">
        <v>0</v>
      </c>
      <c r="CC212" s="22">
        <v>4218985</v>
      </c>
      <c r="CD212" s="22">
        <v>-733055</v>
      </c>
    </row>
    <row r="213" spans="1:8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536614</v>
      </c>
      <c r="F213" s="22">
        <v>0</v>
      </c>
      <c r="G213" s="22">
        <v>16224</v>
      </c>
      <c r="H213" s="22">
        <v>0</v>
      </c>
      <c r="I213" s="22">
        <v>51153</v>
      </c>
      <c r="J213" s="22">
        <v>0</v>
      </c>
      <c r="K213" s="22">
        <v>0</v>
      </c>
      <c r="L213" s="22">
        <v>0</v>
      </c>
      <c r="M213" s="22">
        <v>361</v>
      </c>
      <c r="N213" s="22">
        <v>0</v>
      </c>
      <c r="O213" s="22">
        <v>0</v>
      </c>
      <c r="P213" s="22">
        <v>345497</v>
      </c>
      <c r="Q213" s="22">
        <v>0</v>
      </c>
      <c r="R213" s="22">
        <v>0</v>
      </c>
      <c r="S213" s="22">
        <v>0</v>
      </c>
      <c r="T213" s="22">
        <v>0</v>
      </c>
      <c r="U213" s="22">
        <v>90797</v>
      </c>
      <c r="V213" s="22">
        <v>59486</v>
      </c>
      <c r="W213" s="22">
        <v>65264</v>
      </c>
      <c r="X213" s="22">
        <v>0</v>
      </c>
      <c r="Y213" s="22">
        <v>103708</v>
      </c>
      <c r="Z213" s="22">
        <v>0</v>
      </c>
      <c r="AA213" s="22">
        <v>310</v>
      </c>
      <c r="AB213" s="22">
        <v>0</v>
      </c>
      <c r="AC213" s="22">
        <v>655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209405</v>
      </c>
      <c r="AK213" s="22">
        <v>83790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1563264</v>
      </c>
      <c r="AR213" s="22">
        <v>34283</v>
      </c>
      <c r="AS213" s="22">
        <v>188282</v>
      </c>
      <c r="AT213" s="22">
        <v>0</v>
      </c>
      <c r="AU213" s="22">
        <v>55227</v>
      </c>
      <c r="AV213" s="22">
        <v>0</v>
      </c>
      <c r="AW213" s="22">
        <v>1067</v>
      </c>
      <c r="AX213" s="22">
        <v>0</v>
      </c>
      <c r="AY213" s="22">
        <v>3749</v>
      </c>
      <c r="AZ213" s="22">
        <v>0</v>
      </c>
      <c r="BA213" s="22">
        <v>0</v>
      </c>
      <c r="BB213" s="22">
        <v>408739</v>
      </c>
      <c r="BC213" s="22">
        <v>0</v>
      </c>
      <c r="BD213" s="22">
        <v>0</v>
      </c>
      <c r="BE213" s="22">
        <v>0</v>
      </c>
      <c r="BF213" s="22">
        <v>0</v>
      </c>
      <c r="BG213" s="22">
        <v>78616</v>
      </c>
      <c r="BH213" s="22">
        <v>78714</v>
      </c>
      <c r="BI213" s="22">
        <v>83329</v>
      </c>
      <c r="BJ213" s="22">
        <v>0</v>
      </c>
      <c r="BK213" s="22">
        <v>106673</v>
      </c>
      <c r="BL213" s="22">
        <v>0</v>
      </c>
      <c r="BM213" s="22">
        <v>0</v>
      </c>
      <c r="BN213" s="22">
        <v>0</v>
      </c>
      <c r="BO213" s="22">
        <v>1052</v>
      </c>
      <c r="BP213" s="22">
        <v>7582</v>
      </c>
      <c r="BQ213" s="22">
        <v>800</v>
      </c>
      <c r="BR213" s="22">
        <v>0</v>
      </c>
      <c r="BS213" s="22">
        <v>0</v>
      </c>
      <c r="BT213" s="22">
        <v>0</v>
      </c>
      <c r="BU213" s="22">
        <v>0</v>
      </c>
      <c r="BV213" s="22">
        <v>331998</v>
      </c>
      <c r="BW213" s="22">
        <v>121412</v>
      </c>
      <c r="BX213" s="22">
        <v>0</v>
      </c>
      <c r="BY213" s="22">
        <v>0</v>
      </c>
      <c r="BZ213" s="22">
        <v>0</v>
      </c>
      <c r="CA213" s="22">
        <v>0</v>
      </c>
      <c r="CB213" s="22">
        <v>0</v>
      </c>
      <c r="CC213" s="22">
        <v>1501523</v>
      </c>
      <c r="CD213" s="22">
        <v>61741</v>
      </c>
    </row>
    <row r="214" spans="1:8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128074</v>
      </c>
      <c r="F214" s="22">
        <v>0</v>
      </c>
      <c r="G214" s="22">
        <v>3982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1460</v>
      </c>
      <c r="N214" s="22">
        <v>0</v>
      </c>
      <c r="O214" s="22">
        <v>0</v>
      </c>
      <c r="P214" s="22">
        <v>14826</v>
      </c>
      <c r="Q214" s="22">
        <v>0</v>
      </c>
      <c r="R214" s="22">
        <v>0</v>
      </c>
      <c r="S214" s="22">
        <v>0</v>
      </c>
      <c r="T214" s="22">
        <v>0</v>
      </c>
      <c r="U214" s="22">
        <v>88129</v>
      </c>
      <c r="V214" s="22">
        <v>81039</v>
      </c>
      <c r="W214" s="22">
        <v>7000</v>
      </c>
      <c r="X214" s="22">
        <v>0</v>
      </c>
      <c r="Y214" s="22">
        <v>0</v>
      </c>
      <c r="Z214" s="22">
        <v>0</v>
      </c>
      <c r="AA214" s="22">
        <v>2988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50</v>
      </c>
      <c r="AK214" s="22">
        <v>9021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336569</v>
      </c>
      <c r="AR214" s="22">
        <v>5175</v>
      </c>
      <c r="AS214" s="22">
        <v>52905</v>
      </c>
      <c r="AT214" s="22">
        <v>0</v>
      </c>
      <c r="AU214" s="22">
        <v>0</v>
      </c>
      <c r="AV214" s="22">
        <v>12</v>
      </c>
      <c r="AW214" s="22">
        <v>0</v>
      </c>
      <c r="AX214" s="22">
        <v>13084</v>
      </c>
      <c r="AY214" s="22">
        <v>7103</v>
      </c>
      <c r="AZ214" s="22">
        <v>0</v>
      </c>
      <c r="BA214" s="22">
        <v>0</v>
      </c>
      <c r="BB214" s="22">
        <v>171926</v>
      </c>
      <c r="BC214" s="22">
        <v>0</v>
      </c>
      <c r="BD214" s="22">
        <v>0</v>
      </c>
      <c r="BE214" s="22">
        <v>0</v>
      </c>
      <c r="BF214" s="22">
        <v>0</v>
      </c>
      <c r="BG214" s="22">
        <v>106224</v>
      </c>
      <c r="BH214" s="22">
        <v>6179</v>
      </c>
      <c r="BI214" s="22">
        <v>7525</v>
      </c>
      <c r="BJ214" s="22">
        <v>0</v>
      </c>
      <c r="BK214" s="22">
        <v>0</v>
      </c>
      <c r="BL214" s="22">
        <v>0</v>
      </c>
      <c r="BM214" s="22">
        <v>5319</v>
      </c>
      <c r="BN214" s="22">
        <v>0</v>
      </c>
      <c r="BO214" s="22">
        <v>0</v>
      </c>
      <c r="BP214" s="22">
        <v>0</v>
      </c>
      <c r="BQ214" s="22">
        <v>4492</v>
      </c>
      <c r="BR214" s="22">
        <v>0</v>
      </c>
      <c r="BS214" s="22">
        <v>0</v>
      </c>
      <c r="BT214" s="22">
        <v>0</v>
      </c>
      <c r="BU214" s="22">
        <v>2625</v>
      </c>
      <c r="BV214" s="22">
        <v>17767</v>
      </c>
      <c r="BW214" s="22">
        <v>5785</v>
      </c>
      <c r="BX214" s="22">
        <v>0</v>
      </c>
      <c r="BY214" s="22">
        <v>0</v>
      </c>
      <c r="BZ214" s="22">
        <v>0</v>
      </c>
      <c r="CA214" s="22">
        <v>0</v>
      </c>
      <c r="CB214" s="22">
        <v>0</v>
      </c>
      <c r="CC214" s="22">
        <v>406121</v>
      </c>
      <c r="CD214" s="22">
        <v>-69552</v>
      </c>
    </row>
    <row r="215" spans="1:8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368755</v>
      </c>
      <c r="F215" s="22">
        <v>46923</v>
      </c>
      <c r="G215" s="22">
        <v>109565</v>
      </c>
      <c r="H215" s="22">
        <v>277</v>
      </c>
      <c r="I215" s="22">
        <v>0</v>
      </c>
      <c r="J215" s="22">
        <v>69992</v>
      </c>
      <c r="K215" s="22">
        <v>0</v>
      </c>
      <c r="L215" s="22">
        <v>0</v>
      </c>
      <c r="M215" s="22">
        <v>3559</v>
      </c>
      <c r="N215" s="22">
        <v>0</v>
      </c>
      <c r="O215" s="22">
        <v>1720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362732</v>
      </c>
      <c r="V215" s="22">
        <v>48042</v>
      </c>
      <c r="W215" s="22">
        <v>26614</v>
      </c>
      <c r="X215" s="22">
        <v>0</v>
      </c>
      <c r="Y215" s="22">
        <v>0</v>
      </c>
      <c r="Z215" s="22">
        <v>0</v>
      </c>
      <c r="AA215" s="22">
        <v>500</v>
      </c>
      <c r="AB215" s="22">
        <v>0</v>
      </c>
      <c r="AC215" s="22">
        <v>0</v>
      </c>
      <c r="AD215" s="22">
        <v>0</v>
      </c>
      <c r="AE215" s="22">
        <v>101973</v>
      </c>
      <c r="AF215" s="22">
        <v>0</v>
      </c>
      <c r="AG215" s="22">
        <v>10101</v>
      </c>
      <c r="AH215" s="22">
        <v>0</v>
      </c>
      <c r="AI215" s="22">
        <v>0</v>
      </c>
      <c r="AJ215" s="22">
        <v>132574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50175</v>
      </c>
      <c r="AQ215" s="22">
        <v>1333502</v>
      </c>
      <c r="AR215" s="22">
        <v>35336</v>
      </c>
      <c r="AS215" s="22">
        <v>179786</v>
      </c>
      <c r="AT215" s="22">
        <v>0</v>
      </c>
      <c r="AU215" s="22">
        <v>0</v>
      </c>
      <c r="AV215" s="22">
        <v>70949</v>
      </c>
      <c r="AW215" s="22">
        <v>285</v>
      </c>
      <c r="AX215" s="22">
        <v>0</v>
      </c>
      <c r="AY215" s="22">
        <v>837</v>
      </c>
      <c r="AZ215" s="22">
        <v>0</v>
      </c>
      <c r="BA215" s="22">
        <v>68456</v>
      </c>
      <c r="BB215" s="22">
        <v>143201</v>
      </c>
      <c r="BC215" s="22">
        <v>0</v>
      </c>
      <c r="BD215" s="22">
        <v>0</v>
      </c>
      <c r="BE215" s="22">
        <v>0</v>
      </c>
      <c r="BF215" s="22">
        <v>0</v>
      </c>
      <c r="BG215" s="22">
        <v>223512</v>
      </c>
      <c r="BH215" s="22">
        <v>88030</v>
      </c>
      <c r="BI215" s="22">
        <v>46188</v>
      </c>
      <c r="BJ215" s="22">
        <v>0</v>
      </c>
      <c r="BK215" s="22">
        <v>4718</v>
      </c>
      <c r="BL215" s="22">
        <v>0</v>
      </c>
      <c r="BM215" s="22">
        <v>2725</v>
      </c>
      <c r="BN215" s="22">
        <v>0</v>
      </c>
      <c r="BO215" s="22">
        <v>5164</v>
      </c>
      <c r="BP215" s="22">
        <v>36550</v>
      </c>
      <c r="BQ215" s="22">
        <v>0</v>
      </c>
      <c r="BR215" s="22">
        <v>0</v>
      </c>
      <c r="BS215" s="22">
        <v>0</v>
      </c>
      <c r="BT215" s="22">
        <v>0</v>
      </c>
      <c r="BU215" s="22">
        <v>0</v>
      </c>
      <c r="BV215" s="22">
        <v>190858</v>
      </c>
      <c r="BW215" s="22">
        <v>6216</v>
      </c>
      <c r="BX215" s="22">
        <v>0</v>
      </c>
      <c r="BY215" s="22">
        <v>0</v>
      </c>
      <c r="BZ215" s="22">
        <v>0</v>
      </c>
      <c r="CA215" s="22">
        <v>0</v>
      </c>
      <c r="CB215" s="22">
        <v>42505</v>
      </c>
      <c r="CC215" s="22">
        <v>1145316</v>
      </c>
      <c r="CD215" s="22">
        <v>188186</v>
      </c>
    </row>
    <row r="216" spans="1:8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174357</v>
      </c>
      <c r="F216" s="22">
        <v>0</v>
      </c>
      <c r="G216" s="22">
        <v>196674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1275</v>
      </c>
      <c r="N216" s="22">
        <v>0</v>
      </c>
      <c r="O216" s="22">
        <v>40752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81057</v>
      </c>
      <c r="V216" s="22">
        <v>17395</v>
      </c>
      <c r="W216" s="22">
        <v>23323</v>
      </c>
      <c r="X216" s="22">
        <v>0</v>
      </c>
      <c r="Y216" s="22">
        <v>0</v>
      </c>
      <c r="Z216" s="22">
        <v>0</v>
      </c>
      <c r="AA216" s="22">
        <v>700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8409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543942</v>
      </c>
      <c r="AR216" s="22">
        <v>14395</v>
      </c>
      <c r="AS216" s="22">
        <v>148123</v>
      </c>
      <c r="AT216" s="22">
        <v>0</v>
      </c>
      <c r="AU216" s="22">
        <v>0</v>
      </c>
      <c r="AV216" s="22">
        <v>1931</v>
      </c>
      <c r="AW216" s="22">
        <v>2077</v>
      </c>
      <c r="AX216" s="22">
        <v>0</v>
      </c>
      <c r="AY216" s="22">
        <v>582</v>
      </c>
      <c r="AZ216" s="22">
        <v>0</v>
      </c>
      <c r="BA216" s="22">
        <v>36976</v>
      </c>
      <c r="BB216" s="22">
        <v>78087</v>
      </c>
      <c r="BC216" s="22">
        <v>0</v>
      </c>
      <c r="BD216" s="22">
        <v>0</v>
      </c>
      <c r="BE216" s="22">
        <v>0</v>
      </c>
      <c r="BF216" s="22">
        <v>0</v>
      </c>
      <c r="BG216" s="22">
        <v>162372</v>
      </c>
      <c r="BH216" s="22">
        <v>72903</v>
      </c>
      <c r="BI216" s="22">
        <v>51278</v>
      </c>
      <c r="BJ216" s="22">
        <v>0</v>
      </c>
      <c r="BK216" s="22">
        <v>2214</v>
      </c>
      <c r="BL216" s="22">
        <v>0</v>
      </c>
      <c r="BM216" s="22">
        <v>753</v>
      </c>
      <c r="BN216" s="22">
        <v>0</v>
      </c>
      <c r="BO216" s="22">
        <v>1000</v>
      </c>
      <c r="BP216" s="22">
        <v>0</v>
      </c>
      <c r="BQ216" s="22">
        <v>3318</v>
      </c>
      <c r="BR216" s="22">
        <v>0</v>
      </c>
      <c r="BS216" s="22">
        <v>0</v>
      </c>
      <c r="BT216" s="22">
        <v>0</v>
      </c>
      <c r="BU216" s="22">
        <v>0</v>
      </c>
      <c r="BV216" s="22">
        <v>22989</v>
      </c>
      <c r="BW216" s="22">
        <v>4993</v>
      </c>
      <c r="BX216" s="22">
        <v>0</v>
      </c>
      <c r="BY216" s="22">
        <v>0</v>
      </c>
      <c r="BZ216" s="22">
        <v>0</v>
      </c>
      <c r="CA216" s="22">
        <v>0</v>
      </c>
      <c r="CB216" s="22">
        <v>0</v>
      </c>
      <c r="CC216" s="22">
        <v>603991</v>
      </c>
      <c r="CD216" s="22">
        <v>-60049</v>
      </c>
    </row>
    <row r="217" spans="1:8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432798</v>
      </c>
      <c r="F217" s="22">
        <v>0</v>
      </c>
      <c r="G217" s="22">
        <v>2203</v>
      </c>
      <c r="H217" s="22">
        <v>32284</v>
      </c>
      <c r="I217" s="22">
        <v>0</v>
      </c>
      <c r="J217" s="22">
        <v>0</v>
      </c>
      <c r="K217" s="22">
        <v>0</v>
      </c>
      <c r="L217" s="22">
        <v>0</v>
      </c>
      <c r="M217" s="22">
        <v>13704</v>
      </c>
      <c r="N217" s="22">
        <v>0</v>
      </c>
      <c r="O217" s="22">
        <v>0</v>
      </c>
      <c r="P217" s="22">
        <v>47838</v>
      </c>
      <c r="Q217" s="22">
        <v>0</v>
      </c>
      <c r="R217" s="22">
        <v>0</v>
      </c>
      <c r="S217" s="22">
        <v>88438</v>
      </c>
      <c r="T217" s="22">
        <v>0</v>
      </c>
      <c r="U217" s="22">
        <v>166438</v>
      </c>
      <c r="V217" s="22">
        <v>72608</v>
      </c>
      <c r="W217" s="22">
        <v>39001</v>
      </c>
      <c r="X217" s="22">
        <v>0</v>
      </c>
      <c r="Y217" s="22">
        <v>0</v>
      </c>
      <c r="Z217" s="22">
        <v>0</v>
      </c>
      <c r="AA217" s="22">
        <v>3250</v>
      </c>
      <c r="AB217" s="22">
        <v>0</v>
      </c>
      <c r="AC217" s="22">
        <v>21126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34894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6404</v>
      </c>
      <c r="AQ217" s="22">
        <v>960986</v>
      </c>
      <c r="AR217" s="22">
        <v>25243</v>
      </c>
      <c r="AS217" s="22">
        <v>299151</v>
      </c>
      <c r="AT217" s="22">
        <v>0</v>
      </c>
      <c r="AU217" s="22">
        <v>0</v>
      </c>
      <c r="AV217" s="22">
        <v>48881</v>
      </c>
      <c r="AW217" s="22">
        <v>0</v>
      </c>
      <c r="AX217" s="22">
        <v>0</v>
      </c>
      <c r="AY217" s="22">
        <v>14659</v>
      </c>
      <c r="AZ217" s="22">
        <v>0</v>
      </c>
      <c r="BA217" s="22">
        <v>104738</v>
      </c>
      <c r="BB217" s="22">
        <v>388980</v>
      </c>
      <c r="BC217" s="22">
        <v>0</v>
      </c>
      <c r="BD217" s="22">
        <v>0</v>
      </c>
      <c r="BE217" s="22">
        <v>0</v>
      </c>
      <c r="BF217" s="22">
        <v>0</v>
      </c>
      <c r="BG217" s="22">
        <v>23723</v>
      </c>
      <c r="BH217" s="22">
        <v>156486</v>
      </c>
      <c r="BI217" s="22">
        <v>90371</v>
      </c>
      <c r="BJ217" s="22">
        <v>0</v>
      </c>
      <c r="BK217" s="22">
        <v>3306</v>
      </c>
      <c r="BL217" s="22">
        <v>0</v>
      </c>
      <c r="BM217" s="22">
        <v>4668</v>
      </c>
      <c r="BN217" s="22">
        <v>0</v>
      </c>
      <c r="BO217" s="22">
        <v>0</v>
      </c>
      <c r="BP217" s="22">
        <v>0</v>
      </c>
      <c r="BQ217" s="22">
        <v>0</v>
      </c>
      <c r="BR217" s="22">
        <v>0</v>
      </c>
      <c r="BS217" s="22">
        <v>0</v>
      </c>
      <c r="BT217" s="22">
        <v>0</v>
      </c>
      <c r="BU217" s="22">
        <v>9544</v>
      </c>
      <c r="BV217" s="22">
        <v>111707</v>
      </c>
      <c r="BW217" s="22">
        <v>12546</v>
      </c>
      <c r="BX217" s="22">
        <v>0</v>
      </c>
      <c r="BY217" s="22">
        <v>0</v>
      </c>
      <c r="BZ217" s="22">
        <v>0</v>
      </c>
      <c r="CA217" s="22">
        <v>0</v>
      </c>
      <c r="CB217" s="22">
        <v>0</v>
      </c>
      <c r="CC217" s="22">
        <v>1294003</v>
      </c>
      <c r="CD217" s="22">
        <v>-333017</v>
      </c>
    </row>
    <row r="218" spans="1:8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309173</v>
      </c>
      <c r="F218" s="22">
        <v>0</v>
      </c>
      <c r="G218" s="22">
        <v>49876</v>
      </c>
      <c r="H218" s="22">
        <v>0</v>
      </c>
      <c r="I218" s="22">
        <v>0</v>
      </c>
      <c r="J218" s="22">
        <v>8619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258914</v>
      </c>
      <c r="Q218" s="22">
        <v>0</v>
      </c>
      <c r="R218" s="22">
        <v>0</v>
      </c>
      <c r="S218" s="22">
        <v>0</v>
      </c>
      <c r="T218" s="22">
        <v>0</v>
      </c>
      <c r="U218" s="22">
        <v>95261</v>
      </c>
      <c r="V218" s="22">
        <v>32782</v>
      </c>
      <c r="W218" s="22">
        <v>26968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1988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42412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3791</v>
      </c>
      <c r="AQ218" s="22">
        <v>829784</v>
      </c>
      <c r="AR218" s="22">
        <v>10351</v>
      </c>
      <c r="AS218" s="22">
        <v>163092</v>
      </c>
      <c r="AT218" s="22">
        <v>0</v>
      </c>
      <c r="AU218" s="22">
        <v>0</v>
      </c>
      <c r="AV218" s="22">
        <v>16717</v>
      </c>
      <c r="AW218" s="22">
        <v>0</v>
      </c>
      <c r="AX218" s="22">
        <v>0</v>
      </c>
      <c r="AY218" s="22">
        <v>1428</v>
      </c>
      <c r="AZ218" s="22">
        <v>879</v>
      </c>
      <c r="BA218" s="22">
        <v>91360</v>
      </c>
      <c r="BB218" s="22">
        <v>3711</v>
      </c>
      <c r="BC218" s="22">
        <v>0</v>
      </c>
      <c r="BD218" s="22">
        <v>0</v>
      </c>
      <c r="BE218" s="22">
        <v>0</v>
      </c>
      <c r="BF218" s="22">
        <v>0</v>
      </c>
      <c r="BG218" s="22">
        <v>140474</v>
      </c>
      <c r="BH218" s="22">
        <v>11679</v>
      </c>
      <c r="BI218" s="22">
        <v>78051</v>
      </c>
      <c r="BJ218" s="22">
        <v>0</v>
      </c>
      <c r="BK218" s="22">
        <v>0</v>
      </c>
      <c r="BL218" s="22">
        <v>0</v>
      </c>
      <c r="BM218" s="22">
        <v>0</v>
      </c>
      <c r="BN218" s="22">
        <v>0</v>
      </c>
      <c r="BO218" s="22">
        <v>10351</v>
      </c>
      <c r="BP218" s="22">
        <v>0</v>
      </c>
      <c r="BQ218" s="22">
        <v>0</v>
      </c>
      <c r="BR218" s="22">
        <v>0</v>
      </c>
      <c r="BS218" s="22">
        <v>0</v>
      </c>
      <c r="BT218" s="22">
        <v>0</v>
      </c>
      <c r="BU218" s="22">
        <v>0</v>
      </c>
      <c r="BV218" s="22">
        <v>63426</v>
      </c>
      <c r="BW218" s="22">
        <v>9263</v>
      </c>
      <c r="BX218" s="22">
        <v>0</v>
      </c>
      <c r="BY218" s="22">
        <v>0</v>
      </c>
      <c r="BZ218" s="22">
        <v>0</v>
      </c>
      <c r="CA218" s="22">
        <v>0</v>
      </c>
      <c r="CB218" s="22">
        <v>145318</v>
      </c>
      <c r="CC218" s="22">
        <v>746100</v>
      </c>
      <c r="CD218" s="22">
        <v>83684</v>
      </c>
    </row>
    <row r="219" spans="1:8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540896</v>
      </c>
      <c r="F219" s="22">
        <v>0</v>
      </c>
      <c r="G219" s="22">
        <v>2066</v>
      </c>
      <c r="H219" s="22">
        <v>0</v>
      </c>
      <c r="I219" s="22">
        <v>0</v>
      </c>
      <c r="J219" s="22">
        <v>63815</v>
      </c>
      <c r="K219" s="22">
        <v>0</v>
      </c>
      <c r="L219" s="22">
        <v>0</v>
      </c>
      <c r="M219" s="22">
        <v>680</v>
      </c>
      <c r="N219" s="22">
        <v>0</v>
      </c>
      <c r="O219" s="22">
        <v>0</v>
      </c>
      <c r="P219" s="22">
        <v>155701</v>
      </c>
      <c r="Q219" s="22">
        <v>0</v>
      </c>
      <c r="R219" s="22">
        <v>0</v>
      </c>
      <c r="S219" s="22">
        <v>0</v>
      </c>
      <c r="T219" s="22">
        <v>0</v>
      </c>
      <c r="U219" s="22">
        <v>90412</v>
      </c>
      <c r="V219" s="22">
        <v>162246</v>
      </c>
      <c r="W219" s="22">
        <v>44133</v>
      </c>
      <c r="X219" s="22">
        <v>0</v>
      </c>
      <c r="Y219" s="22">
        <v>0</v>
      </c>
      <c r="Z219" s="22">
        <v>0</v>
      </c>
      <c r="AA219" s="22">
        <v>2146</v>
      </c>
      <c r="AB219" s="22">
        <v>0</v>
      </c>
      <c r="AC219" s="22">
        <v>0</v>
      </c>
      <c r="AD219" s="22">
        <v>0</v>
      </c>
      <c r="AE219" s="22">
        <v>6500</v>
      </c>
      <c r="AF219" s="22">
        <v>0</v>
      </c>
      <c r="AG219" s="22">
        <v>0</v>
      </c>
      <c r="AH219" s="22">
        <v>0</v>
      </c>
      <c r="AI219" s="22">
        <v>186065</v>
      </c>
      <c r="AJ219" s="22">
        <v>11511</v>
      </c>
      <c r="AK219" s="22">
        <v>0</v>
      </c>
      <c r="AL219" s="22">
        <v>0</v>
      </c>
      <c r="AM219" s="22">
        <v>0</v>
      </c>
      <c r="AN219" s="22">
        <v>210925</v>
      </c>
      <c r="AO219" s="22">
        <v>0</v>
      </c>
      <c r="AP219" s="22">
        <v>0</v>
      </c>
      <c r="AQ219" s="22">
        <v>1477096</v>
      </c>
      <c r="AR219" s="22">
        <v>28110</v>
      </c>
      <c r="AS219" s="22">
        <v>121414</v>
      </c>
      <c r="AT219" s="22">
        <v>0</v>
      </c>
      <c r="AU219" s="22">
        <v>0</v>
      </c>
      <c r="AV219" s="22">
        <v>106645</v>
      </c>
      <c r="AW219" s="22">
        <v>0</v>
      </c>
      <c r="AX219" s="22">
        <v>0</v>
      </c>
      <c r="AY219" s="22">
        <v>155</v>
      </c>
      <c r="AZ219" s="22">
        <v>0</v>
      </c>
      <c r="BA219" s="22">
        <v>0</v>
      </c>
      <c r="BB219" s="22">
        <v>194517</v>
      </c>
      <c r="BC219" s="22">
        <v>0</v>
      </c>
      <c r="BD219" s="22">
        <v>0</v>
      </c>
      <c r="BE219" s="22">
        <v>483</v>
      </c>
      <c r="BF219" s="22">
        <v>0</v>
      </c>
      <c r="BG219" s="22">
        <v>95579</v>
      </c>
      <c r="BH219" s="22">
        <v>79834</v>
      </c>
      <c r="BI219" s="22">
        <v>38930</v>
      </c>
      <c r="BJ219" s="22">
        <v>0</v>
      </c>
      <c r="BK219" s="22">
        <v>3016</v>
      </c>
      <c r="BL219" s="22">
        <v>0</v>
      </c>
      <c r="BM219" s="22">
        <v>3628</v>
      </c>
      <c r="BN219" s="22">
        <v>400</v>
      </c>
      <c r="BO219" s="22">
        <v>0</v>
      </c>
      <c r="BP219" s="22">
        <v>0</v>
      </c>
      <c r="BQ219" s="22">
        <v>2431</v>
      </c>
      <c r="BR219" s="22">
        <v>0</v>
      </c>
      <c r="BS219" s="22">
        <v>0</v>
      </c>
      <c r="BT219" s="22">
        <v>0</v>
      </c>
      <c r="BU219" s="22">
        <v>132728</v>
      </c>
      <c r="BV219" s="22">
        <v>26494</v>
      </c>
      <c r="BW219" s="22">
        <v>3069</v>
      </c>
      <c r="BX219" s="22">
        <v>0</v>
      </c>
      <c r="BY219" s="22">
        <v>0</v>
      </c>
      <c r="BZ219" s="22">
        <v>168117</v>
      </c>
      <c r="CA219" s="22">
        <v>0</v>
      </c>
      <c r="CB219" s="22">
        <v>4732</v>
      </c>
      <c r="CC219" s="22">
        <v>1010282</v>
      </c>
      <c r="CD219" s="22">
        <v>466814</v>
      </c>
    </row>
    <row r="220" spans="1:8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242558</v>
      </c>
      <c r="F220" s="22">
        <v>0</v>
      </c>
      <c r="G220" s="22">
        <v>35042</v>
      </c>
      <c r="H220" s="22">
        <v>6494</v>
      </c>
      <c r="I220" s="22">
        <v>0</v>
      </c>
      <c r="J220" s="22">
        <v>83318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289097</v>
      </c>
      <c r="Q220" s="22">
        <v>0</v>
      </c>
      <c r="R220" s="22">
        <v>0</v>
      </c>
      <c r="S220" s="22">
        <v>0</v>
      </c>
      <c r="T220" s="22">
        <v>0</v>
      </c>
      <c r="U220" s="22">
        <v>108479</v>
      </c>
      <c r="V220" s="22">
        <v>43503</v>
      </c>
      <c r="W220" s="22">
        <v>3074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60518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8605</v>
      </c>
      <c r="AK220" s="22">
        <v>0</v>
      </c>
      <c r="AL220" s="22">
        <v>0</v>
      </c>
      <c r="AM220" s="22">
        <v>1378</v>
      </c>
      <c r="AN220" s="22">
        <v>0</v>
      </c>
      <c r="AO220" s="22">
        <v>0</v>
      </c>
      <c r="AP220" s="22">
        <v>0</v>
      </c>
      <c r="AQ220" s="22">
        <v>882066</v>
      </c>
      <c r="AR220" s="22">
        <v>14597</v>
      </c>
      <c r="AS220" s="22">
        <v>162097</v>
      </c>
      <c r="AT220" s="22">
        <v>0</v>
      </c>
      <c r="AU220" s="22">
        <v>0</v>
      </c>
      <c r="AV220" s="22">
        <v>90066</v>
      </c>
      <c r="AW220" s="22">
        <v>0</v>
      </c>
      <c r="AX220" s="22">
        <v>0</v>
      </c>
      <c r="AY220" s="22">
        <v>33</v>
      </c>
      <c r="AZ220" s="22">
        <v>0</v>
      </c>
      <c r="BA220" s="22">
        <v>15442</v>
      </c>
      <c r="BB220" s="22">
        <v>242569</v>
      </c>
      <c r="BC220" s="22">
        <v>0</v>
      </c>
      <c r="BD220" s="22">
        <v>0</v>
      </c>
      <c r="BE220" s="22">
        <v>0</v>
      </c>
      <c r="BF220" s="22">
        <v>0</v>
      </c>
      <c r="BG220" s="22">
        <v>95189</v>
      </c>
      <c r="BH220" s="22">
        <v>24993</v>
      </c>
      <c r="BI220" s="22">
        <v>20245</v>
      </c>
      <c r="BJ220" s="22">
        <v>0</v>
      </c>
      <c r="BK220" s="22">
        <v>53231</v>
      </c>
      <c r="BL220" s="22">
        <v>0</v>
      </c>
      <c r="BM220" s="22">
        <v>0</v>
      </c>
      <c r="BN220" s="22">
        <v>0</v>
      </c>
      <c r="BO220" s="22">
        <v>1694</v>
      </c>
      <c r="BP220" s="22">
        <v>0</v>
      </c>
      <c r="BQ220" s="22">
        <v>0</v>
      </c>
      <c r="BR220" s="22">
        <v>0</v>
      </c>
      <c r="BS220" s="22">
        <v>0</v>
      </c>
      <c r="BT220" s="22">
        <v>0</v>
      </c>
      <c r="BU220" s="22">
        <v>0</v>
      </c>
      <c r="BV220" s="22">
        <v>31973</v>
      </c>
      <c r="BW220" s="22">
        <v>11412</v>
      </c>
      <c r="BX220" s="22">
        <v>0</v>
      </c>
      <c r="BY220" s="22">
        <v>0</v>
      </c>
      <c r="BZ220" s="22">
        <v>0</v>
      </c>
      <c r="CA220" s="22">
        <v>0</v>
      </c>
      <c r="CB220" s="22">
        <v>0</v>
      </c>
      <c r="CC220" s="22">
        <v>763541</v>
      </c>
      <c r="CD220" s="22">
        <v>118525</v>
      </c>
    </row>
    <row r="221" spans="1:8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624756</v>
      </c>
      <c r="F221" s="22">
        <v>0</v>
      </c>
      <c r="G221" s="22">
        <v>0</v>
      </c>
      <c r="H221" s="22">
        <v>0</v>
      </c>
      <c r="I221" s="22">
        <v>0</v>
      </c>
      <c r="J221" s="22">
        <v>24291</v>
      </c>
      <c r="K221" s="22">
        <v>3500</v>
      </c>
      <c r="L221" s="22">
        <v>0</v>
      </c>
      <c r="M221" s="22">
        <v>4060</v>
      </c>
      <c r="N221" s="22">
        <v>0</v>
      </c>
      <c r="O221" s="22">
        <v>0</v>
      </c>
      <c r="P221" s="22">
        <v>224195</v>
      </c>
      <c r="Q221" s="22">
        <v>0</v>
      </c>
      <c r="R221" s="22">
        <v>0</v>
      </c>
      <c r="S221" s="22">
        <v>0</v>
      </c>
      <c r="T221" s="22">
        <v>0</v>
      </c>
      <c r="U221" s="22">
        <v>110897</v>
      </c>
      <c r="V221" s="22">
        <v>34029</v>
      </c>
      <c r="W221" s="22">
        <v>82284</v>
      </c>
      <c r="X221" s="22">
        <v>0</v>
      </c>
      <c r="Y221" s="22">
        <v>16611</v>
      </c>
      <c r="Z221" s="22">
        <v>0</v>
      </c>
      <c r="AA221" s="22">
        <v>4605</v>
      </c>
      <c r="AB221" s="22">
        <v>0</v>
      </c>
      <c r="AC221" s="22">
        <v>133139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19963</v>
      </c>
      <c r="AK221" s="22">
        <v>50136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1332466</v>
      </c>
      <c r="AR221" s="22">
        <v>36959</v>
      </c>
      <c r="AS221" s="22">
        <v>231633</v>
      </c>
      <c r="AT221" s="22">
        <v>0</v>
      </c>
      <c r="AU221" s="22">
        <v>0</v>
      </c>
      <c r="AV221" s="22">
        <v>47507</v>
      </c>
      <c r="AW221" s="22">
        <v>11471</v>
      </c>
      <c r="AX221" s="22">
        <v>0</v>
      </c>
      <c r="AY221" s="22">
        <v>17947</v>
      </c>
      <c r="AZ221" s="22">
        <v>0</v>
      </c>
      <c r="BA221" s="22">
        <v>0</v>
      </c>
      <c r="BB221" s="22">
        <v>157476</v>
      </c>
      <c r="BC221" s="22">
        <v>0</v>
      </c>
      <c r="BD221" s="22">
        <v>0</v>
      </c>
      <c r="BE221" s="22">
        <v>0</v>
      </c>
      <c r="BF221" s="22">
        <v>32</v>
      </c>
      <c r="BG221" s="22">
        <v>100076</v>
      </c>
      <c r="BH221" s="22">
        <v>31745</v>
      </c>
      <c r="BI221" s="22">
        <v>87801</v>
      </c>
      <c r="BJ221" s="22">
        <v>0</v>
      </c>
      <c r="BK221" s="22">
        <v>20583</v>
      </c>
      <c r="BL221" s="22">
        <v>0</v>
      </c>
      <c r="BM221" s="22">
        <v>4987</v>
      </c>
      <c r="BN221" s="22">
        <v>0</v>
      </c>
      <c r="BO221" s="22">
        <v>17065</v>
      </c>
      <c r="BP221" s="22">
        <v>0</v>
      </c>
      <c r="BQ221" s="22">
        <v>0</v>
      </c>
      <c r="BR221" s="22">
        <v>0</v>
      </c>
      <c r="BS221" s="22">
        <v>0</v>
      </c>
      <c r="BT221" s="22">
        <v>0</v>
      </c>
      <c r="BU221" s="22">
        <v>0</v>
      </c>
      <c r="BV221" s="22">
        <v>34984</v>
      </c>
      <c r="BW221" s="22">
        <v>54485</v>
      </c>
      <c r="BX221" s="22">
        <v>0</v>
      </c>
      <c r="BY221" s="22">
        <v>16144</v>
      </c>
      <c r="BZ221" s="22">
        <v>0</v>
      </c>
      <c r="CA221" s="22">
        <v>0</v>
      </c>
      <c r="CB221" s="22">
        <v>280719</v>
      </c>
      <c r="CC221" s="22">
        <v>1151614</v>
      </c>
      <c r="CD221" s="22">
        <v>180852</v>
      </c>
    </row>
    <row r="222" spans="1:8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279023</v>
      </c>
      <c r="F222" s="22">
        <v>0</v>
      </c>
      <c r="G222" s="22">
        <v>186704</v>
      </c>
      <c r="H222" s="22">
        <v>0</v>
      </c>
      <c r="I222" s="22">
        <v>0</v>
      </c>
      <c r="J222" s="22">
        <v>2729</v>
      </c>
      <c r="K222" s="22">
        <v>0</v>
      </c>
      <c r="L222" s="22">
        <v>0</v>
      </c>
      <c r="M222" s="22">
        <v>2771</v>
      </c>
      <c r="N222" s="22">
        <v>0</v>
      </c>
      <c r="O222" s="22">
        <v>0</v>
      </c>
      <c r="P222" s="22">
        <v>4998</v>
      </c>
      <c r="Q222" s="22">
        <v>0</v>
      </c>
      <c r="R222" s="22">
        <v>0</v>
      </c>
      <c r="S222" s="22">
        <v>0</v>
      </c>
      <c r="T222" s="22">
        <v>0</v>
      </c>
      <c r="U222" s="22">
        <v>138882</v>
      </c>
      <c r="V222" s="22">
        <v>32851</v>
      </c>
      <c r="W222" s="22">
        <v>34013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781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7942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690694</v>
      </c>
      <c r="AR222" s="22">
        <v>18360</v>
      </c>
      <c r="AS222" s="22">
        <v>183552</v>
      </c>
      <c r="AT222" s="22">
        <v>0</v>
      </c>
      <c r="AU222" s="22">
        <v>0</v>
      </c>
      <c r="AV222" s="22">
        <v>16009</v>
      </c>
      <c r="AW222" s="22">
        <v>0</v>
      </c>
      <c r="AX222" s="22">
        <v>0</v>
      </c>
      <c r="AY222" s="22">
        <v>436</v>
      </c>
      <c r="AZ222" s="22">
        <v>0</v>
      </c>
      <c r="BA222" s="22">
        <v>0</v>
      </c>
      <c r="BB222" s="22">
        <v>219209</v>
      </c>
      <c r="BC222" s="22">
        <v>0</v>
      </c>
      <c r="BD222" s="22">
        <v>0</v>
      </c>
      <c r="BE222" s="22">
        <v>0</v>
      </c>
      <c r="BF222" s="22">
        <v>0</v>
      </c>
      <c r="BG222" s="22">
        <v>186654</v>
      </c>
      <c r="BH222" s="22">
        <v>42237</v>
      </c>
      <c r="BI222" s="22">
        <v>35363</v>
      </c>
      <c r="BJ222" s="22">
        <v>0</v>
      </c>
      <c r="BK222" s="22">
        <v>4355</v>
      </c>
      <c r="BL222" s="22">
        <v>0</v>
      </c>
      <c r="BM222" s="22">
        <v>0</v>
      </c>
      <c r="BN222" s="22">
        <v>0</v>
      </c>
      <c r="BO222" s="22">
        <v>6399</v>
      </c>
      <c r="BP222" s="22">
        <v>0</v>
      </c>
      <c r="BQ222" s="22">
        <v>0</v>
      </c>
      <c r="BR222" s="22">
        <v>0</v>
      </c>
      <c r="BS222" s="22">
        <v>0</v>
      </c>
      <c r="BT222" s="22">
        <v>0</v>
      </c>
      <c r="BU222" s="22">
        <v>0</v>
      </c>
      <c r="BV222" s="22">
        <v>40034</v>
      </c>
      <c r="BW222" s="22">
        <v>2163</v>
      </c>
      <c r="BX222" s="22">
        <v>0</v>
      </c>
      <c r="BY222" s="22">
        <v>0</v>
      </c>
      <c r="BZ222" s="22">
        <v>0</v>
      </c>
      <c r="CA222" s="22">
        <v>0</v>
      </c>
      <c r="CB222" s="22">
        <v>0</v>
      </c>
      <c r="CC222" s="22">
        <v>754771</v>
      </c>
      <c r="CD222" s="22">
        <v>-64077</v>
      </c>
    </row>
    <row r="223" spans="1:8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934713</v>
      </c>
      <c r="F223" s="22">
        <v>0</v>
      </c>
      <c r="G223" s="22">
        <v>32520</v>
      </c>
      <c r="H223" s="22">
        <v>0</v>
      </c>
      <c r="I223" s="22">
        <v>0</v>
      </c>
      <c r="J223" s="22">
        <v>29961</v>
      </c>
      <c r="K223" s="22">
        <v>0</v>
      </c>
      <c r="L223" s="22">
        <v>20000</v>
      </c>
      <c r="M223" s="22">
        <v>2660</v>
      </c>
      <c r="N223" s="22">
        <v>0</v>
      </c>
      <c r="O223" s="22">
        <v>446</v>
      </c>
      <c r="P223" s="22">
        <v>6218</v>
      </c>
      <c r="Q223" s="22">
        <v>3561</v>
      </c>
      <c r="R223" s="22">
        <v>0</v>
      </c>
      <c r="S223" s="22">
        <v>0</v>
      </c>
      <c r="T223" s="22">
        <v>0</v>
      </c>
      <c r="U223" s="22">
        <v>449751</v>
      </c>
      <c r="V223" s="22">
        <v>126371</v>
      </c>
      <c r="W223" s="22">
        <v>105855</v>
      </c>
      <c r="X223" s="22">
        <v>0</v>
      </c>
      <c r="Y223" s="22">
        <v>16987</v>
      </c>
      <c r="Z223" s="22">
        <v>0</v>
      </c>
      <c r="AA223" s="22">
        <v>0</v>
      </c>
      <c r="AB223" s="22">
        <v>64354</v>
      </c>
      <c r="AC223" s="22">
        <v>6705</v>
      </c>
      <c r="AD223" s="22">
        <v>16664</v>
      </c>
      <c r="AE223" s="22">
        <v>318644</v>
      </c>
      <c r="AF223" s="22">
        <v>0</v>
      </c>
      <c r="AG223" s="22">
        <v>0</v>
      </c>
      <c r="AH223" s="22">
        <v>0</v>
      </c>
      <c r="AI223" s="22">
        <v>0</v>
      </c>
      <c r="AJ223" s="22">
        <v>393172</v>
      </c>
      <c r="AK223" s="22">
        <v>6300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2534882</v>
      </c>
      <c r="AR223" s="22">
        <v>53201</v>
      </c>
      <c r="AS223" s="22">
        <v>167082</v>
      </c>
      <c r="AT223" s="22">
        <v>136867</v>
      </c>
      <c r="AU223" s="22">
        <v>0</v>
      </c>
      <c r="AV223" s="22">
        <v>72403</v>
      </c>
      <c r="AW223" s="22">
        <v>3618</v>
      </c>
      <c r="AX223" s="22">
        <v>17999</v>
      </c>
      <c r="AY223" s="22">
        <v>3710</v>
      </c>
      <c r="AZ223" s="22">
        <v>7480</v>
      </c>
      <c r="BA223" s="22">
        <v>120769</v>
      </c>
      <c r="BB223" s="22">
        <v>393096</v>
      </c>
      <c r="BC223" s="22">
        <v>23361</v>
      </c>
      <c r="BD223" s="22">
        <v>0</v>
      </c>
      <c r="BE223" s="22">
        <v>93</v>
      </c>
      <c r="BF223" s="22">
        <v>0</v>
      </c>
      <c r="BG223" s="22">
        <v>463434</v>
      </c>
      <c r="BH223" s="22">
        <v>73849</v>
      </c>
      <c r="BI223" s="22">
        <v>111709</v>
      </c>
      <c r="BJ223" s="22">
        <v>0</v>
      </c>
      <c r="BK223" s="22">
        <v>20573</v>
      </c>
      <c r="BL223" s="22">
        <v>0</v>
      </c>
      <c r="BM223" s="22">
        <v>944</v>
      </c>
      <c r="BN223" s="22">
        <v>100156</v>
      </c>
      <c r="BO223" s="22">
        <v>9408</v>
      </c>
      <c r="BP223" s="22">
        <v>39045</v>
      </c>
      <c r="BQ223" s="22">
        <v>79457</v>
      </c>
      <c r="BR223" s="22">
        <v>39092</v>
      </c>
      <c r="BS223" s="22">
        <v>0</v>
      </c>
      <c r="BT223" s="22">
        <v>0</v>
      </c>
      <c r="BU223" s="22">
        <v>0</v>
      </c>
      <c r="BV223" s="22">
        <v>519575</v>
      </c>
      <c r="BW223" s="22">
        <v>8772</v>
      </c>
      <c r="BX223" s="22">
        <v>0</v>
      </c>
      <c r="BY223" s="22">
        <v>0</v>
      </c>
      <c r="BZ223" s="22">
        <v>0</v>
      </c>
      <c r="CA223" s="22">
        <v>0</v>
      </c>
      <c r="CB223" s="22">
        <v>0</v>
      </c>
      <c r="CC223" s="22">
        <v>2465693</v>
      </c>
      <c r="CD223" s="22">
        <v>69189</v>
      </c>
    </row>
    <row r="224" spans="1:8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420367</v>
      </c>
      <c r="F224" s="22">
        <v>0</v>
      </c>
      <c r="G224" s="22">
        <v>4658</v>
      </c>
      <c r="H224" s="22">
        <v>431</v>
      </c>
      <c r="I224" s="22">
        <v>6359</v>
      </c>
      <c r="J224" s="22">
        <v>21047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64136</v>
      </c>
      <c r="Q224" s="22">
        <v>0</v>
      </c>
      <c r="R224" s="22">
        <v>0</v>
      </c>
      <c r="S224" s="22">
        <v>0</v>
      </c>
      <c r="T224" s="22">
        <v>0</v>
      </c>
      <c r="U224" s="22">
        <v>222964</v>
      </c>
      <c r="V224" s="22">
        <v>14079</v>
      </c>
      <c r="W224" s="22">
        <v>38100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41</v>
      </c>
      <c r="AE224" s="22">
        <v>0</v>
      </c>
      <c r="AF224" s="22">
        <v>0</v>
      </c>
      <c r="AG224" s="22">
        <v>0</v>
      </c>
      <c r="AH224" s="22">
        <v>9714</v>
      </c>
      <c r="AI224" s="22">
        <v>24972</v>
      </c>
      <c r="AJ224" s="22">
        <v>0</v>
      </c>
      <c r="AK224" s="22">
        <v>35010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861878</v>
      </c>
      <c r="AR224" s="22">
        <v>0</v>
      </c>
      <c r="AS224" s="22">
        <v>165099</v>
      </c>
      <c r="AT224" s="22">
        <v>0</v>
      </c>
      <c r="AU224" s="22">
        <v>0</v>
      </c>
      <c r="AV224" s="22">
        <v>20555</v>
      </c>
      <c r="AW224" s="22">
        <v>0</v>
      </c>
      <c r="AX224" s="22">
        <v>0</v>
      </c>
      <c r="AY224" s="22">
        <v>0</v>
      </c>
      <c r="AZ224" s="22">
        <v>0</v>
      </c>
      <c r="BA224" s="22">
        <v>0</v>
      </c>
      <c r="BB224" s="22">
        <v>86105</v>
      </c>
      <c r="BC224" s="22">
        <v>0</v>
      </c>
      <c r="BD224" s="22">
        <v>0</v>
      </c>
      <c r="BE224" s="22">
        <v>0</v>
      </c>
      <c r="BF224" s="22">
        <v>0</v>
      </c>
      <c r="BG224" s="22">
        <v>117612</v>
      </c>
      <c r="BH224" s="22">
        <v>4823</v>
      </c>
      <c r="BI224" s="22">
        <v>29427</v>
      </c>
      <c r="BJ224" s="22">
        <v>0</v>
      </c>
      <c r="BK224" s="22">
        <v>0</v>
      </c>
      <c r="BL224" s="22">
        <v>0</v>
      </c>
      <c r="BM224" s="22">
        <v>0</v>
      </c>
      <c r="BN224" s="22">
        <v>0</v>
      </c>
      <c r="BO224" s="22">
        <v>0</v>
      </c>
      <c r="BP224" s="22">
        <v>0</v>
      </c>
      <c r="BQ224" s="22">
        <v>0</v>
      </c>
      <c r="BR224" s="22">
        <v>0</v>
      </c>
      <c r="BS224" s="22">
        <v>0</v>
      </c>
      <c r="BT224" s="22">
        <v>0</v>
      </c>
      <c r="BU224" s="22">
        <v>20673</v>
      </c>
      <c r="BV224" s="22">
        <v>18747</v>
      </c>
      <c r="BW224" s="22">
        <v>40774</v>
      </c>
      <c r="BX224" s="22">
        <v>0</v>
      </c>
      <c r="BY224" s="22">
        <v>6623</v>
      </c>
      <c r="BZ224" s="22">
        <v>0</v>
      </c>
      <c r="CA224" s="22">
        <v>0</v>
      </c>
      <c r="CB224" s="22">
        <v>160908</v>
      </c>
      <c r="CC224" s="22">
        <v>671346</v>
      </c>
      <c r="CD224" s="22">
        <v>190532</v>
      </c>
    </row>
    <row r="225" spans="1:8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150691</v>
      </c>
      <c r="F225" s="22">
        <v>0</v>
      </c>
      <c r="G225" s="22">
        <v>0</v>
      </c>
      <c r="H225" s="22">
        <v>27354</v>
      </c>
      <c r="I225" s="22">
        <v>0</v>
      </c>
      <c r="J225" s="22">
        <v>0</v>
      </c>
      <c r="K225" s="22">
        <v>0</v>
      </c>
      <c r="L225" s="22">
        <v>0</v>
      </c>
      <c r="M225" s="22">
        <v>11620</v>
      </c>
      <c r="N225" s="22">
        <v>0</v>
      </c>
      <c r="O225" s="22">
        <v>0</v>
      </c>
      <c r="P225" s="22">
        <v>347128</v>
      </c>
      <c r="Q225" s="22">
        <v>0</v>
      </c>
      <c r="R225" s="22">
        <v>0</v>
      </c>
      <c r="S225" s="22">
        <v>0</v>
      </c>
      <c r="T225" s="22">
        <v>0</v>
      </c>
      <c r="U225" s="22">
        <v>45908</v>
      </c>
      <c r="V225" s="22">
        <v>19040</v>
      </c>
      <c r="W225" s="22">
        <v>29719</v>
      </c>
      <c r="X225" s="22">
        <v>1029</v>
      </c>
      <c r="Y225" s="22">
        <v>0</v>
      </c>
      <c r="Z225" s="22">
        <v>0</v>
      </c>
      <c r="AA225" s="22">
        <v>0</v>
      </c>
      <c r="AB225" s="22">
        <v>0</v>
      </c>
      <c r="AC225" s="22">
        <v>1380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11625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645494</v>
      </c>
      <c r="AR225" s="22">
        <v>13000</v>
      </c>
      <c r="AS225" s="22">
        <v>125404</v>
      </c>
      <c r="AT225" s="22">
        <v>0</v>
      </c>
      <c r="AU225" s="22">
        <v>0</v>
      </c>
      <c r="AV225" s="22">
        <v>28625</v>
      </c>
      <c r="AW225" s="22">
        <v>0</v>
      </c>
      <c r="AX225" s="22">
        <v>0</v>
      </c>
      <c r="AY225" s="22">
        <v>0</v>
      </c>
      <c r="AZ225" s="22">
        <v>0</v>
      </c>
      <c r="BA225" s="22">
        <v>0</v>
      </c>
      <c r="BB225" s="22">
        <v>66282</v>
      </c>
      <c r="BC225" s="22">
        <v>0</v>
      </c>
      <c r="BD225" s="22">
        <v>0</v>
      </c>
      <c r="BE225" s="22">
        <v>0</v>
      </c>
      <c r="BF225" s="22">
        <v>0</v>
      </c>
      <c r="BG225" s="22">
        <v>118882</v>
      </c>
      <c r="BH225" s="22">
        <v>67761</v>
      </c>
      <c r="BI225" s="22">
        <v>28934</v>
      </c>
      <c r="BJ225" s="22">
        <v>0</v>
      </c>
      <c r="BK225" s="22">
        <v>0</v>
      </c>
      <c r="BL225" s="22">
        <v>0</v>
      </c>
      <c r="BM225" s="22">
        <v>0</v>
      </c>
      <c r="BN225" s="22">
        <v>0</v>
      </c>
      <c r="BO225" s="22">
        <v>0</v>
      </c>
      <c r="BP225" s="22">
        <v>0</v>
      </c>
      <c r="BQ225" s="22">
        <v>0</v>
      </c>
      <c r="BR225" s="22">
        <v>0</v>
      </c>
      <c r="BS225" s="22">
        <v>0</v>
      </c>
      <c r="BT225" s="22">
        <v>0</v>
      </c>
      <c r="BU225" s="22">
        <v>0</v>
      </c>
      <c r="BV225" s="22">
        <v>16328</v>
      </c>
      <c r="BW225" s="22">
        <v>0</v>
      </c>
      <c r="BX225" s="22">
        <v>0</v>
      </c>
      <c r="BY225" s="22">
        <v>0</v>
      </c>
      <c r="BZ225" s="22">
        <v>0</v>
      </c>
      <c r="CA225" s="22">
        <v>0</v>
      </c>
      <c r="CB225" s="22">
        <v>110341</v>
      </c>
      <c r="CC225" s="22">
        <v>575557</v>
      </c>
      <c r="CD225" s="22">
        <v>69937</v>
      </c>
    </row>
    <row r="226" spans="1:8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603420</v>
      </c>
      <c r="F226" s="22">
        <v>0</v>
      </c>
      <c r="G226" s="22">
        <v>2653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6750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151294</v>
      </c>
      <c r="V226" s="22">
        <v>37109</v>
      </c>
      <c r="W226" s="22">
        <v>32416</v>
      </c>
      <c r="X226" s="22">
        <v>0</v>
      </c>
      <c r="Y226" s="22">
        <v>73709</v>
      </c>
      <c r="Z226" s="22">
        <v>0</v>
      </c>
      <c r="AA226" s="22">
        <v>4403</v>
      </c>
      <c r="AB226" s="22">
        <v>0</v>
      </c>
      <c r="AC226" s="22">
        <v>875</v>
      </c>
      <c r="AD226" s="22">
        <v>0</v>
      </c>
      <c r="AE226" s="22">
        <v>0</v>
      </c>
      <c r="AF226" s="22">
        <v>0</v>
      </c>
      <c r="AG226" s="22">
        <v>0</v>
      </c>
      <c r="AH226" s="22">
        <v>14000</v>
      </c>
      <c r="AI226" s="22">
        <v>0</v>
      </c>
      <c r="AJ226" s="22">
        <v>0</v>
      </c>
      <c r="AK226" s="22">
        <v>0</v>
      </c>
      <c r="AL226" s="22">
        <v>0</v>
      </c>
      <c r="AM226" s="22">
        <v>7117</v>
      </c>
      <c r="AN226" s="22">
        <v>0</v>
      </c>
      <c r="AO226" s="22">
        <v>0</v>
      </c>
      <c r="AP226" s="22">
        <v>0</v>
      </c>
      <c r="AQ226" s="22">
        <v>933746</v>
      </c>
      <c r="AR226" s="22">
        <v>0</v>
      </c>
      <c r="AS226" s="22">
        <v>333085</v>
      </c>
      <c r="AT226" s="22">
        <v>0</v>
      </c>
      <c r="AU226" s="22">
        <v>0</v>
      </c>
      <c r="AV226" s="22">
        <v>0</v>
      </c>
      <c r="AW226" s="22">
        <v>0</v>
      </c>
      <c r="AX226" s="22">
        <v>0</v>
      </c>
      <c r="AY226" s="22">
        <v>13108</v>
      </c>
      <c r="AZ226" s="22">
        <v>82217</v>
      </c>
      <c r="BA226" s="22">
        <v>0</v>
      </c>
      <c r="BB226" s="22">
        <v>0</v>
      </c>
      <c r="BC226" s="22">
        <v>0</v>
      </c>
      <c r="BD226" s="22">
        <v>0</v>
      </c>
      <c r="BE226" s="22">
        <v>0</v>
      </c>
      <c r="BF226" s="22">
        <v>103441</v>
      </c>
      <c r="BG226" s="22">
        <v>205686</v>
      </c>
      <c r="BH226" s="22">
        <v>44397</v>
      </c>
      <c r="BI226" s="22">
        <v>33598</v>
      </c>
      <c r="BJ226" s="22">
        <v>0</v>
      </c>
      <c r="BK226" s="22">
        <v>72699</v>
      </c>
      <c r="BL226" s="22">
        <v>0</v>
      </c>
      <c r="BM226" s="22">
        <v>0</v>
      </c>
      <c r="BN226" s="22">
        <v>0</v>
      </c>
      <c r="BO226" s="22">
        <v>4431</v>
      </c>
      <c r="BP226" s="22">
        <v>0</v>
      </c>
      <c r="BQ226" s="22">
        <v>0</v>
      </c>
      <c r="BR226" s="22">
        <v>0</v>
      </c>
      <c r="BS226" s="22">
        <v>0</v>
      </c>
      <c r="BT226" s="22">
        <v>0</v>
      </c>
      <c r="BU226" s="22">
        <v>0</v>
      </c>
      <c r="BV226" s="22">
        <v>0</v>
      </c>
      <c r="BW226" s="22">
        <v>0</v>
      </c>
      <c r="BX226" s="22">
        <v>0</v>
      </c>
      <c r="BY226" s="22">
        <v>41746</v>
      </c>
      <c r="BZ226" s="22">
        <v>0</v>
      </c>
      <c r="CA226" s="22">
        <v>0</v>
      </c>
      <c r="CB226" s="22">
        <v>0</v>
      </c>
      <c r="CC226" s="22">
        <v>934408</v>
      </c>
      <c r="CD226" s="22">
        <v>-662</v>
      </c>
    </row>
    <row r="227" spans="1:8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178478</v>
      </c>
      <c r="F227" s="22">
        <v>0</v>
      </c>
      <c r="G227" s="22">
        <v>2813</v>
      </c>
      <c r="H227" s="22">
        <v>0</v>
      </c>
      <c r="I227" s="22">
        <v>0</v>
      </c>
      <c r="J227" s="22">
        <v>3600</v>
      </c>
      <c r="K227" s="22">
        <v>0</v>
      </c>
      <c r="L227" s="22">
        <v>3308</v>
      </c>
      <c r="M227" s="22">
        <v>100</v>
      </c>
      <c r="N227" s="22">
        <v>0</v>
      </c>
      <c r="O227" s="22">
        <v>0</v>
      </c>
      <c r="P227" s="22">
        <v>57691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11417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8640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266047</v>
      </c>
      <c r="AR227" s="22">
        <v>6510</v>
      </c>
      <c r="AS227" s="22">
        <v>62881</v>
      </c>
      <c r="AT227" s="22">
        <v>0</v>
      </c>
      <c r="AU227" s="22">
        <v>0</v>
      </c>
      <c r="AV227" s="22">
        <v>7454</v>
      </c>
      <c r="AW227" s="22">
        <v>0</v>
      </c>
      <c r="AX227" s="22">
        <v>2263</v>
      </c>
      <c r="AY227" s="22">
        <v>344</v>
      </c>
      <c r="AZ227" s="22">
        <v>0</v>
      </c>
      <c r="BA227" s="22">
        <v>0</v>
      </c>
      <c r="BB227" s="22">
        <v>87837</v>
      </c>
      <c r="BC227" s="22">
        <v>0</v>
      </c>
      <c r="BD227" s="22">
        <v>0</v>
      </c>
      <c r="BE227" s="22">
        <v>0</v>
      </c>
      <c r="BF227" s="22">
        <v>0</v>
      </c>
      <c r="BG227" s="22">
        <v>0</v>
      </c>
      <c r="BH227" s="22">
        <v>48474</v>
      </c>
      <c r="BI227" s="22">
        <v>9702</v>
      </c>
      <c r="BJ227" s="22">
        <v>0</v>
      </c>
      <c r="BK227" s="22">
        <v>1397</v>
      </c>
      <c r="BL227" s="22">
        <v>0</v>
      </c>
      <c r="BM227" s="22">
        <v>0</v>
      </c>
      <c r="BN227" s="22">
        <v>0</v>
      </c>
      <c r="BO227" s="22">
        <v>0</v>
      </c>
      <c r="BP227" s="22">
        <v>0</v>
      </c>
      <c r="BQ227" s="22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14433</v>
      </c>
      <c r="BW227" s="22">
        <v>5093</v>
      </c>
      <c r="BX227" s="22">
        <v>0</v>
      </c>
      <c r="BY227" s="22">
        <v>0</v>
      </c>
      <c r="BZ227" s="22">
        <v>0</v>
      </c>
      <c r="CA227" s="22">
        <v>0</v>
      </c>
      <c r="CB227" s="22">
        <v>0</v>
      </c>
      <c r="CC227" s="22">
        <v>246388</v>
      </c>
      <c r="CD227" s="22">
        <v>19659</v>
      </c>
    </row>
    <row r="228" spans="1:8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156205</v>
      </c>
      <c r="F228" s="22">
        <v>0</v>
      </c>
      <c r="G228" s="22">
        <v>30021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3650</v>
      </c>
      <c r="Q228" s="22">
        <v>0</v>
      </c>
      <c r="R228" s="22">
        <v>0</v>
      </c>
      <c r="S228" s="22">
        <v>0</v>
      </c>
      <c r="T228" s="22">
        <v>0</v>
      </c>
      <c r="U228" s="22">
        <v>46766</v>
      </c>
      <c r="V228" s="22">
        <v>13788</v>
      </c>
      <c r="W228" s="22">
        <v>16303</v>
      </c>
      <c r="X228" s="22">
        <v>0</v>
      </c>
      <c r="Y228" s="22">
        <v>5037</v>
      </c>
      <c r="Z228" s="22">
        <v>0</v>
      </c>
      <c r="AA228" s="22">
        <v>275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47321</v>
      </c>
      <c r="AK228" s="22">
        <v>2700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322066</v>
      </c>
      <c r="AR228" s="22">
        <v>5260</v>
      </c>
      <c r="AS228" s="22">
        <v>133914</v>
      </c>
      <c r="AT228" s="22">
        <v>0</v>
      </c>
      <c r="AU228" s="22">
        <v>0</v>
      </c>
      <c r="AV228" s="22">
        <v>6192</v>
      </c>
      <c r="AW228" s="22">
        <v>0</v>
      </c>
      <c r="AX228" s="22">
        <v>0</v>
      </c>
      <c r="AY228" s="22">
        <v>0</v>
      </c>
      <c r="AZ228" s="22">
        <v>0</v>
      </c>
      <c r="BA228" s="22">
        <v>0</v>
      </c>
      <c r="BB228" s="22">
        <v>76841</v>
      </c>
      <c r="BC228" s="22">
        <v>0</v>
      </c>
      <c r="BD228" s="22">
        <v>0</v>
      </c>
      <c r="BE228" s="22">
        <v>0</v>
      </c>
      <c r="BF228" s="22">
        <v>0</v>
      </c>
      <c r="BG228" s="22">
        <v>72798</v>
      </c>
      <c r="BH228" s="22">
        <v>18827</v>
      </c>
      <c r="BI228" s="22">
        <v>18432</v>
      </c>
      <c r="BJ228" s="22">
        <v>0</v>
      </c>
      <c r="BK228" s="22">
        <v>6039</v>
      </c>
      <c r="BL228" s="22">
        <v>0</v>
      </c>
      <c r="BM228" s="22">
        <v>936</v>
      </c>
      <c r="BN228" s="22">
        <v>0</v>
      </c>
      <c r="BO228" s="22">
        <v>0</v>
      </c>
      <c r="BP228" s="22">
        <v>0</v>
      </c>
      <c r="BQ228" s="22">
        <v>0</v>
      </c>
      <c r="BR228" s="22">
        <v>0</v>
      </c>
      <c r="BS228" s="22">
        <v>0</v>
      </c>
      <c r="BT228" s="22">
        <v>0</v>
      </c>
      <c r="BU228" s="22">
        <v>0</v>
      </c>
      <c r="BV228" s="22">
        <v>15345</v>
      </c>
      <c r="BW228" s="22">
        <v>30427</v>
      </c>
      <c r="BX228" s="22">
        <v>0</v>
      </c>
      <c r="BY228" s="22">
        <v>0</v>
      </c>
      <c r="BZ228" s="22">
        <v>0</v>
      </c>
      <c r="CA228" s="22">
        <v>0</v>
      </c>
      <c r="CB228" s="22">
        <v>118959</v>
      </c>
      <c r="CC228" s="22">
        <v>503970</v>
      </c>
      <c r="CD228" s="22">
        <v>-181904</v>
      </c>
    </row>
    <row r="229" spans="1:8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752984</v>
      </c>
      <c r="F229" s="22">
        <v>25313</v>
      </c>
      <c r="G229" s="22">
        <v>22088</v>
      </c>
      <c r="H229" s="22">
        <v>0</v>
      </c>
      <c r="I229" s="22">
        <v>0</v>
      </c>
      <c r="J229" s="22">
        <v>53088</v>
      </c>
      <c r="K229" s="22">
        <v>0</v>
      </c>
      <c r="L229" s="22">
        <v>0</v>
      </c>
      <c r="M229" s="22">
        <v>2847</v>
      </c>
      <c r="N229" s="22">
        <v>0</v>
      </c>
      <c r="O229" s="22">
        <v>3575</v>
      </c>
      <c r="P229" s="22">
        <v>283225</v>
      </c>
      <c r="Q229" s="22">
        <v>0</v>
      </c>
      <c r="R229" s="22">
        <v>0</v>
      </c>
      <c r="S229" s="22">
        <v>0</v>
      </c>
      <c r="T229" s="22">
        <v>0</v>
      </c>
      <c r="U229" s="22">
        <v>389145</v>
      </c>
      <c r="V229" s="22">
        <v>59207</v>
      </c>
      <c r="W229" s="22">
        <v>70803</v>
      </c>
      <c r="X229" s="22">
        <v>24230</v>
      </c>
      <c r="Y229" s="22">
        <v>98772</v>
      </c>
      <c r="Z229" s="22">
        <v>0</v>
      </c>
      <c r="AA229" s="22">
        <v>0</v>
      </c>
      <c r="AB229" s="22">
        <v>0</v>
      </c>
      <c r="AC229" s="22">
        <v>2274</v>
      </c>
      <c r="AD229" s="22">
        <v>80791</v>
      </c>
      <c r="AE229" s="22">
        <v>115476</v>
      </c>
      <c r="AF229" s="22">
        <v>23296</v>
      </c>
      <c r="AG229" s="22">
        <v>7950</v>
      </c>
      <c r="AH229" s="22">
        <v>0</v>
      </c>
      <c r="AI229" s="22">
        <v>29800</v>
      </c>
      <c r="AJ229" s="22">
        <v>1389</v>
      </c>
      <c r="AK229" s="22">
        <v>20000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2066253</v>
      </c>
      <c r="AR229" s="22">
        <v>87866</v>
      </c>
      <c r="AS229" s="22">
        <v>316987</v>
      </c>
      <c r="AT229" s="22">
        <v>0</v>
      </c>
      <c r="AU229" s="22">
        <v>0</v>
      </c>
      <c r="AV229" s="22">
        <v>99134</v>
      </c>
      <c r="AW229" s="22">
        <v>7032</v>
      </c>
      <c r="AX229" s="22">
        <v>0</v>
      </c>
      <c r="AY229" s="22">
        <v>13708</v>
      </c>
      <c r="AZ229" s="22">
        <v>0</v>
      </c>
      <c r="BA229" s="22">
        <v>195282</v>
      </c>
      <c r="BB229" s="22">
        <v>265595</v>
      </c>
      <c r="BC229" s="22">
        <v>0</v>
      </c>
      <c r="BD229" s="22">
        <v>0</v>
      </c>
      <c r="BE229" s="22">
        <v>2430</v>
      </c>
      <c r="BF229" s="22">
        <v>0</v>
      </c>
      <c r="BG229" s="22">
        <v>173282</v>
      </c>
      <c r="BH229" s="22">
        <v>62499</v>
      </c>
      <c r="BI229" s="22">
        <v>66923</v>
      </c>
      <c r="BJ229" s="22">
        <v>39020</v>
      </c>
      <c r="BK229" s="22">
        <v>114903</v>
      </c>
      <c r="BL229" s="22">
        <v>0</v>
      </c>
      <c r="BM229" s="22">
        <v>0</v>
      </c>
      <c r="BN229" s="22">
        <v>0</v>
      </c>
      <c r="BO229" s="22">
        <v>2211</v>
      </c>
      <c r="BP229" s="22">
        <v>100067</v>
      </c>
      <c r="BQ229" s="22">
        <v>10089</v>
      </c>
      <c r="BR229" s="22">
        <v>23296</v>
      </c>
      <c r="BS229" s="22">
        <v>0</v>
      </c>
      <c r="BT229" s="22">
        <v>0</v>
      </c>
      <c r="BU229" s="22">
        <v>29600</v>
      </c>
      <c r="BV229" s="22">
        <v>81989</v>
      </c>
      <c r="BW229" s="22">
        <v>15396</v>
      </c>
      <c r="BX229" s="22">
        <v>0</v>
      </c>
      <c r="BY229" s="22">
        <v>0</v>
      </c>
      <c r="BZ229" s="22">
        <v>0</v>
      </c>
      <c r="CA229" s="22">
        <v>0</v>
      </c>
      <c r="CB229" s="22">
        <v>0</v>
      </c>
      <c r="CC229" s="22">
        <v>1707309</v>
      </c>
      <c r="CD229" s="22">
        <v>358944</v>
      </c>
    </row>
    <row r="230" spans="1:8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255905</v>
      </c>
      <c r="F230" s="22">
        <v>0</v>
      </c>
      <c r="G230" s="22">
        <v>23203</v>
      </c>
      <c r="H230" s="22">
        <v>0</v>
      </c>
      <c r="I230" s="22">
        <v>0</v>
      </c>
      <c r="J230" s="22">
        <v>34989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232548</v>
      </c>
      <c r="Q230" s="22">
        <v>0</v>
      </c>
      <c r="R230" s="22">
        <v>0</v>
      </c>
      <c r="S230" s="22">
        <v>425378</v>
      </c>
      <c r="T230" s="22">
        <v>0</v>
      </c>
      <c r="U230" s="22">
        <v>87833</v>
      </c>
      <c r="V230" s="22">
        <v>58559</v>
      </c>
      <c r="W230" s="22">
        <v>38527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2200</v>
      </c>
      <c r="AF230" s="22">
        <v>0</v>
      </c>
      <c r="AG230" s="22">
        <v>0</v>
      </c>
      <c r="AH230" s="22">
        <v>0</v>
      </c>
      <c r="AI230" s="22">
        <v>0</v>
      </c>
      <c r="AJ230" s="22">
        <v>12725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1171867</v>
      </c>
      <c r="AR230" s="22">
        <v>9572</v>
      </c>
      <c r="AS230" s="22">
        <v>145117</v>
      </c>
      <c r="AT230" s="22">
        <v>0</v>
      </c>
      <c r="AU230" s="22">
        <v>0</v>
      </c>
      <c r="AV230" s="22">
        <v>45519</v>
      </c>
      <c r="AW230" s="22">
        <v>0</v>
      </c>
      <c r="AX230" s="22">
        <v>0</v>
      </c>
      <c r="AY230" s="22">
        <v>0</v>
      </c>
      <c r="AZ230" s="22">
        <v>0</v>
      </c>
      <c r="BA230" s="22">
        <v>0</v>
      </c>
      <c r="BB230" s="22">
        <v>426416</v>
      </c>
      <c r="BC230" s="22">
        <v>0</v>
      </c>
      <c r="BD230" s="22">
        <v>0</v>
      </c>
      <c r="BE230" s="22">
        <v>0</v>
      </c>
      <c r="BF230" s="22">
        <v>0</v>
      </c>
      <c r="BG230" s="22">
        <v>93590</v>
      </c>
      <c r="BH230" s="22">
        <v>21426</v>
      </c>
      <c r="BI230" s="22">
        <v>30346</v>
      </c>
      <c r="BJ230" s="22">
        <v>0</v>
      </c>
      <c r="BK230" s="22">
        <v>1368</v>
      </c>
      <c r="BL230" s="22">
        <v>0</v>
      </c>
      <c r="BM230" s="22">
        <v>0</v>
      </c>
      <c r="BN230" s="22">
        <v>0</v>
      </c>
      <c r="BO230" s="22">
        <v>0</v>
      </c>
      <c r="BP230" s="22">
        <v>4201</v>
      </c>
      <c r="BQ230" s="22">
        <v>28</v>
      </c>
      <c r="BR230" s="22">
        <v>0</v>
      </c>
      <c r="BS230" s="22">
        <v>0</v>
      </c>
      <c r="BT230" s="22">
        <v>0</v>
      </c>
      <c r="BU230" s="22">
        <v>0</v>
      </c>
      <c r="BV230" s="22">
        <v>32549</v>
      </c>
      <c r="BW230" s="22">
        <v>11222</v>
      </c>
      <c r="BX230" s="22">
        <v>0</v>
      </c>
      <c r="BY230" s="22">
        <v>0</v>
      </c>
      <c r="BZ230" s="22">
        <v>0</v>
      </c>
      <c r="CA230" s="22">
        <v>0</v>
      </c>
      <c r="CB230" s="22">
        <v>0</v>
      </c>
      <c r="CC230" s="22">
        <v>821354</v>
      </c>
      <c r="CD230" s="22">
        <v>350513</v>
      </c>
    </row>
    <row r="231" spans="1:8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237109</v>
      </c>
      <c r="F231" s="22">
        <v>0</v>
      </c>
      <c r="G231" s="22">
        <v>1291</v>
      </c>
      <c r="H231" s="22">
        <v>0</v>
      </c>
      <c r="I231" s="22">
        <v>0</v>
      </c>
      <c r="J231" s="22">
        <v>25000</v>
      </c>
      <c r="K231" s="22">
        <v>0</v>
      </c>
      <c r="L231" s="22">
        <v>0</v>
      </c>
      <c r="M231" s="22">
        <v>6083</v>
      </c>
      <c r="N231" s="22">
        <v>0</v>
      </c>
      <c r="O231" s="22">
        <v>0</v>
      </c>
      <c r="P231" s="22">
        <v>700</v>
      </c>
      <c r="Q231" s="22">
        <v>0</v>
      </c>
      <c r="R231" s="22">
        <v>0</v>
      </c>
      <c r="S231" s="22">
        <v>0</v>
      </c>
      <c r="T231" s="22">
        <v>0</v>
      </c>
      <c r="U231" s="22">
        <v>61011</v>
      </c>
      <c r="V231" s="22">
        <v>84372</v>
      </c>
      <c r="W231" s="22">
        <v>23160</v>
      </c>
      <c r="X231" s="22">
        <v>0</v>
      </c>
      <c r="Y231" s="22">
        <v>6125</v>
      </c>
      <c r="Z231" s="22">
        <v>0</v>
      </c>
      <c r="AA231" s="22">
        <v>1436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4266</v>
      </c>
      <c r="AK231" s="22">
        <v>1000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451553</v>
      </c>
      <c r="AR231" s="22">
        <v>16082</v>
      </c>
      <c r="AS231" s="22">
        <v>133617</v>
      </c>
      <c r="AT231" s="22">
        <v>0</v>
      </c>
      <c r="AU231" s="22">
        <v>0</v>
      </c>
      <c r="AV231" s="22">
        <v>25000</v>
      </c>
      <c r="AW231" s="22">
        <v>0</v>
      </c>
      <c r="AX231" s="22">
        <v>0</v>
      </c>
      <c r="AY231" s="22">
        <v>7921</v>
      </c>
      <c r="AZ231" s="22">
        <v>0</v>
      </c>
      <c r="BA231" s="22">
        <v>0</v>
      </c>
      <c r="BB231" s="22">
        <v>122543</v>
      </c>
      <c r="BC231" s="22">
        <v>0</v>
      </c>
      <c r="BD231" s="22">
        <v>0</v>
      </c>
      <c r="BE231" s="22">
        <v>0</v>
      </c>
      <c r="BF231" s="22">
        <v>0</v>
      </c>
      <c r="BG231" s="22">
        <v>48101</v>
      </c>
      <c r="BH231" s="22">
        <v>90670</v>
      </c>
      <c r="BI231" s="22">
        <v>30177</v>
      </c>
      <c r="BJ231" s="22">
        <v>0</v>
      </c>
      <c r="BK231" s="22">
        <v>7683</v>
      </c>
      <c r="BL231" s="22">
        <v>0</v>
      </c>
      <c r="BM231" s="22">
        <v>2958</v>
      </c>
      <c r="BN231" s="22">
        <v>0</v>
      </c>
      <c r="BO231" s="22">
        <v>0</v>
      </c>
      <c r="BP231" s="22">
        <v>0</v>
      </c>
      <c r="BQ231" s="22">
        <v>455</v>
      </c>
      <c r="BR231" s="22">
        <v>0</v>
      </c>
      <c r="BS231" s="22">
        <v>0</v>
      </c>
      <c r="BT231" s="22">
        <v>0</v>
      </c>
      <c r="BU231" s="22">
        <v>0</v>
      </c>
      <c r="BV231" s="22">
        <v>14496</v>
      </c>
      <c r="BW231" s="22">
        <v>38998</v>
      </c>
      <c r="BX231" s="22">
        <v>0</v>
      </c>
      <c r="BY231" s="22">
        <v>0</v>
      </c>
      <c r="BZ231" s="22">
        <v>0</v>
      </c>
      <c r="CA231" s="22">
        <v>0</v>
      </c>
      <c r="CB231" s="22">
        <v>0</v>
      </c>
      <c r="CC231" s="22">
        <v>538701</v>
      </c>
      <c r="CD231" s="22">
        <v>-87148</v>
      </c>
    </row>
    <row r="232" spans="1:8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329090</v>
      </c>
      <c r="F232" s="22">
        <v>31126</v>
      </c>
      <c r="G232" s="22">
        <v>0</v>
      </c>
      <c r="H232" s="22">
        <v>0</v>
      </c>
      <c r="I232" s="22">
        <v>0</v>
      </c>
      <c r="J232" s="22">
        <v>41836</v>
      </c>
      <c r="K232" s="22">
        <v>0</v>
      </c>
      <c r="L232" s="22">
        <v>0</v>
      </c>
      <c r="M232" s="22">
        <v>125</v>
      </c>
      <c r="N232" s="22">
        <v>0</v>
      </c>
      <c r="O232" s="22">
        <v>0</v>
      </c>
      <c r="P232" s="22">
        <v>133128</v>
      </c>
      <c r="Q232" s="22">
        <v>5493</v>
      </c>
      <c r="R232" s="22">
        <v>0</v>
      </c>
      <c r="S232" s="22">
        <v>0</v>
      </c>
      <c r="T232" s="22">
        <v>0</v>
      </c>
      <c r="U232" s="22">
        <v>140033</v>
      </c>
      <c r="V232" s="22">
        <v>46611</v>
      </c>
      <c r="W232" s="22">
        <v>40044</v>
      </c>
      <c r="X232" s="22">
        <v>0</v>
      </c>
      <c r="Y232" s="22">
        <v>4197</v>
      </c>
      <c r="Z232" s="22">
        <v>0</v>
      </c>
      <c r="AA232" s="22">
        <v>0</v>
      </c>
      <c r="AB232" s="22">
        <v>1333</v>
      </c>
      <c r="AC232" s="22">
        <v>7487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48177</v>
      </c>
      <c r="AK232" s="22">
        <v>17784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846464</v>
      </c>
      <c r="AR232" s="22">
        <v>19990</v>
      </c>
      <c r="AS232" s="22">
        <v>148852</v>
      </c>
      <c r="AT232" s="22">
        <v>0</v>
      </c>
      <c r="AU232" s="22">
        <v>0</v>
      </c>
      <c r="AV232" s="22">
        <v>40037</v>
      </c>
      <c r="AW232" s="22">
        <v>0</v>
      </c>
      <c r="AX232" s="22">
        <v>0</v>
      </c>
      <c r="AY232" s="22">
        <v>2570</v>
      </c>
      <c r="AZ232" s="22">
        <v>0</v>
      </c>
      <c r="BA232" s="22">
        <v>0</v>
      </c>
      <c r="BB232" s="22">
        <v>370022</v>
      </c>
      <c r="BC232" s="22">
        <v>5493</v>
      </c>
      <c r="BD232" s="22">
        <v>0</v>
      </c>
      <c r="BE232" s="22">
        <v>7705</v>
      </c>
      <c r="BF232" s="22">
        <v>0</v>
      </c>
      <c r="BG232" s="22">
        <v>154699</v>
      </c>
      <c r="BH232" s="22">
        <v>61488</v>
      </c>
      <c r="BI232" s="22">
        <v>40541</v>
      </c>
      <c r="BJ232" s="22">
        <v>0</v>
      </c>
      <c r="BK232" s="22">
        <v>3892</v>
      </c>
      <c r="BL232" s="22">
        <v>0</v>
      </c>
      <c r="BM232" s="22">
        <v>0</v>
      </c>
      <c r="BN232" s="22">
        <v>3292</v>
      </c>
      <c r="BO232" s="22">
        <v>9091</v>
      </c>
      <c r="BP232" s="22">
        <v>0</v>
      </c>
      <c r="BQ232" s="22">
        <v>0</v>
      </c>
      <c r="BR232" s="22">
        <v>0</v>
      </c>
      <c r="BS232" s="22">
        <v>0</v>
      </c>
      <c r="BT232" s="22">
        <v>0</v>
      </c>
      <c r="BU232" s="22">
        <v>0</v>
      </c>
      <c r="BV232" s="22">
        <v>38760</v>
      </c>
      <c r="BW232" s="22">
        <v>17784</v>
      </c>
      <c r="BX232" s="22">
        <v>0</v>
      </c>
      <c r="BY232" s="22">
        <v>0</v>
      </c>
      <c r="BZ232" s="22">
        <v>0</v>
      </c>
      <c r="CA232" s="22">
        <v>0</v>
      </c>
      <c r="CB232" s="22">
        <v>0</v>
      </c>
      <c r="CC232" s="22">
        <v>924216</v>
      </c>
      <c r="CD232" s="22">
        <v>-77752</v>
      </c>
    </row>
    <row r="233" spans="1:8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725394</v>
      </c>
      <c r="F233" s="22">
        <v>0</v>
      </c>
      <c r="G233" s="22">
        <v>148723</v>
      </c>
      <c r="H233" s="22">
        <v>0</v>
      </c>
      <c r="I233" s="22">
        <v>0</v>
      </c>
      <c r="J233" s="22">
        <v>283400</v>
      </c>
      <c r="K233" s="22">
        <v>0</v>
      </c>
      <c r="L233" s="22">
        <v>0</v>
      </c>
      <c r="M233" s="22">
        <v>36101</v>
      </c>
      <c r="N233" s="22">
        <v>0</v>
      </c>
      <c r="O233" s="22">
        <v>0</v>
      </c>
      <c r="P233" s="22">
        <v>374286</v>
      </c>
      <c r="Q233" s="22">
        <v>0</v>
      </c>
      <c r="R233" s="22">
        <v>0</v>
      </c>
      <c r="S233" s="22">
        <v>91425</v>
      </c>
      <c r="T233" s="22">
        <v>0</v>
      </c>
      <c r="U233" s="22">
        <v>318145</v>
      </c>
      <c r="V233" s="22">
        <v>316922</v>
      </c>
      <c r="W233" s="22">
        <v>73129</v>
      </c>
      <c r="X233" s="22">
        <v>0</v>
      </c>
      <c r="Y233" s="22">
        <v>0</v>
      </c>
      <c r="Z233" s="22">
        <v>0</v>
      </c>
      <c r="AA233" s="22">
        <v>4450</v>
      </c>
      <c r="AB233" s="22">
        <v>0</v>
      </c>
      <c r="AC233" s="22">
        <v>0</v>
      </c>
      <c r="AD233" s="22">
        <v>0</v>
      </c>
      <c r="AE233" s="22">
        <v>30693</v>
      </c>
      <c r="AF233" s="22">
        <v>0</v>
      </c>
      <c r="AG233" s="22">
        <v>0</v>
      </c>
      <c r="AH233" s="22">
        <v>0</v>
      </c>
      <c r="AI233" s="22">
        <v>32250</v>
      </c>
      <c r="AJ233" s="22">
        <v>4118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2439036</v>
      </c>
      <c r="AR233" s="22">
        <v>25887</v>
      </c>
      <c r="AS233" s="22">
        <v>207829</v>
      </c>
      <c r="AT233" s="22">
        <v>0</v>
      </c>
      <c r="AU233" s="22">
        <v>0</v>
      </c>
      <c r="AV233" s="22">
        <v>176545</v>
      </c>
      <c r="AW233" s="22">
        <v>0</v>
      </c>
      <c r="AX233" s="22">
        <v>0</v>
      </c>
      <c r="AY233" s="22">
        <v>33420</v>
      </c>
      <c r="AZ233" s="22">
        <v>0</v>
      </c>
      <c r="BA233" s="22">
        <v>27462</v>
      </c>
      <c r="BB233" s="22">
        <v>344969</v>
      </c>
      <c r="BC233" s="22">
        <v>0</v>
      </c>
      <c r="BD233" s="22">
        <v>0</v>
      </c>
      <c r="BE233" s="22">
        <v>13952</v>
      </c>
      <c r="BF233" s="22">
        <v>1523</v>
      </c>
      <c r="BG233" s="22">
        <v>334781</v>
      </c>
      <c r="BH233" s="22">
        <v>191425</v>
      </c>
      <c r="BI233" s="22">
        <v>79889</v>
      </c>
      <c r="BJ233" s="22">
        <v>0</v>
      </c>
      <c r="BK233" s="22">
        <v>7787</v>
      </c>
      <c r="BL233" s="22">
        <v>0</v>
      </c>
      <c r="BM233" s="22">
        <v>1317</v>
      </c>
      <c r="BN233" s="22">
        <v>0</v>
      </c>
      <c r="BO233" s="22">
        <v>0</v>
      </c>
      <c r="BP233" s="22">
        <v>0</v>
      </c>
      <c r="BQ233" s="22">
        <v>0</v>
      </c>
      <c r="BR233" s="22">
        <v>0</v>
      </c>
      <c r="BS233" s="22">
        <v>0</v>
      </c>
      <c r="BT233" s="22">
        <v>0</v>
      </c>
      <c r="BU233" s="22">
        <v>28784</v>
      </c>
      <c r="BV233" s="22">
        <v>57949</v>
      </c>
      <c r="BW233" s="22">
        <v>8988</v>
      </c>
      <c r="BX233" s="22">
        <v>0</v>
      </c>
      <c r="BY233" s="22">
        <v>0</v>
      </c>
      <c r="BZ233" s="22">
        <v>0</v>
      </c>
      <c r="CA233" s="22">
        <v>0</v>
      </c>
      <c r="CB233" s="22">
        <v>0</v>
      </c>
      <c r="CC233" s="22">
        <v>1542507</v>
      </c>
      <c r="CD233" s="22">
        <v>896529</v>
      </c>
    </row>
    <row r="234" spans="1:8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155973</v>
      </c>
      <c r="G234" s="22">
        <v>0</v>
      </c>
      <c r="H234" s="22">
        <v>0</v>
      </c>
      <c r="I234" s="22">
        <v>0</v>
      </c>
      <c r="J234" s="22">
        <v>28502</v>
      </c>
      <c r="K234" s="22">
        <v>10400</v>
      </c>
      <c r="L234" s="22">
        <v>0</v>
      </c>
      <c r="M234" s="22">
        <v>70</v>
      </c>
      <c r="N234" s="22">
        <v>0</v>
      </c>
      <c r="O234" s="22">
        <v>0</v>
      </c>
      <c r="P234" s="22">
        <v>12621</v>
      </c>
      <c r="Q234" s="22">
        <v>0</v>
      </c>
      <c r="R234" s="22">
        <v>0</v>
      </c>
      <c r="S234" s="22">
        <v>0</v>
      </c>
      <c r="T234" s="22">
        <v>0</v>
      </c>
      <c r="U234" s="22">
        <v>135538</v>
      </c>
      <c r="V234" s="22">
        <v>64252</v>
      </c>
      <c r="W234" s="22">
        <v>56054</v>
      </c>
      <c r="X234" s="22">
        <v>0</v>
      </c>
      <c r="Y234" s="22">
        <v>7268</v>
      </c>
      <c r="Z234" s="22">
        <v>0</v>
      </c>
      <c r="AA234" s="22">
        <v>0</v>
      </c>
      <c r="AB234" s="22">
        <v>0</v>
      </c>
      <c r="AC234" s="22">
        <v>19700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50000</v>
      </c>
      <c r="AJ234" s="22">
        <v>0</v>
      </c>
      <c r="AK234" s="22">
        <v>0</v>
      </c>
      <c r="AL234" s="22">
        <v>0</v>
      </c>
      <c r="AM234" s="22">
        <v>12100</v>
      </c>
      <c r="AN234" s="22">
        <v>0</v>
      </c>
      <c r="AO234" s="22">
        <v>0</v>
      </c>
      <c r="AP234" s="22">
        <v>0</v>
      </c>
      <c r="AQ234" s="22">
        <v>552478</v>
      </c>
      <c r="AR234" s="22">
        <v>20113</v>
      </c>
      <c r="AS234" s="22">
        <v>108744</v>
      </c>
      <c r="AT234" s="22">
        <v>0</v>
      </c>
      <c r="AU234" s="22">
        <v>0</v>
      </c>
      <c r="AV234" s="22">
        <v>9100</v>
      </c>
      <c r="AW234" s="22">
        <v>12800</v>
      </c>
      <c r="AX234" s="22">
        <v>1628</v>
      </c>
      <c r="AY234" s="22">
        <v>2845</v>
      </c>
      <c r="AZ234" s="22">
        <v>0</v>
      </c>
      <c r="BA234" s="22">
        <v>0</v>
      </c>
      <c r="BB234" s="22">
        <v>55588</v>
      </c>
      <c r="BC234" s="22">
        <v>0</v>
      </c>
      <c r="BD234" s="22">
        <v>0</v>
      </c>
      <c r="BE234" s="22">
        <v>0</v>
      </c>
      <c r="BF234" s="22">
        <v>0</v>
      </c>
      <c r="BG234" s="22">
        <v>196954</v>
      </c>
      <c r="BH234" s="22">
        <v>16190</v>
      </c>
      <c r="BI234" s="22">
        <v>36704</v>
      </c>
      <c r="BJ234" s="22">
        <v>0</v>
      </c>
      <c r="BK234" s="22">
        <v>6350</v>
      </c>
      <c r="BL234" s="22">
        <v>0</v>
      </c>
      <c r="BM234" s="22">
        <v>0</v>
      </c>
      <c r="BN234" s="22">
        <v>0</v>
      </c>
      <c r="BO234" s="22">
        <v>17653</v>
      </c>
      <c r="BP234" s="22">
        <v>0</v>
      </c>
      <c r="BQ234" s="22">
        <v>0</v>
      </c>
      <c r="BR234" s="22">
        <v>0</v>
      </c>
      <c r="BS234" s="22">
        <v>0</v>
      </c>
      <c r="BT234" s="22">
        <v>0</v>
      </c>
      <c r="BU234" s="22">
        <v>50000</v>
      </c>
      <c r="BV234" s="22">
        <v>0</v>
      </c>
      <c r="BW234" s="22">
        <v>2636</v>
      </c>
      <c r="BX234" s="22">
        <v>0</v>
      </c>
      <c r="BY234" s="22">
        <v>0</v>
      </c>
      <c r="BZ234" s="22">
        <v>0</v>
      </c>
      <c r="CA234" s="22">
        <v>0</v>
      </c>
      <c r="CB234" s="22">
        <v>145242</v>
      </c>
      <c r="CC234" s="22">
        <v>682547</v>
      </c>
      <c r="CD234" s="22">
        <v>-130069</v>
      </c>
    </row>
    <row r="235" spans="1:8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134203</v>
      </c>
      <c r="F235" s="22">
        <v>0</v>
      </c>
      <c r="G235" s="22">
        <v>2314</v>
      </c>
      <c r="H235" s="22">
        <v>0</v>
      </c>
      <c r="I235" s="22">
        <v>0</v>
      </c>
      <c r="J235" s="22">
        <v>18307</v>
      </c>
      <c r="K235" s="22">
        <v>0</v>
      </c>
      <c r="L235" s="22">
        <v>0</v>
      </c>
      <c r="M235" s="22">
        <v>483</v>
      </c>
      <c r="N235" s="22">
        <v>0</v>
      </c>
      <c r="O235" s="22">
        <v>0</v>
      </c>
      <c r="P235" s="22">
        <v>45042</v>
      </c>
      <c r="Q235" s="22">
        <v>0</v>
      </c>
      <c r="R235" s="22">
        <v>0</v>
      </c>
      <c r="S235" s="22">
        <v>0</v>
      </c>
      <c r="T235" s="22">
        <v>0</v>
      </c>
      <c r="U235" s="22">
        <v>54950</v>
      </c>
      <c r="V235" s="22">
        <v>40773</v>
      </c>
      <c r="W235" s="22">
        <v>17466</v>
      </c>
      <c r="X235" s="22">
        <v>0</v>
      </c>
      <c r="Y235" s="22">
        <v>0</v>
      </c>
      <c r="Z235" s="22">
        <v>0</v>
      </c>
      <c r="AA235" s="22">
        <v>5684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2396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321618</v>
      </c>
      <c r="AR235" s="22">
        <v>6304</v>
      </c>
      <c r="AS235" s="22">
        <v>88292</v>
      </c>
      <c r="AT235" s="22">
        <v>0</v>
      </c>
      <c r="AU235" s="22">
        <v>0</v>
      </c>
      <c r="AV235" s="22">
        <v>17820</v>
      </c>
      <c r="AW235" s="22">
        <v>0</v>
      </c>
      <c r="AX235" s="22">
        <v>0</v>
      </c>
      <c r="AY235" s="22">
        <v>6702</v>
      </c>
      <c r="AZ235" s="22">
        <v>0</v>
      </c>
      <c r="BA235" s="22">
        <v>0</v>
      </c>
      <c r="BB235" s="22">
        <v>62115</v>
      </c>
      <c r="BC235" s="22">
        <v>0</v>
      </c>
      <c r="BD235" s="22">
        <v>0</v>
      </c>
      <c r="BE235" s="22">
        <v>0</v>
      </c>
      <c r="BF235" s="22">
        <v>0</v>
      </c>
      <c r="BG235" s="22">
        <v>62004</v>
      </c>
      <c r="BH235" s="22">
        <v>38886</v>
      </c>
      <c r="BI235" s="22">
        <v>11122</v>
      </c>
      <c r="BJ235" s="22">
        <v>0</v>
      </c>
      <c r="BK235" s="22">
        <v>1376</v>
      </c>
      <c r="BL235" s="22">
        <v>0</v>
      </c>
      <c r="BM235" s="22">
        <v>2205</v>
      </c>
      <c r="BN235" s="22">
        <v>0</v>
      </c>
      <c r="BO235" s="22">
        <v>0</v>
      </c>
      <c r="BP235" s="22">
        <v>0</v>
      </c>
      <c r="BQ235" s="22">
        <v>615</v>
      </c>
      <c r="BR235" s="22">
        <v>0</v>
      </c>
      <c r="BS235" s="22">
        <v>0</v>
      </c>
      <c r="BT235" s="22">
        <v>0</v>
      </c>
      <c r="BU235" s="22">
        <v>0</v>
      </c>
      <c r="BV235" s="22">
        <v>11858</v>
      </c>
      <c r="BW235" s="22">
        <v>1723</v>
      </c>
      <c r="BX235" s="22">
        <v>0</v>
      </c>
      <c r="BY235" s="22">
        <v>0</v>
      </c>
      <c r="BZ235" s="22">
        <v>0</v>
      </c>
      <c r="CA235" s="22">
        <v>0</v>
      </c>
      <c r="CB235" s="22">
        <v>0</v>
      </c>
      <c r="CC235" s="22">
        <v>311022</v>
      </c>
      <c r="CD235" s="22">
        <v>10596</v>
      </c>
    </row>
    <row r="236" spans="1:8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446361</v>
      </c>
      <c r="F236" s="22">
        <v>0</v>
      </c>
      <c r="G236" s="22">
        <v>10605</v>
      </c>
      <c r="H236" s="22">
        <v>0</v>
      </c>
      <c r="I236" s="22">
        <v>0</v>
      </c>
      <c r="J236" s="22">
        <v>86185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768</v>
      </c>
      <c r="Q236" s="22">
        <v>0</v>
      </c>
      <c r="R236" s="22">
        <v>0</v>
      </c>
      <c r="S236" s="22">
        <v>0</v>
      </c>
      <c r="T236" s="22">
        <v>0</v>
      </c>
      <c r="U236" s="22">
        <v>113969</v>
      </c>
      <c r="V236" s="22">
        <v>73953</v>
      </c>
      <c r="W236" s="22">
        <v>61857</v>
      </c>
      <c r="X236" s="22">
        <v>0</v>
      </c>
      <c r="Y236" s="22">
        <v>0</v>
      </c>
      <c r="Z236" s="22">
        <v>0</v>
      </c>
      <c r="AA236" s="22">
        <v>4579</v>
      </c>
      <c r="AB236" s="22">
        <v>0</v>
      </c>
      <c r="AC236" s="22">
        <v>0</v>
      </c>
      <c r="AD236" s="22">
        <v>0</v>
      </c>
      <c r="AE236" s="22">
        <v>5224</v>
      </c>
      <c r="AF236" s="22">
        <v>0</v>
      </c>
      <c r="AG236" s="22">
        <v>0</v>
      </c>
      <c r="AH236" s="22">
        <v>0</v>
      </c>
      <c r="AI236" s="22">
        <v>0</v>
      </c>
      <c r="AJ236" s="22">
        <v>148255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951756</v>
      </c>
      <c r="AR236" s="22">
        <v>40888</v>
      </c>
      <c r="AS236" s="22">
        <v>174649</v>
      </c>
      <c r="AT236" s="22">
        <v>0</v>
      </c>
      <c r="AU236" s="22">
        <v>0</v>
      </c>
      <c r="AV236" s="22">
        <v>116474</v>
      </c>
      <c r="AW236" s="22">
        <v>0</v>
      </c>
      <c r="AX236" s="22">
        <v>0</v>
      </c>
      <c r="AY236" s="22">
        <v>0</v>
      </c>
      <c r="AZ236" s="22">
        <v>0</v>
      </c>
      <c r="BA236" s="22">
        <v>0</v>
      </c>
      <c r="BB236" s="22">
        <v>136322</v>
      </c>
      <c r="BC236" s="22">
        <v>0</v>
      </c>
      <c r="BD236" s="22">
        <v>0</v>
      </c>
      <c r="BE236" s="22">
        <v>2574</v>
      </c>
      <c r="BF236" s="22">
        <v>0</v>
      </c>
      <c r="BG236" s="22">
        <v>99742</v>
      </c>
      <c r="BH236" s="22">
        <v>73318</v>
      </c>
      <c r="BI236" s="22">
        <v>59026</v>
      </c>
      <c r="BJ236" s="22">
        <v>0</v>
      </c>
      <c r="BK236" s="22">
        <v>3016</v>
      </c>
      <c r="BL236" s="22">
        <v>0</v>
      </c>
      <c r="BM236" s="22">
        <v>1440</v>
      </c>
      <c r="BN236" s="22">
        <v>0</v>
      </c>
      <c r="BO236" s="22">
        <v>0</v>
      </c>
      <c r="BP236" s="22">
        <v>0</v>
      </c>
      <c r="BQ236" s="22">
        <v>0</v>
      </c>
      <c r="BR236" s="22">
        <v>0</v>
      </c>
      <c r="BS236" s="22">
        <v>0</v>
      </c>
      <c r="BT236" s="22">
        <v>0</v>
      </c>
      <c r="BU236" s="22">
        <v>0</v>
      </c>
      <c r="BV236" s="22">
        <v>138096</v>
      </c>
      <c r="BW236" s="22">
        <v>34164</v>
      </c>
      <c r="BX236" s="22">
        <v>0</v>
      </c>
      <c r="BY236" s="22">
        <v>0</v>
      </c>
      <c r="BZ236" s="22">
        <v>0</v>
      </c>
      <c r="CA236" s="22">
        <v>0</v>
      </c>
      <c r="CB236" s="22">
        <v>0</v>
      </c>
      <c r="CC236" s="22">
        <v>879709</v>
      </c>
      <c r="CD236" s="22">
        <v>72047</v>
      </c>
    </row>
    <row r="237" spans="1:8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216373</v>
      </c>
      <c r="F237" s="22">
        <v>0</v>
      </c>
      <c r="G237" s="22">
        <v>23709</v>
      </c>
      <c r="H237" s="22">
        <v>0</v>
      </c>
      <c r="I237" s="22">
        <v>797</v>
      </c>
      <c r="J237" s="22">
        <v>40918</v>
      </c>
      <c r="K237" s="22">
        <v>0</v>
      </c>
      <c r="L237" s="22">
        <v>0</v>
      </c>
      <c r="M237" s="22">
        <v>6058</v>
      </c>
      <c r="N237" s="22">
        <v>0</v>
      </c>
      <c r="O237" s="22">
        <v>0</v>
      </c>
      <c r="P237" s="22">
        <v>218489</v>
      </c>
      <c r="Q237" s="22">
        <v>0</v>
      </c>
      <c r="R237" s="22">
        <v>0</v>
      </c>
      <c r="S237" s="22">
        <v>0</v>
      </c>
      <c r="T237" s="22">
        <v>0</v>
      </c>
      <c r="U237" s="22">
        <v>40166</v>
      </c>
      <c r="V237" s="22">
        <v>28253</v>
      </c>
      <c r="W237" s="22">
        <v>52372</v>
      </c>
      <c r="X237" s="22">
        <v>0</v>
      </c>
      <c r="Y237" s="22">
        <v>29255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47626</v>
      </c>
      <c r="AK237" s="22">
        <v>51088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755104</v>
      </c>
      <c r="AR237" s="22">
        <v>9172</v>
      </c>
      <c r="AS237" s="22">
        <v>128491</v>
      </c>
      <c r="AT237" s="22">
        <v>0</v>
      </c>
      <c r="AU237" s="22">
        <v>0</v>
      </c>
      <c r="AV237" s="22">
        <v>37601</v>
      </c>
      <c r="AW237" s="22">
        <v>0</v>
      </c>
      <c r="AX237" s="22">
        <v>0</v>
      </c>
      <c r="AY237" s="22">
        <v>7625</v>
      </c>
      <c r="AZ237" s="22">
        <v>0</v>
      </c>
      <c r="BA237" s="22">
        <v>0</v>
      </c>
      <c r="BB237" s="22">
        <v>194067</v>
      </c>
      <c r="BC237" s="22">
        <v>0</v>
      </c>
      <c r="BD237" s="22">
        <v>0</v>
      </c>
      <c r="BE237" s="22">
        <v>0</v>
      </c>
      <c r="BF237" s="22">
        <v>0</v>
      </c>
      <c r="BG237" s="22">
        <v>42987</v>
      </c>
      <c r="BH237" s="22">
        <v>48778</v>
      </c>
      <c r="BI237" s="22">
        <v>26111</v>
      </c>
      <c r="BJ237" s="22">
        <v>0</v>
      </c>
      <c r="BK237" s="22">
        <v>36356</v>
      </c>
      <c r="BL237" s="22">
        <v>0</v>
      </c>
      <c r="BM237" s="22">
        <v>0</v>
      </c>
      <c r="BN237" s="22">
        <v>0</v>
      </c>
      <c r="BO237" s="22">
        <v>0</v>
      </c>
      <c r="BP237" s="22">
        <v>0</v>
      </c>
      <c r="BQ237" s="22">
        <v>0</v>
      </c>
      <c r="BR237" s="22">
        <v>0</v>
      </c>
      <c r="BS237" s="22">
        <v>0</v>
      </c>
      <c r="BT237" s="22">
        <v>0</v>
      </c>
      <c r="BU237" s="22">
        <v>0</v>
      </c>
      <c r="BV237" s="22">
        <v>50507</v>
      </c>
      <c r="BW237" s="22">
        <v>11263</v>
      </c>
      <c r="BX237" s="22">
        <v>0</v>
      </c>
      <c r="BY237" s="22">
        <v>0</v>
      </c>
      <c r="BZ237" s="22">
        <v>0</v>
      </c>
      <c r="CA237" s="22">
        <v>0</v>
      </c>
      <c r="CB237" s="22">
        <v>0</v>
      </c>
      <c r="CC237" s="22">
        <v>592958</v>
      </c>
      <c r="CD237" s="22">
        <v>162146</v>
      </c>
    </row>
    <row r="238" spans="1:8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163310</v>
      </c>
      <c r="F238" s="22">
        <v>0</v>
      </c>
      <c r="G238" s="22">
        <v>0</v>
      </c>
      <c r="H238" s="22">
        <v>0</v>
      </c>
      <c r="I238" s="22">
        <v>0</v>
      </c>
      <c r="J238" s="22">
        <v>9215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195458</v>
      </c>
      <c r="Q238" s="22">
        <v>3488</v>
      </c>
      <c r="R238" s="22">
        <v>0</v>
      </c>
      <c r="S238" s="22">
        <v>0</v>
      </c>
      <c r="T238" s="22">
        <v>0</v>
      </c>
      <c r="U238" s="22">
        <v>600078</v>
      </c>
      <c r="V238" s="22">
        <v>9813</v>
      </c>
      <c r="W238" s="22">
        <v>21770</v>
      </c>
      <c r="X238" s="22">
        <v>0</v>
      </c>
      <c r="Y238" s="22">
        <v>0</v>
      </c>
      <c r="Z238" s="22">
        <v>0</v>
      </c>
      <c r="AA238" s="22">
        <v>710</v>
      </c>
      <c r="AB238" s="22">
        <v>0</v>
      </c>
      <c r="AC238" s="22">
        <v>6627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85686</v>
      </c>
      <c r="AK238" s="22">
        <v>275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1096430</v>
      </c>
      <c r="AR238" s="22">
        <v>12903</v>
      </c>
      <c r="AS238" s="22">
        <v>131212</v>
      </c>
      <c r="AT238" s="22">
        <v>0</v>
      </c>
      <c r="AU238" s="22">
        <v>0</v>
      </c>
      <c r="AV238" s="22">
        <v>20203</v>
      </c>
      <c r="AW238" s="22">
        <v>89</v>
      </c>
      <c r="AX238" s="22">
        <v>0</v>
      </c>
      <c r="AY238" s="22">
        <v>0</v>
      </c>
      <c r="AZ238" s="22">
        <v>0</v>
      </c>
      <c r="BA238" s="22">
        <v>1182</v>
      </c>
      <c r="BB238" s="22">
        <v>96262</v>
      </c>
      <c r="BC238" s="22">
        <v>14104</v>
      </c>
      <c r="BD238" s="22">
        <v>0</v>
      </c>
      <c r="BE238" s="22">
        <v>0</v>
      </c>
      <c r="BF238" s="22">
        <v>0</v>
      </c>
      <c r="BG238" s="22">
        <v>104827</v>
      </c>
      <c r="BH238" s="22">
        <v>4525</v>
      </c>
      <c r="BI238" s="22">
        <v>14641</v>
      </c>
      <c r="BJ238" s="22">
        <v>0</v>
      </c>
      <c r="BK238" s="22">
        <v>0</v>
      </c>
      <c r="BL238" s="22">
        <v>0</v>
      </c>
      <c r="BM238" s="22">
        <v>619</v>
      </c>
      <c r="BN238" s="22">
        <v>0</v>
      </c>
      <c r="BO238" s="22">
        <v>6867</v>
      </c>
      <c r="BP238" s="22">
        <v>0</v>
      </c>
      <c r="BQ238" s="22">
        <v>0</v>
      </c>
      <c r="BR238" s="22">
        <v>0</v>
      </c>
      <c r="BS238" s="22">
        <v>6480</v>
      </c>
      <c r="BT238" s="22">
        <v>0</v>
      </c>
      <c r="BU238" s="22">
        <v>0</v>
      </c>
      <c r="BV238" s="22">
        <v>48922</v>
      </c>
      <c r="BW238" s="22">
        <v>8128</v>
      </c>
      <c r="BX238" s="22">
        <v>0</v>
      </c>
      <c r="BY238" s="22">
        <v>0</v>
      </c>
      <c r="BZ238" s="22">
        <v>0</v>
      </c>
      <c r="CA238" s="22">
        <v>0</v>
      </c>
      <c r="CB238" s="22">
        <v>0</v>
      </c>
      <c r="CC238" s="22">
        <v>470964</v>
      </c>
      <c r="CD238" s="22">
        <v>625466</v>
      </c>
    </row>
    <row r="239" spans="1:8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473096</v>
      </c>
      <c r="F239" s="22">
        <v>0</v>
      </c>
      <c r="G239" s="22">
        <v>148459</v>
      </c>
      <c r="H239" s="22">
        <v>0</v>
      </c>
      <c r="I239" s="22">
        <v>0</v>
      </c>
      <c r="J239" s="22">
        <v>1762</v>
      </c>
      <c r="K239" s="22">
        <v>0</v>
      </c>
      <c r="L239" s="22">
        <v>261</v>
      </c>
      <c r="M239" s="22">
        <v>375</v>
      </c>
      <c r="N239" s="22">
        <v>0</v>
      </c>
      <c r="O239" s="22">
        <v>0</v>
      </c>
      <c r="P239" s="22">
        <v>86418</v>
      </c>
      <c r="Q239" s="22">
        <v>55565</v>
      </c>
      <c r="R239" s="22">
        <v>0</v>
      </c>
      <c r="S239" s="22">
        <v>0</v>
      </c>
      <c r="T239" s="22">
        <v>0</v>
      </c>
      <c r="U239" s="22">
        <v>122203</v>
      </c>
      <c r="V239" s="22">
        <v>68128</v>
      </c>
      <c r="W239" s="22">
        <v>97102</v>
      </c>
      <c r="X239" s="22">
        <v>0</v>
      </c>
      <c r="Y239" s="22">
        <v>0</v>
      </c>
      <c r="Z239" s="22">
        <v>0</v>
      </c>
      <c r="AA239" s="22">
        <v>4695</v>
      </c>
      <c r="AB239" s="22">
        <v>4607</v>
      </c>
      <c r="AC239" s="22">
        <v>0</v>
      </c>
      <c r="AD239" s="22">
        <v>0</v>
      </c>
      <c r="AE239" s="22">
        <v>276336</v>
      </c>
      <c r="AF239" s="22">
        <v>0</v>
      </c>
      <c r="AG239" s="22">
        <v>0</v>
      </c>
      <c r="AH239" s="22">
        <v>19065</v>
      </c>
      <c r="AI239" s="22">
        <v>44625</v>
      </c>
      <c r="AJ239" s="22">
        <v>136131</v>
      </c>
      <c r="AK239" s="22">
        <v>27588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1566416</v>
      </c>
      <c r="AR239" s="22">
        <v>12633</v>
      </c>
      <c r="AS239" s="22">
        <v>346175</v>
      </c>
      <c r="AT239" s="22">
        <v>0</v>
      </c>
      <c r="AU239" s="22">
        <v>0</v>
      </c>
      <c r="AV239" s="22">
        <v>11378</v>
      </c>
      <c r="AW239" s="22">
        <v>0</v>
      </c>
      <c r="AX239" s="22">
        <v>6872</v>
      </c>
      <c r="AY239" s="22">
        <v>0</v>
      </c>
      <c r="AZ239" s="22">
        <v>0</v>
      </c>
      <c r="BA239" s="22">
        <v>0</v>
      </c>
      <c r="BB239" s="22">
        <v>266006</v>
      </c>
      <c r="BC239" s="22">
        <v>191479</v>
      </c>
      <c r="BD239" s="22">
        <v>0</v>
      </c>
      <c r="BE239" s="22">
        <v>0</v>
      </c>
      <c r="BF239" s="22">
        <v>362</v>
      </c>
      <c r="BG239" s="22">
        <v>165725</v>
      </c>
      <c r="BH239" s="22">
        <v>51981</v>
      </c>
      <c r="BI239" s="22">
        <v>82714</v>
      </c>
      <c r="BJ239" s="22">
        <v>0</v>
      </c>
      <c r="BK239" s="22">
        <v>3478</v>
      </c>
      <c r="BL239" s="22">
        <v>0</v>
      </c>
      <c r="BM239" s="22">
        <v>22517</v>
      </c>
      <c r="BN239" s="22">
        <v>7770</v>
      </c>
      <c r="BO239" s="22">
        <v>0</v>
      </c>
      <c r="BP239" s="22">
        <v>0</v>
      </c>
      <c r="BQ239" s="22">
        <v>12072</v>
      </c>
      <c r="BR239" s="22">
        <v>0</v>
      </c>
      <c r="BS239" s="22">
        <v>0</v>
      </c>
      <c r="BT239" s="22">
        <v>32099</v>
      </c>
      <c r="BU239" s="22">
        <v>26329</v>
      </c>
      <c r="BV239" s="22">
        <v>137395</v>
      </c>
      <c r="BW239" s="22">
        <v>49001</v>
      </c>
      <c r="BX239" s="22">
        <v>0</v>
      </c>
      <c r="BY239" s="22">
        <v>0</v>
      </c>
      <c r="BZ239" s="22">
        <v>0</v>
      </c>
      <c r="CA239" s="22">
        <v>0</v>
      </c>
      <c r="CB239" s="22">
        <v>0</v>
      </c>
      <c r="CC239" s="22">
        <v>1425986</v>
      </c>
      <c r="CD239" s="22">
        <v>140430</v>
      </c>
    </row>
    <row r="240" spans="1:8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716554</v>
      </c>
      <c r="G240" s="22">
        <v>199082</v>
      </c>
      <c r="H240" s="22">
        <v>158462</v>
      </c>
      <c r="I240" s="22">
        <v>0</v>
      </c>
      <c r="J240" s="22">
        <v>32507</v>
      </c>
      <c r="K240" s="22">
        <v>0</v>
      </c>
      <c r="L240" s="22">
        <v>0</v>
      </c>
      <c r="M240" s="22">
        <v>25179</v>
      </c>
      <c r="N240" s="22">
        <v>0</v>
      </c>
      <c r="O240" s="22">
        <v>0</v>
      </c>
      <c r="P240" s="22">
        <v>319144</v>
      </c>
      <c r="Q240" s="22">
        <v>5749</v>
      </c>
      <c r="R240" s="22">
        <v>0</v>
      </c>
      <c r="S240" s="22">
        <v>0</v>
      </c>
      <c r="T240" s="22">
        <v>0</v>
      </c>
      <c r="U240" s="22">
        <v>261886</v>
      </c>
      <c r="V240" s="22">
        <v>145888</v>
      </c>
      <c r="W240" s="22">
        <v>178717</v>
      </c>
      <c r="X240" s="22">
        <v>0</v>
      </c>
      <c r="Y240" s="22">
        <v>2692</v>
      </c>
      <c r="Z240" s="22">
        <v>0</v>
      </c>
      <c r="AA240" s="22">
        <v>2550</v>
      </c>
      <c r="AB240" s="22">
        <v>0</v>
      </c>
      <c r="AC240" s="22">
        <v>0</v>
      </c>
      <c r="AD240" s="22">
        <v>0</v>
      </c>
      <c r="AE240" s="22">
        <v>600</v>
      </c>
      <c r="AF240" s="22">
        <v>0</v>
      </c>
      <c r="AG240" s="22">
        <v>0</v>
      </c>
      <c r="AH240" s="22">
        <v>0</v>
      </c>
      <c r="AI240" s="22">
        <v>0</v>
      </c>
      <c r="AJ240" s="22">
        <v>160504</v>
      </c>
      <c r="AK240" s="22">
        <v>0</v>
      </c>
      <c r="AL240" s="22">
        <v>0</v>
      </c>
      <c r="AM240" s="22">
        <v>0</v>
      </c>
      <c r="AN240" s="22">
        <v>491155</v>
      </c>
      <c r="AO240" s="22">
        <v>0</v>
      </c>
      <c r="AP240" s="22">
        <v>0</v>
      </c>
      <c r="AQ240" s="22">
        <v>2700669</v>
      </c>
      <c r="AR240" s="22">
        <v>67641</v>
      </c>
      <c r="AS240" s="22">
        <v>288468</v>
      </c>
      <c r="AT240" s="22">
        <v>76025</v>
      </c>
      <c r="AU240" s="22">
        <v>0</v>
      </c>
      <c r="AV240" s="22">
        <v>78207</v>
      </c>
      <c r="AW240" s="22">
        <v>597</v>
      </c>
      <c r="AX240" s="22">
        <v>3663</v>
      </c>
      <c r="AY240" s="22">
        <v>21171</v>
      </c>
      <c r="AZ240" s="22">
        <v>0</v>
      </c>
      <c r="BA240" s="22">
        <v>0</v>
      </c>
      <c r="BB240" s="22">
        <v>469559</v>
      </c>
      <c r="BC240" s="22">
        <v>16903</v>
      </c>
      <c r="BD240" s="22">
        <v>0</v>
      </c>
      <c r="BE240" s="22">
        <v>0</v>
      </c>
      <c r="BF240" s="22">
        <v>0</v>
      </c>
      <c r="BG240" s="22">
        <v>163390</v>
      </c>
      <c r="BH240" s="22">
        <v>92345</v>
      </c>
      <c r="BI240" s="22">
        <v>138125</v>
      </c>
      <c r="BJ240" s="22">
        <v>0</v>
      </c>
      <c r="BK240" s="22">
        <v>56415</v>
      </c>
      <c r="BL240" s="22">
        <v>0</v>
      </c>
      <c r="BM240" s="22">
        <v>17916</v>
      </c>
      <c r="BN240" s="22">
        <v>0</v>
      </c>
      <c r="BO240" s="22">
        <v>1530</v>
      </c>
      <c r="BP240" s="22">
        <v>0</v>
      </c>
      <c r="BQ240" s="22">
        <v>13634</v>
      </c>
      <c r="BR240" s="22">
        <v>0</v>
      </c>
      <c r="BS240" s="22">
        <v>0</v>
      </c>
      <c r="BT240" s="22">
        <v>0</v>
      </c>
      <c r="BU240" s="22">
        <v>0</v>
      </c>
      <c r="BV240" s="22">
        <v>508504</v>
      </c>
      <c r="BW240" s="22">
        <v>37427</v>
      </c>
      <c r="BX240" s="22">
        <v>0</v>
      </c>
      <c r="BY240" s="22">
        <v>0</v>
      </c>
      <c r="BZ240" s="22">
        <v>379213</v>
      </c>
      <c r="CA240" s="22">
        <v>0</v>
      </c>
      <c r="CB240" s="22">
        <v>0</v>
      </c>
      <c r="CC240" s="22">
        <v>2430733</v>
      </c>
      <c r="CD240" s="22">
        <v>269936</v>
      </c>
    </row>
    <row r="241" spans="1:8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195370</v>
      </c>
      <c r="F241" s="22">
        <v>0</v>
      </c>
      <c r="G241" s="22">
        <v>2912</v>
      </c>
      <c r="H241" s="22">
        <v>0</v>
      </c>
      <c r="I241" s="22">
        <v>0</v>
      </c>
      <c r="J241" s="22">
        <v>9285</v>
      </c>
      <c r="K241" s="22">
        <v>0</v>
      </c>
      <c r="L241" s="22">
        <v>0</v>
      </c>
      <c r="M241" s="22">
        <v>862</v>
      </c>
      <c r="N241" s="22">
        <v>0</v>
      </c>
      <c r="O241" s="22">
        <v>0</v>
      </c>
      <c r="P241" s="22">
        <v>44831</v>
      </c>
      <c r="Q241" s="22">
        <v>0</v>
      </c>
      <c r="R241" s="22">
        <v>0</v>
      </c>
      <c r="S241" s="22">
        <v>0</v>
      </c>
      <c r="T241" s="22">
        <v>0</v>
      </c>
      <c r="U241" s="22">
        <v>79503</v>
      </c>
      <c r="V241" s="22">
        <v>43857</v>
      </c>
      <c r="W241" s="22">
        <v>21771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17905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416296</v>
      </c>
      <c r="AR241" s="22">
        <v>6388</v>
      </c>
      <c r="AS241" s="22">
        <v>117252</v>
      </c>
      <c r="AT241" s="22">
        <v>0</v>
      </c>
      <c r="AU241" s="22">
        <v>0</v>
      </c>
      <c r="AV241" s="22">
        <v>9714</v>
      </c>
      <c r="AW241" s="22">
        <v>0</v>
      </c>
      <c r="AX241" s="22">
        <v>0</v>
      </c>
      <c r="AY241" s="22">
        <v>8965</v>
      </c>
      <c r="AZ241" s="22">
        <v>0</v>
      </c>
      <c r="BA241" s="22">
        <v>0</v>
      </c>
      <c r="BB241" s="22">
        <v>83184</v>
      </c>
      <c r="BC241" s="22">
        <v>0</v>
      </c>
      <c r="BD241" s="22">
        <v>0</v>
      </c>
      <c r="BE241" s="22">
        <v>0</v>
      </c>
      <c r="BF241" s="22">
        <v>0</v>
      </c>
      <c r="BG241" s="22">
        <v>76697</v>
      </c>
      <c r="BH241" s="22">
        <v>83879</v>
      </c>
      <c r="BI241" s="22">
        <v>13286</v>
      </c>
      <c r="BJ241" s="22">
        <v>0</v>
      </c>
      <c r="BK241" s="22">
        <v>1630</v>
      </c>
      <c r="BL241" s="22">
        <v>0</v>
      </c>
      <c r="BM241" s="22">
        <v>0</v>
      </c>
      <c r="BN241" s="22">
        <v>0</v>
      </c>
      <c r="BO241" s="22">
        <v>0</v>
      </c>
      <c r="BP241" s="22">
        <v>0</v>
      </c>
      <c r="BQ241" s="22">
        <v>576</v>
      </c>
      <c r="BR241" s="22">
        <v>0</v>
      </c>
      <c r="BS241" s="22">
        <v>0</v>
      </c>
      <c r="BT241" s="22">
        <v>0</v>
      </c>
      <c r="BU241" s="22">
        <v>0</v>
      </c>
      <c r="BV241" s="22">
        <v>22185</v>
      </c>
      <c r="BW241" s="22">
        <v>120</v>
      </c>
      <c r="BX241" s="22">
        <v>0</v>
      </c>
      <c r="BY241" s="22">
        <v>0</v>
      </c>
      <c r="BZ241" s="22">
        <v>0</v>
      </c>
      <c r="CA241" s="22">
        <v>0</v>
      </c>
      <c r="CB241" s="22">
        <v>0</v>
      </c>
      <c r="CC241" s="22">
        <v>423876</v>
      </c>
      <c r="CD241" s="22">
        <v>-7580</v>
      </c>
    </row>
    <row r="242" spans="1:8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294513</v>
      </c>
      <c r="F242" s="22">
        <v>0</v>
      </c>
      <c r="G242" s="22">
        <v>1998</v>
      </c>
      <c r="H242" s="22">
        <v>0</v>
      </c>
      <c r="I242" s="22">
        <v>0</v>
      </c>
      <c r="J242" s="22">
        <v>12809</v>
      </c>
      <c r="K242" s="22">
        <v>0</v>
      </c>
      <c r="L242" s="22">
        <v>0</v>
      </c>
      <c r="M242" s="22">
        <v>2520</v>
      </c>
      <c r="N242" s="22">
        <v>0</v>
      </c>
      <c r="O242" s="22">
        <v>0</v>
      </c>
      <c r="P242" s="22">
        <v>130767</v>
      </c>
      <c r="Q242" s="22">
        <v>0</v>
      </c>
      <c r="R242" s="22">
        <v>0</v>
      </c>
      <c r="S242" s="22">
        <v>0</v>
      </c>
      <c r="T242" s="22">
        <v>0</v>
      </c>
      <c r="U242" s="22">
        <v>140884</v>
      </c>
      <c r="V242" s="22">
        <v>28874</v>
      </c>
      <c r="W242" s="22">
        <v>37056</v>
      </c>
      <c r="X242" s="22">
        <v>0</v>
      </c>
      <c r="Y242" s="22">
        <v>2208</v>
      </c>
      <c r="Z242" s="22">
        <v>0</v>
      </c>
      <c r="AA242" s="22">
        <v>0</v>
      </c>
      <c r="AB242" s="22">
        <v>103</v>
      </c>
      <c r="AC242" s="22">
        <v>4870</v>
      </c>
      <c r="AD242" s="22">
        <v>1950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19498</v>
      </c>
      <c r="AK242" s="22">
        <v>26602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704652</v>
      </c>
      <c r="AR242" s="22">
        <v>11775</v>
      </c>
      <c r="AS242" s="22">
        <v>111339</v>
      </c>
      <c r="AT242" s="22">
        <v>0</v>
      </c>
      <c r="AU242" s="22">
        <v>0</v>
      </c>
      <c r="AV242" s="22">
        <v>13311</v>
      </c>
      <c r="AW242" s="22">
        <v>0</v>
      </c>
      <c r="AX242" s="22">
        <v>0</v>
      </c>
      <c r="AY242" s="22">
        <v>2520</v>
      </c>
      <c r="AZ242" s="22">
        <v>0</v>
      </c>
      <c r="BA242" s="22">
        <v>0</v>
      </c>
      <c r="BB242" s="22">
        <v>248985</v>
      </c>
      <c r="BC242" s="22">
        <v>4790</v>
      </c>
      <c r="BD242" s="22">
        <v>0</v>
      </c>
      <c r="BE242" s="22">
        <v>8178</v>
      </c>
      <c r="BF242" s="22">
        <v>0</v>
      </c>
      <c r="BG242" s="22">
        <v>162599</v>
      </c>
      <c r="BH242" s="22">
        <v>50562</v>
      </c>
      <c r="BI242" s="22">
        <v>35950</v>
      </c>
      <c r="BJ242" s="22">
        <v>0</v>
      </c>
      <c r="BK242" s="22">
        <v>2508</v>
      </c>
      <c r="BL242" s="22">
        <v>0</v>
      </c>
      <c r="BM242" s="22">
        <v>0</v>
      </c>
      <c r="BN242" s="22">
        <v>2883</v>
      </c>
      <c r="BO242" s="22">
        <v>0</v>
      </c>
      <c r="BP242" s="22">
        <v>11470</v>
      </c>
      <c r="BQ242" s="22">
        <v>0</v>
      </c>
      <c r="BR242" s="22">
        <v>0</v>
      </c>
      <c r="BS242" s="22">
        <v>0</v>
      </c>
      <c r="BT242" s="22">
        <v>0</v>
      </c>
      <c r="BU242" s="22">
        <v>0</v>
      </c>
      <c r="BV242" s="22">
        <v>66055</v>
      </c>
      <c r="BW242" s="22">
        <v>42415</v>
      </c>
      <c r="BX242" s="22">
        <v>0</v>
      </c>
      <c r="BY242" s="22">
        <v>0</v>
      </c>
      <c r="BZ242" s="22">
        <v>0</v>
      </c>
      <c r="CA242" s="22">
        <v>0</v>
      </c>
      <c r="CB242" s="22">
        <v>0</v>
      </c>
      <c r="CC242" s="22">
        <v>775340</v>
      </c>
      <c r="CD242" s="22">
        <v>-70688</v>
      </c>
    </row>
    <row r="243" spans="1:8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443109</v>
      </c>
      <c r="F243" s="22">
        <v>0</v>
      </c>
      <c r="G243" s="22">
        <v>13428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15600</v>
      </c>
      <c r="N243" s="22">
        <v>0</v>
      </c>
      <c r="O243" s="22">
        <v>0</v>
      </c>
      <c r="P243" s="22">
        <v>110278</v>
      </c>
      <c r="Q243" s="22">
        <v>0</v>
      </c>
      <c r="R243" s="22">
        <v>0</v>
      </c>
      <c r="S243" s="22">
        <v>0</v>
      </c>
      <c r="T243" s="22">
        <v>0</v>
      </c>
      <c r="U243" s="22">
        <v>86670</v>
      </c>
      <c r="V243" s="22">
        <v>615838</v>
      </c>
      <c r="W243" s="22">
        <v>76557</v>
      </c>
      <c r="X243" s="22">
        <v>0</v>
      </c>
      <c r="Y243" s="22">
        <v>11696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135859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1509035</v>
      </c>
      <c r="AR243" s="22">
        <v>5636</v>
      </c>
      <c r="AS243" s="22">
        <v>186754</v>
      </c>
      <c r="AT243" s="22">
        <v>0</v>
      </c>
      <c r="AU243" s="22">
        <v>0</v>
      </c>
      <c r="AV243" s="22">
        <v>2524</v>
      </c>
      <c r="AW243" s="22">
        <v>0</v>
      </c>
      <c r="AX243" s="22">
        <v>0</v>
      </c>
      <c r="AY243" s="22">
        <v>16900</v>
      </c>
      <c r="AZ243" s="22">
        <v>0</v>
      </c>
      <c r="BA243" s="22">
        <v>0</v>
      </c>
      <c r="BB243" s="22">
        <v>247799</v>
      </c>
      <c r="BC243" s="22">
        <v>0</v>
      </c>
      <c r="BD243" s="22">
        <v>0</v>
      </c>
      <c r="BE243" s="22">
        <v>0</v>
      </c>
      <c r="BF243" s="22">
        <v>0</v>
      </c>
      <c r="BG243" s="22">
        <v>186483</v>
      </c>
      <c r="BH243" s="22">
        <v>63898</v>
      </c>
      <c r="BI243" s="22">
        <v>59646</v>
      </c>
      <c r="BJ243" s="22">
        <v>0</v>
      </c>
      <c r="BK243" s="22">
        <v>11621</v>
      </c>
      <c r="BL243" s="22">
        <v>0</v>
      </c>
      <c r="BM243" s="22">
        <v>0</v>
      </c>
      <c r="BN243" s="22">
        <v>0</v>
      </c>
      <c r="BO243" s="22">
        <v>0</v>
      </c>
      <c r="BP243" s="22">
        <v>0</v>
      </c>
      <c r="BQ243" s="22">
        <v>0</v>
      </c>
      <c r="BR243" s="22">
        <v>0</v>
      </c>
      <c r="BS243" s="22">
        <v>0</v>
      </c>
      <c r="BT243" s="22">
        <v>0</v>
      </c>
      <c r="BU243" s="22">
        <v>0</v>
      </c>
      <c r="BV243" s="22">
        <v>97262</v>
      </c>
      <c r="BW243" s="22">
        <v>0</v>
      </c>
      <c r="BX243" s="22">
        <v>0</v>
      </c>
      <c r="BY243" s="22">
        <v>0</v>
      </c>
      <c r="BZ243" s="22">
        <v>0</v>
      </c>
      <c r="CA243" s="22">
        <v>0</v>
      </c>
      <c r="CB243" s="22">
        <v>0</v>
      </c>
      <c r="CC243" s="22">
        <v>878523</v>
      </c>
      <c r="CD243" s="22">
        <v>630512</v>
      </c>
    </row>
    <row r="244" spans="1:8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161297</v>
      </c>
      <c r="F244" s="22">
        <v>0</v>
      </c>
      <c r="G244" s="22">
        <v>69870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335</v>
      </c>
      <c r="N244" s="22">
        <v>0</v>
      </c>
      <c r="O244" s="22">
        <v>0</v>
      </c>
      <c r="P244" s="22">
        <v>776</v>
      </c>
      <c r="Q244" s="22">
        <v>0</v>
      </c>
      <c r="R244" s="22">
        <v>0</v>
      </c>
      <c r="S244" s="22">
        <v>0</v>
      </c>
      <c r="T244" s="22">
        <v>0</v>
      </c>
      <c r="U244" s="22">
        <v>477162</v>
      </c>
      <c r="V244" s="22">
        <v>23151</v>
      </c>
      <c r="W244" s="22">
        <v>22266</v>
      </c>
      <c r="X244" s="22">
        <v>0</v>
      </c>
      <c r="Y244" s="22">
        <v>0</v>
      </c>
      <c r="Z244" s="22">
        <v>0</v>
      </c>
      <c r="AA244" s="22">
        <v>300</v>
      </c>
      <c r="AB244" s="22">
        <v>0</v>
      </c>
      <c r="AC244" s="22">
        <v>225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5852</v>
      </c>
      <c r="AK244" s="22">
        <v>40809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802043</v>
      </c>
      <c r="AR244" s="22">
        <v>21894</v>
      </c>
      <c r="AS244" s="22">
        <v>142020</v>
      </c>
      <c r="AT244" s="22">
        <v>0</v>
      </c>
      <c r="AU244" s="22">
        <v>0</v>
      </c>
      <c r="AV244" s="22">
        <v>26221</v>
      </c>
      <c r="AW244" s="22">
        <v>0</v>
      </c>
      <c r="AX244" s="22">
        <v>0</v>
      </c>
      <c r="AY244" s="22">
        <v>1365</v>
      </c>
      <c r="AZ244" s="22">
        <v>0</v>
      </c>
      <c r="BA244" s="22">
        <v>61208</v>
      </c>
      <c r="BB244" s="22">
        <v>52293</v>
      </c>
      <c r="BC244" s="22">
        <v>0</v>
      </c>
      <c r="BD244" s="22">
        <v>0</v>
      </c>
      <c r="BE244" s="22">
        <v>0</v>
      </c>
      <c r="BF244" s="22">
        <v>0</v>
      </c>
      <c r="BG244" s="22">
        <v>110014</v>
      </c>
      <c r="BH244" s="22">
        <v>52919</v>
      </c>
      <c r="BI244" s="22">
        <v>24662</v>
      </c>
      <c r="BJ244" s="22">
        <v>0</v>
      </c>
      <c r="BK244" s="22">
        <v>0</v>
      </c>
      <c r="BL244" s="22">
        <v>0</v>
      </c>
      <c r="BM244" s="22">
        <v>828</v>
      </c>
      <c r="BN244" s="22">
        <v>0</v>
      </c>
      <c r="BO244" s="22">
        <v>2736</v>
      </c>
      <c r="BP244" s="22">
        <v>0</v>
      </c>
      <c r="BQ244" s="22">
        <v>0</v>
      </c>
      <c r="BR244" s="22">
        <v>0</v>
      </c>
      <c r="BS244" s="22">
        <v>0</v>
      </c>
      <c r="BT244" s="22">
        <v>0</v>
      </c>
      <c r="BU244" s="22">
        <v>0</v>
      </c>
      <c r="BV244" s="22">
        <v>9984</v>
      </c>
      <c r="BW244" s="22">
        <v>85061</v>
      </c>
      <c r="BX244" s="22">
        <v>0</v>
      </c>
      <c r="BY244" s="22">
        <v>0</v>
      </c>
      <c r="BZ244" s="22">
        <v>0</v>
      </c>
      <c r="CA244" s="22">
        <v>0</v>
      </c>
      <c r="CB244" s="22">
        <v>0</v>
      </c>
      <c r="CC244" s="22">
        <v>591205</v>
      </c>
      <c r="CD244" s="22">
        <v>210838</v>
      </c>
    </row>
    <row r="245" spans="1:8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26176</v>
      </c>
      <c r="F245" s="22">
        <v>0</v>
      </c>
      <c r="G245" s="22">
        <v>5116</v>
      </c>
      <c r="H245" s="22">
        <v>0</v>
      </c>
      <c r="I245" s="22">
        <v>0</v>
      </c>
      <c r="J245" s="22">
        <v>8636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5240</v>
      </c>
      <c r="Q245" s="22">
        <v>0</v>
      </c>
      <c r="R245" s="22">
        <v>0</v>
      </c>
      <c r="S245" s="22">
        <v>0</v>
      </c>
      <c r="T245" s="22">
        <v>0</v>
      </c>
      <c r="U245" s="22">
        <v>17897</v>
      </c>
      <c r="V245" s="22">
        <v>18015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1535</v>
      </c>
      <c r="AF245" s="22">
        <v>0</v>
      </c>
      <c r="AG245" s="22">
        <v>0</v>
      </c>
      <c r="AH245" s="22">
        <v>0</v>
      </c>
      <c r="AI245" s="22">
        <v>0</v>
      </c>
      <c r="AJ245" s="22">
        <v>2433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85048</v>
      </c>
      <c r="AR245" s="22">
        <v>2430</v>
      </c>
      <c r="AS245" s="22">
        <v>31738</v>
      </c>
      <c r="AT245" s="22">
        <v>0</v>
      </c>
      <c r="AU245" s="22">
        <v>0</v>
      </c>
      <c r="AV245" s="22">
        <v>5340</v>
      </c>
      <c r="AW245" s="22">
        <v>0</v>
      </c>
      <c r="AX245" s="22">
        <v>0</v>
      </c>
      <c r="AY245" s="22">
        <v>0</v>
      </c>
      <c r="AZ245" s="22">
        <v>0</v>
      </c>
      <c r="BA245" s="22">
        <v>0</v>
      </c>
      <c r="BB245" s="22">
        <v>22467</v>
      </c>
      <c r="BC245" s="22">
        <v>0</v>
      </c>
      <c r="BD245" s="22">
        <v>0</v>
      </c>
      <c r="BE245" s="22">
        <v>0</v>
      </c>
      <c r="BF245" s="22">
        <v>0</v>
      </c>
      <c r="BG245" s="22">
        <v>13972</v>
      </c>
      <c r="BH245" s="22">
        <v>41641</v>
      </c>
      <c r="BI245" s="22">
        <v>0</v>
      </c>
      <c r="BJ245" s="22">
        <v>0</v>
      </c>
      <c r="BK245" s="22">
        <v>0</v>
      </c>
      <c r="BL245" s="22">
        <v>0</v>
      </c>
      <c r="BM245" s="22">
        <v>0</v>
      </c>
      <c r="BN245" s="22">
        <v>0</v>
      </c>
      <c r="BO245" s="22">
        <v>0</v>
      </c>
      <c r="BP245" s="22">
        <v>0</v>
      </c>
      <c r="BQ245" s="22">
        <v>0</v>
      </c>
      <c r="BR245" s="22">
        <v>0</v>
      </c>
      <c r="BS245" s="22">
        <v>0</v>
      </c>
      <c r="BT245" s="22">
        <v>0</v>
      </c>
      <c r="BU245" s="22">
        <v>0</v>
      </c>
      <c r="BV245" s="22">
        <v>712</v>
      </c>
      <c r="BW245" s="22">
        <v>0</v>
      </c>
      <c r="BX245" s="22">
        <v>0</v>
      </c>
      <c r="BY245" s="22">
        <v>0</v>
      </c>
      <c r="BZ245" s="22">
        <v>0</v>
      </c>
      <c r="CA245" s="22">
        <v>0</v>
      </c>
      <c r="CB245" s="22">
        <v>0</v>
      </c>
      <c r="CC245" s="22">
        <v>118300</v>
      </c>
      <c r="CD245" s="22">
        <v>-33252</v>
      </c>
    </row>
    <row r="246" spans="1:8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107668</v>
      </c>
      <c r="F246" s="22">
        <v>0</v>
      </c>
      <c r="G246" s="22">
        <v>72145</v>
      </c>
      <c r="H246" s="22">
        <v>0</v>
      </c>
      <c r="I246" s="22">
        <v>0</v>
      </c>
      <c r="J246" s="22">
        <v>29629</v>
      </c>
      <c r="K246" s="22">
        <v>0</v>
      </c>
      <c r="L246" s="22">
        <v>0</v>
      </c>
      <c r="M246" s="22">
        <v>370</v>
      </c>
      <c r="N246" s="22">
        <v>0</v>
      </c>
      <c r="O246" s="22">
        <v>0</v>
      </c>
      <c r="P246" s="22">
        <v>315246</v>
      </c>
      <c r="Q246" s="22">
        <v>0</v>
      </c>
      <c r="R246" s="22">
        <v>0</v>
      </c>
      <c r="S246" s="22">
        <v>0</v>
      </c>
      <c r="T246" s="22">
        <v>0</v>
      </c>
      <c r="U246" s="22">
        <v>142894</v>
      </c>
      <c r="V246" s="22">
        <v>16649</v>
      </c>
      <c r="W246" s="22">
        <v>16683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41255</v>
      </c>
      <c r="AK246" s="22">
        <v>0</v>
      </c>
      <c r="AL246" s="22">
        <v>0</v>
      </c>
      <c r="AM246" s="22">
        <v>0</v>
      </c>
      <c r="AN246" s="22">
        <v>115445</v>
      </c>
      <c r="AO246" s="22">
        <v>0</v>
      </c>
      <c r="AP246" s="22">
        <v>0</v>
      </c>
      <c r="AQ246" s="22">
        <v>857984</v>
      </c>
      <c r="AR246" s="22">
        <v>12048</v>
      </c>
      <c r="AS246" s="22">
        <v>111049</v>
      </c>
      <c r="AT246" s="22">
        <v>0</v>
      </c>
      <c r="AU246" s="22">
        <v>0</v>
      </c>
      <c r="AV246" s="22">
        <v>24862</v>
      </c>
      <c r="AW246" s="22">
        <v>0</v>
      </c>
      <c r="AX246" s="22">
        <v>0</v>
      </c>
      <c r="AY246" s="22">
        <v>1566</v>
      </c>
      <c r="AZ246" s="22">
        <v>0</v>
      </c>
      <c r="BA246" s="22">
        <v>0</v>
      </c>
      <c r="BB246" s="22">
        <v>113269</v>
      </c>
      <c r="BC246" s="22">
        <v>0</v>
      </c>
      <c r="BD246" s="22">
        <v>0</v>
      </c>
      <c r="BE246" s="22">
        <v>0</v>
      </c>
      <c r="BF246" s="22">
        <v>0</v>
      </c>
      <c r="BG246" s="22">
        <v>81451</v>
      </c>
      <c r="BH246" s="22">
        <v>18078</v>
      </c>
      <c r="BI246" s="22">
        <v>16998</v>
      </c>
      <c r="BJ246" s="22">
        <v>0</v>
      </c>
      <c r="BK246" s="22">
        <v>1607</v>
      </c>
      <c r="BL246" s="22">
        <v>0</v>
      </c>
      <c r="BM246" s="22">
        <v>0</v>
      </c>
      <c r="BN246" s="22">
        <v>0</v>
      </c>
      <c r="BO246" s="22">
        <v>0</v>
      </c>
      <c r="BP246" s="22">
        <v>0</v>
      </c>
      <c r="BQ246" s="22">
        <v>0</v>
      </c>
      <c r="BR246" s="22">
        <v>0</v>
      </c>
      <c r="BS246" s="22">
        <v>0</v>
      </c>
      <c r="BT246" s="22">
        <v>0</v>
      </c>
      <c r="BU246" s="22">
        <v>0</v>
      </c>
      <c r="BV246" s="22">
        <v>48509</v>
      </c>
      <c r="BW246" s="22">
        <v>2104</v>
      </c>
      <c r="BX246" s="22">
        <v>0</v>
      </c>
      <c r="BY246" s="22">
        <v>0</v>
      </c>
      <c r="BZ246" s="22">
        <v>100390</v>
      </c>
      <c r="CA246" s="22">
        <v>0</v>
      </c>
      <c r="CB246" s="22">
        <v>0</v>
      </c>
      <c r="CC246" s="22">
        <v>531931</v>
      </c>
      <c r="CD246" s="22">
        <v>326053</v>
      </c>
    </row>
    <row r="247" spans="1:8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79622</v>
      </c>
      <c r="F247" s="22">
        <v>0</v>
      </c>
      <c r="G247" s="22">
        <v>21734</v>
      </c>
      <c r="H247" s="22">
        <v>0</v>
      </c>
      <c r="I247" s="22">
        <v>0</v>
      </c>
      <c r="J247" s="22">
        <v>36100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13500</v>
      </c>
      <c r="Q247" s="22">
        <v>0</v>
      </c>
      <c r="R247" s="22">
        <v>0</v>
      </c>
      <c r="S247" s="22">
        <v>0</v>
      </c>
      <c r="T247" s="22">
        <v>0</v>
      </c>
      <c r="U247" s="22">
        <v>65470</v>
      </c>
      <c r="V247" s="22">
        <v>16922</v>
      </c>
      <c r="W247" s="22">
        <v>12382</v>
      </c>
      <c r="X247" s="22">
        <v>0</v>
      </c>
      <c r="Y247" s="22">
        <v>3450</v>
      </c>
      <c r="Z247" s="22">
        <v>0</v>
      </c>
      <c r="AA247" s="22">
        <v>900</v>
      </c>
      <c r="AB247" s="22">
        <v>0</v>
      </c>
      <c r="AC247" s="22">
        <v>5000</v>
      </c>
      <c r="AD247" s="22">
        <v>0</v>
      </c>
      <c r="AE247" s="22">
        <v>0</v>
      </c>
      <c r="AF247" s="22">
        <v>0</v>
      </c>
      <c r="AG247" s="22">
        <v>10667</v>
      </c>
      <c r="AH247" s="22">
        <v>0</v>
      </c>
      <c r="AI247" s="22">
        <v>30699</v>
      </c>
      <c r="AJ247" s="22">
        <v>0</v>
      </c>
      <c r="AK247" s="22">
        <v>5000</v>
      </c>
      <c r="AL247" s="22">
        <v>0</v>
      </c>
      <c r="AM247" s="22">
        <v>0</v>
      </c>
      <c r="AN247" s="22">
        <v>79672</v>
      </c>
      <c r="AO247" s="22">
        <v>0</v>
      </c>
      <c r="AP247" s="22">
        <v>0</v>
      </c>
      <c r="AQ247" s="22">
        <v>381118</v>
      </c>
      <c r="AR247" s="22">
        <v>13787</v>
      </c>
      <c r="AS247" s="22">
        <v>82270</v>
      </c>
      <c r="AT247" s="22">
        <v>0</v>
      </c>
      <c r="AU247" s="22">
        <v>0</v>
      </c>
      <c r="AV247" s="22">
        <v>35136</v>
      </c>
      <c r="AW247" s="22">
        <v>0</v>
      </c>
      <c r="AX247" s="22">
        <v>0</v>
      </c>
      <c r="AY247" s="22">
        <v>0</v>
      </c>
      <c r="AZ247" s="22">
        <v>0</v>
      </c>
      <c r="BA247" s="22">
        <v>0</v>
      </c>
      <c r="BB247" s="22">
        <v>89187</v>
      </c>
      <c r="BC247" s="22">
        <v>0</v>
      </c>
      <c r="BD247" s="22">
        <v>0</v>
      </c>
      <c r="BE247" s="22">
        <v>0</v>
      </c>
      <c r="BF247" s="22">
        <v>0</v>
      </c>
      <c r="BG247" s="22">
        <v>64917</v>
      </c>
      <c r="BH247" s="22">
        <v>17308</v>
      </c>
      <c r="BI247" s="22">
        <v>8572</v>
      </c>
      <c r="BJ247" s="22">
        <v>0</v>
      </c>
      <c r="BK247" s="22">
        <v>7405</v>
      </c>
      <c r="BL247" s="22">
        <v>0</v>
      </c>
      <c r="BM247" s="22">
        <v>0</v>
      </c>
      <c r="BN247" s="22">
        <v>0</v>
      </c>
      <c r="BO247" s="22">
        <v>1042</v>
      </c>
      <c r="BP247" s="22">
        <v>0</v>
      </c>
      <c r="BQ247" s="22">
        <v>0</v>
      </c>
      <c r="BR247" s="22">
        <v>0</v>
      </c>
      <c r="BS247" s="22">
        <v>0</v>
      </c>
      <c r="BT247" s="22">
        <v>0</v>
      </c>
      <c r="BU247" s="22">
        <v>41795</v>
      </c>
      <c r="BV247" s="22">
        <v>0</v>
      </c>
      <c r="BW247" s="22">
        <v>0</v>
      </c>
      <c r="BX247" s="22">
        <v>0</v>
      </c>
      <c r="BY247" s="22">
        <v>0</v>
      </c>
      <c r="BZ247" s="22">
        <v>60395</v>
      </c>
      <c r="CA247" s="22">
        <v>0</v>
      </c>
      <c r="CB247" s="22">
        <v>0</v>
      </c>
      <c r="CC247" s="22">
        <v>421814</v>
      </c>
      <c r="CD247" s="22">
        <v>-40696</v>
      </c>
    </row>
    <row r="248" spans="1:8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419070</v>
      </c>
      <c r="F248" s="22">
        <v>0</v>
      </c>
      <c r="G248" s="22">
        <v>2956</v>
      </c>
      <c r="H248" s="22">
        <v>0</v>
      </c>
      <c r="I248" s="22">
        <v>0</v>
      </c>
      <c r="J248" s="22">
        <v>36988</v>
      </c>
      <c r="K248" s="22">
        <v>0</v>
      </c>
      <c r="L248" s="22">
        <v>0</v>
      </c>
      <c r="M248" s="22">
        <v>1818</v>
      </c>
      <c r="N248" s="22">
        <v>0</v>
      </c>
      <c r="O248" s="22">
        <v>0</v>
      </c>
      <c r="P248" s="22">
        <v>87353</v>
      </c>
      <c r="Q248" s="22">
        <v>0</v>
      </c>
      <c r="R248" s="22">
        <v>0</v>
      </c>
      <c r="S248" s="22">
        <v>0</v>
      </c>
      <c r="T248" s="22">
        <v>0</v>
      </c>
      <c r="U248" s="22">
        <v>94449</v>
      </c>
      <c r="V248" s="22">
        <v>62873</v>
      </c>
      <c r="W248" s="22">
        <v>49610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956</v>
      </c>
      <c r="AE248" s="22">
        <v>66283</v>
      </c>
      <c r="AF248" s="22">
        <v>0</v>
      </c>
      <c r="AG248" s="22">
        <v>0</v>
      </c>
      <c r="AH248" s="22">
        <v>0</v>
      </c>
      <c r="AI248" s="22">
        <v>0</v>
      </c>
      <c r="AJ248" s="22">
        <v>29282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851638</v>
      </c>
      <c r="AR248" s="22">
        <v>30781</v>
      </c>
      <c r="AS248" s="22">
        <v>114726</v>
      </c>
      <c r="AT248" s="22">
        <v>0</v>
      </c>
      <c r="AU248" s="22">
        <v>0</v>
      </c>
      <c r="AV248" s="22">
        <v>42913</v>
      </c>
      <c r="AW248" s="22">
        <v>0</v>
      </c>
      <c r="AX248" s="22">
        <v>0</v>
      </c>
      <c r="AY248" s="22">
        <v>1580</v>
      </c>
      <c r="AZ248" s="22">
        <v>0</v>
      </c>
      <c r="BA248" s="22">
        <v>0</v>
      </c>
      <c r="BB248" s="22">
        <v>157292</v>
      </c>
      <c r="BC248" s="22">
        <v>0</v>
      </c>
      <c r="BD248" s="22">
        <v>0</v>
      </c>
      <c r="BE248" s="22">
        <v>0</v>
      </c>
      <c r="BF248" s="22">
        <v>0</v>
      </c>
      <c r="BG248" s="22">
        <v>163205</v>
      </c>
      <c r="BH248" s="22">
        <v>86879</v>
      </c>
      <c r="BI248" s="22">
        <v>38394</v>
      </c>
      <c r="BJ248" s="22">
        <v>0</v>
      </c>
      <c r="BK248" s="22">
        <v>2376</v>
      </c>
      <c r="BL248" s="22">
        <v>0</v>
      </c>
      <c r="BM248" s="22">
        <v>0</v>
      </c>
      <c r="BN248" s="22">
        <v>0</v>
      </c>
      <c r="BO248" s="22">
        <v>0</v>
      </c>
      <c r="BP248" s="22">
        <v>2450</v>
      </c>
      <c r="BQ248" s="22">
        <v>38138</v>
      </c>
      <c r="BR248" s="22">
        <v>0</v>
      </c>
      <c r="BS248" s="22">
        <v>0</v>
      </c>
      <c r="BT248" s="22">
        <v>0</v>
      </c>
      <c r="BU248" s="22">
        <v>0</v>
      </c>
      <c r="BV248" s="22">
        <v>46704</v>
      </c>
      <c r="BW248" s="22">
        <v>10473</v>
      </c>
      <c r="BX248" s="22">
        <v>0</v>
      </c>
      <c r="BY248" s="22">
        <v>0</v>
      </c>
      <c r="BZ248" s="22">
        <v>0</v>
      </c>
      <c r="CA248" s="22">
        <v>0</v>
      </c>
      <c r="CB248" s="22">
        <v>0</v>
      </c>
      <c r="CC248" s="22">
        <v>735911</v>
      </c>
      <c r="CD248" s="22">
        <v>115727</v>
      </c>
    </row>
    <row r="249" spans="1:8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208286</v>
      </c>
      <c r="F249" s="22">
        <v>0</v>
      </c>
      <c r="G249" s="22">
        <v>1403</v>
      </c>
      <c r="H249" s="22">
        <v>0</v>
      </c>
      <c r="I249" s="22">
        <v>0</v>
      </c>
      <c r="J249" s="22">
        <v>231163</v>
      </c>
      <c r="K249" s="22">
        <v>0</v>
      </c>
      <c r="L249" s="22">
        <v>0</v>
      </c>
      <c r="M249" s="22">
        <v>820</v>
      </c>
      <c r="N249" s="22">
        <v>0</v>
      </c>
      <c r="O249" s="22">
        <v>1663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42591</v>
      </c>
      <c r="V249" s="22">
        <v>35773</v>
      </c>
      <c r="W249" s="22">
        <v>25825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17371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564895</v>
      </c>
      <c r="AR249" s="22">
        <v>6935</v>
      </c>
      <c r="AS249" s="22">
        <v>79736</v>
      </c>
      <c r="AT249" s="22">
        <v>0</v>
      </c>
      <c r="AU249" s="22">
        <v>0</v>
      </c>
      <c r="AV249" s="22">
        <v>37240</v>
      </c>
      <c r="AW249" s="22">
        <v>0</v>
      </c>
      <c r="AX249" s="22">
        <v>0</v>
      </c>
      <c r="AY249" s="22">
        <v>10945</v>
      </c>
      <c r="AZ249" s="22">
        <v>0</v>
      </c>
      <c r="BA249" s="22">
        <v>123425</v>
      </c>
      <c r="BB249" s="22">
        <v>0</v>
      </c>
      <c r="BC249" s="22">
        <v>0</v>
      </c>
      <c r="BD249" s="22">
        <v>0</v>
      </c>
      <c r="BE249" s="22">
        <v>0</v>
      </c>
      <c r="BF249" s="22">
        <v>0</v>
      </c>
      <c r="BG249" s="22">
        <v>51527</v>
      </c>
      <c r="BH249" s="22">
        <v>34423</v>
      </c>
      <c r="BI249" s="22">
        <v>21237</v>
      </c>
      <c r="BJ249" s="22">
        <v>0</v>
      </c>
      <c r="BK249" s="22">
        <v>2538</v>
      </c>
      <c r="BL249" s="22">
        <v>0</v>
      </c>
      <c r="BM249" s="22">
        <v>0</v>
      </c>
      <c r="BN249" s="22">
        <v>0</v>
      </c>
      <c r="BO249" s="22">
        <v>442</v>
      </c>
      <c r="BP249" s="22">
        <v>0</v>
      </c>
      <c r="BQ249" s="22">
        <v>0</v>
      </c>
      <c r="BR249" s="22">
        <v>0</v>
      </c>
      <c r="BS249" s="22">
        <v>0</v>
      </c>
      <c r="BT249" s="22">
        <v>0</v>
      </c>
      <c r="BU249" s="22">
        <v>0</v>
      </c>
      <c r="BV249" s="22">
        <v>14225</v>
      </c>
      <c r="BW249" s="22">
        <v>3699</v>
      </c>
      <c r="BX249" s="22">
        <v>0</v>
      </c>
      <c r="BY249" s="22">
        <v>0</v>
      </c>
      <c r="BZ249" s="22">
        <v>0</v>
      </c>
      <c r="CA249" s="22">
        <v>0</v>
      </c>
      <c r="CB249" s="22">
        <v>0</v>
      </c>
      <c r="CC249" s="22">
        <v>386372</v>
      </c>
      <c r="CD249" s="22">
        <v>178523</v>
      </c>
    </row>
    <row r="250" spans="1:8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130048</v>
      </c>
      <c r="F250" s="22">
        <v>0</v>
      </c>
      <c r="G250" s="22">
        <v>46949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360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94752</v>
      </c>
      <c r="V250" s="22">
        <v>362004</v>
      </c>
      <c r="W250" s="22">
        <v>7789</v>
      </c>
      <c r="X250" s="22">
        <v>0</v>
      </c>
      <c r="Y250" s="22">
        <v>0</v>
      </c>
      <c r="Z250" s="22">
        <v>0</v>
      </c>
      <c r="AA250" s="22">
        <v>3500</v>
      </c>
      <c r="AB250" s="22">
        <v>0</v>
      </c>
      <c r="AC250" s="22">
        <v>475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214883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860760</v>
      </c>
      <c r="AR250" s="22">
        <v>10276</v>
      </c>
      <c r="AS250" s="22">
        <v>117511</v>
      </c>
      <c r="AT250" s="22">
        <v>0</v>
      </c>
      <c r="AU250" s="22">
        <v>0</v>
      </c>
      <c r="AV250" s="22">
        <v>8214</v>
      </c>
      <c r="AW250" s="22">
        <v>280</v>
      </c>
      <c r="AX250" s="22">
        <v>0</v>
      </c>
      <c r="AY250" s="22">
        <v>0</v>
      </c>
      <c r="AZ250" s="22">
        <v>0</v>
      </c>
      <c r="BA250" s="22">
        <v>19692</v>
      </c>
      <c r="BB250" s="22">
        <v>15531</v>
      </c>
      <c r="BC250" s="22">
        <v>0</v>
      </c>
      <c r="BD250" s="22">
        <v>0</v>
      </c>
      <c r="BE250" s="22">
        <v>0</v>
      </c>
      <c r="BF250" s="22">
        <v>0</v>
      </c>
      <c r="BG250" s="22">
        <v>82556</v>
      </c>
      <c r="BH250" s="22">
        <v>29655</v>
      </c>
      <c r="BI250" s="22">
        <v>6871</v>
      </c>
      <c r="BJ250" s="22">
        <v>0</v>
      </c>
      <c r="BK250" s="22">
        <v>1326</v>
      </c>
      <c r="BL250" s="22">
        <v>0</v>
      </c>
      <c r="BM250" s="22">
        <v>171</v>
      </c>
      <c r="BN250" s="22">
        <v>0</v>
      </c>
      <c r="BO250" s="22">
        <v>2838</v>
      </c>
      <c r="BP250" s="22">
        <v>0</v>
      </c>
      <c r="BQ250" s="22">
        <v>0</v>
      </c>
      <c r="BR250" s="22">
        <v>0</v>
      </c>
      <c r="BS250" s="22">
        <v>0</v>
      </c>
      <c r="BT250" s="22">
        <v>0</v>
      </c>
      <c r="BU250" s="22">
        <v>0</v>
      </c>
      <c r="BV250" s="22">
        <v>3120</v>
      </c>
      <c r="BW250" s="22">
        <v>5176</v>
      </c>
      <c r="BX250" s="22">
        <v>0</v>
      </c>
      <c r="BY250" s="22">
        <v>0</v>
      </c>
      <c r="BZ250" s="22">
        <v>0</v>
      </c>
      <c r="CA250" s="22">
        <v>0</v>
      </c>
      <c r="CB250" s="22">
        <v>0</v>
      </c>
      <c r="CC250" s="22">
        <v>303217</v>
      </c>
      <c r="CD250" s="22">
        <v>557543</v>
      </c>
    </row>
    <row r="251" spans="1:8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320586</v>
      </c>
      <c r="F251" s="22">
        <v>0</v>
      </c>
      <c r="G251" s="22">
        <v>1003589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4157</v>
      </c>
      <c r="N251" s="22">
        <v>0</v>
      </c>
      <c r="O251" s="22">
        <v>0</v>
      </c>
      <c r="P251" s="22">
        <v>88221</v>
      </c>
      <c r="Q251" s="22">
        <v>0</v>
      </c>
      <c r="R251" s="22">
        <v>0</v>
      </c>
      <c r="S251" s="22">
        <v>0</v>
      </c>
      <c r="T251" s="22">
        <v>0</v>
      </c>
      <c r="U251" s="22">
        <v>279198</v>
      </c>
      <c r="V251" s="22">
        <v>24597</v>
      </c>
      <c r="W251" s="22">
        <v>36433</v>
      </c>
      <c r="X251" s="22">
        <v>0</v>
      </c>
      <c r="Y251" s="22">
        <v>11692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22132</v>
      </c>
      <c r="AH251" s="22">
        <v>0</v>
      </c>
      <c r="AI251" s="22">
        <v>0</v>
      </c>
      <c r="AJ251" s="22">
        <v>96349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1886954</v>
      </c>
      <c r="AR251" s="22">
        <v>9509</v>
      </c>
      <c r="AS251" s="22">
        <v>259786</v>
      </c>
      <c r="AT251" s="22">
        <v>0</v>
      </c>
      <c r="AU251" s="22">
        <v>0</v>
      </c>
      <c r="AV251" s="22">
        <v>0</v>
      </c>
      <c r="AW251" s="22">
        <v>0</v>
      </c>
      <c r="AX251" s="22">
        <v>0</v>
      </c>
      <c r="AY251" s="22">
        <v>30484</v>
      </c>
      <c r="AZ251" s="22">
        <v>0</v>
      </c>
      <c r="BA251" s="22">
        <v>0</v>
      </c>
      <c r="BB251" s="22">
        <v>224848</v>
      </c>
      <c r="BC251" s="22">
        <v>0</v>
      </c>
      <c r="BD251" s="22">
        <v>0</v>
      </c>
      <c r="BE251" s="22">
        <v>0</v>
      </c>
      <c r="BF251" s="22">
        <v>0</v>
      </c>
      <c r="BG251" s="22">
        <v>386390</v>
      </c>
      <c r="BH251" s="22">
        <v>48416</v>
      </c>
      <c r="BI251" s="22">
        <v>46162</v>
      </c>
      <c r="BJ251" s="22">
        <v>0</v>
      </c>
      <c r="BK251" s="22">
        <v>14615</v>
      </c>
      <c r="BL251" s="22">
        <v>0</v>
      </c>
      <c r="BM251" s="22">
        <v>0</v>
      </c>
      <c r="BN251" s="22">
        <v>0</v>
      </c>
      <c r="BO251" s="22">
        <v>0</v>
      </c>
      <c r="BP251" s="22">
        <v>0</v>
      </c>
      <c r="BQ251" s="22">
        <v>6565</v>
      </c>
      <c r="BR251" s="22">
        <v>0</v>
      </c>
      <c r="BS251" s="22">
        <v>0</v>
      </c>
      <c r="BT251" s="22">
        <v>0</v>
      </c>
      <c r="BU251" s="22">
        <v>0</v>
      </c>
      <c r="BV251" s="22">
        <v>229425</v>
      </c>
      <c r="BW251" s="22">
        <v>20724</v>
      </c>
      <c r="BX251" s="22">
        <v>0</v>
      </c>
      <c r="BY251" s="22">
        <v>0</v>
      </c>
      <c r="BZ251" s="22">
        <v>0</v>
      </c>
      <c r="CA251" s="22">
        <v>0</v>
      </c>
      <c r="CB251" s="22">
        <v>0</v>
      </c>
      <c r="CC251" s="22">
        <v>1276924</v>
      </c>
      <c r="CD251" s="22">
        <v>610030</v>
      </c>
    </row>
    <row r="252" spans="1:8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346824</v>
      </c>
      <c r="F252" s="22">
        <v>0</v>
      </c>
      <c r="G252" s="22">
        <v>64455</v>
      </c>
      <c r="H252" s="22">
        <v>0</v>
      </c>
      <c r="I252" s="22">
        <v>0</v>
      </c>
      <c r="J252" s="22">
        <v>24500</v>
      </c>
      <c r="K252" s="22">
        <v>0</v>
      </c>
      <c r="L252" s="22">
        <v>0</v>
      </c>
      <c r="M252" s="22">
        <v>4651</v>
      </c>
      <c r="N252" s="22">
        <v>0</v>
      </c>
      <c r="O252" s="22">
        <v>0</v>
      </c>
      <c r="P252" s="22">
        <v>144306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45609</v>
      </c>
      <c r="W252" s="22">
        <v>48591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12888</v>
      </c>
      <c r="AK252" s="22">
        <v>27869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719693</v>
      </c>
      <c r="AR252" s="22">
        <v>26576</v>
      </c>
      <c r="AS252" s="22">
        <v>228491</v>
      </c>
      <c r="AT252" s="22">
        <v>0</v>
      </c>
      <c r="AU252" s="22">
        <v>0</v>
      </c>
      <c r="AV252" s="22">
        <v>28714</v>
      </c>
      <c r="AW252" s="22">
        <v>0</v>
      </c>
      <c r="AX252" s="22">
        <v>0</v>
      </c>
      <c r="AY252" s="22">
        <v>11777</v>
      </c>
      <c r="AZ252" s="22">
        <v>0</v>
      </c>
      <c r="BA252" s="22">
        <v>0</v>
      </c>
      <c r="BB252" s="22">
        <v>240797</v>
      </c>
      <c r="BC252" s="22">
        <v>0</v>
      </c>
      <c r="BD252" s="22">
        <v>0</v>
      </c>
      <c r="BE252" s="22">
        <v>0</v>
      </c>
      <c r="BF252" s="22">
        <v>0</v>
      </c>
      <c r="BG252" s="22">
        <v>0</v>
      </c>
      <c r="BH252" s="22">
        <v>77178</v>
      </c>
      <c r="BI252" s="22">
        <v>22810</v>
      </c>
      <c r="BJ252" s="22">
        <v>0</v>
      </c>
      <c r="BK252" s="22">
        <v>3268</v>
      </c>
      <c r="BL252" s="22">
        <v>0</v>
      </c>
      <c r="BM252" s="22">
        <v>0</v>
      </c>
      <c r="BN252" s="22">
        <v>0</v>
      </c>
      <c r="BO252" s="22">
        <v>0</v>
      </c>
      <c r="BP252" s="22">
        <v>0</v>
      </c>
      <c r="BQ252" s="22">
        <v>0</v>
      </c>
      <c r="BR252" s="22">
        <v>0</v>
      </c>
      <c r="BS252" s="22">
        <v>0</v>
      </c>
      <c r="BT252" s="22">
        <v>0</v>
      </c>
      <c r="BU252" s="22">
        <v>0</v>
      </c>
      <c r="BV252" s="22">
        <v>36937</v>
      </c>
      <c r="BW252" s="22">
        <v>52111</v>
      </c>
      <c r="BX252" s="22">
        <v>0</v>
      </c>
      <c r="BY252" s="22">
        <v>0</v>
      </c>
      <c r="BZ252" s="22">
        <v>0</v>
      </c>
      <c r="CA252" s="22">
        <v>0</v>
      </c>
      <c r="CB252" s="22">
        <v>0</v>
      </c>
      <c r="CC252" s="22">
        <v>728659</v>
      </c>
      <c r="CD252" s="22">
        <v>-8966</v>
      </c>
    </row>
    <row r="253" spans="1:8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217625</v>
      </c>
      <c r="F253" s="22">
        <v>0</v>
      </c>
      <c r="G253" s="22">
        <v>1295</v>
      </c>
      <c r="H253" s="22">
        <v>0</v>
      </c>
      <c r="I253" s="22">
        <v>0</v>
      </c>
      <c r="J253" s="22">
        <v>0</v>
      </c>
      <c r="K253" s="22">
        <v>0</v>
      </c>
      <c r="L253" s="22">
        <v>7900</v>
      </c>
      <c r="M253" s="22">
        <v>0</v>
      </c>
      <c r="N253" s="22">
        <v>0</v>
      </c>
      <c r="O253" s="22">
        <v>0</v>
      </c>
      <c r="P253" s="22">
        <v>110427</v>
      </c>
      <c r="Q253" s="22">
        <v>0</v>
      </c>
      <c r="R253" s="22">
        <v>0</v>
      </c>
      <c r="S253" s="22">
        <v>0</v>
      </c>
      <c r="T253" s="22">
        <v>0</v>
      </c>
      <c r="U253" s="22">
        <v>85841</v>
      </c>
      <c r="V253" s="22">
        <v>23592</v>
      </c>
      <c r="W253" s="22">
        <v>23488</v>
      </c>
      <c r="X253" s="22">
        <v>0</v>
      </c>
      <c r="Y253" s="22">
        <v>0</v>
      </c>
      <c r="Z253" s="22">
        <v>0</v>
      </c>
      <c r="AA253" s="22">
        <v>150</v>
      </c>
      <c r="AB253" s="22">
        <v>0</v>
      </c>
      <c r="AC253" s="22">
        <v>0</v>
      </c>
      <c r="AD253" s="22">
        <v>0</v>
      </c>
      <c r="AE253" s="22">
        <v>2835</v>
      </c>
      <c r="AF253" s="22">
        <v>0</v>
      </c>
      <c r="AG253" s="22">
        <v>0</v>
      </c>
      <c r="AH253" s="22">
        <v>0</v>
      </c>
      <c r="AI253" s="22">
        <v>0</v>
      </c>
      <c r="AJ253" s="22">
        <v>20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473173</v>
      </c>
      <c r="AR253" s="22">
        <v>5748</v>
      </c>
      <c r="AS253" s="22">
        <v>87542</v>
      </c>
      <c r="AT253" s="22">
        <v>0</v>
      </c>
      <c r="AU253" s="22">
        <v>0</v>
      </c>
      <c r="AV253" s="22">
        <v>32966</v>
      </c>
      <c r="AW253" s="22">
        <v>0</v>
      </c>
      <c r="AX253" s="22">
        <v>8511</v>
      </c>
      <c r="AY253" s="22">
        <v>425</v>
      </c>
      <c r="AZ253" s="22">
        <v>0</v>
      </c>
      <c r="BA253" s="22">
        <v>0</v>
      </c>
      <c r="BB253" s="22">
        <v>107762</v>
      </c>
      <c r="BC253" s="22">
        <v>0</v>
      </c>
      <c r="BD253" s="22">
        <v>0</v>
      </c>
      <c r="BE253" s="22">
        <v>0</v>
      </c>
      <c r="BF253" s="22">
        <v>0</v>
      </c>
      <c r="BG253" s="22">
        <v>151051</v>
      </c>
      <c r="BH253" s="22">
        <v>36712</v>
      </c>
      <c r="BI253" s="22">
        <v>20746</v>
      </c>
      <c r="BJ253" s="22">
        <v>0</v>
      </c>
      <c r="BK253" s="22">
        <v>1911</v>
      </c>
      <c r="BL253" s="22">
        <v>0</v>
      </c>
      <c r="BM253" s="22">
        <v>0</v>
      </c>
      <c r="BN253" s="22">
        <v>0</v>
      </c>
      <c r="BO253" s="22">
        <v>0</v>
      </c>
      <c r="BP253" s="22">
        <v>0</v>
      </c>
      <c r="BQ253" s="22">
        <v>475</v>
      </c>
      <c r="BR253" s="22">
        <v>0</v>
      </c>
      <c r="BS253" s="22">
        <v>0</v>
      </c>
      <c r="BT253" s="22">
        <v>0</v>
      </c>
      <c r="BU253" s="22">
        <v>0</v>
      </c>
      <c r="BV253" s="22">
        <v>21260</v>
      </c>
      <c r="BW253" s="22">
        <v>7023</v>
      </c>
      <c r="BX253" s="22">
        <v>0</v>
      </c>
      <c r="BY253" s="22">
        <v>0</v>
      </c>
      <c r="BZ253" s="22">
        <v>0</v>
      </c>
      <c r="CA253" s="22">
        <v>0</v>
      </c>
      <c r="CB253" s="22">
        <v>0</v>
      </c>
      <c r="CC253" s="22">
        <v>482132</v>
      </c>
      <c r="CD253" s="22">
        <v>-8959</v>
      </c>
    </row>
    <row r="254" spans="1:8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182792</v>
      </c>
      <c r="F254" s="22">
        <v>0</v>
      </c>
      <c r="G254" s="22">
        <v>18708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633</v>
      </c>
      <c r="N254" s="22">
        <v>0</v>
      </c>
      <c r="O254" s="22">
        <v>3446</v>
      </c>
      <c r="P254" s="22">
        <v>199302</v>
      </c>
      <c r="Q254" s="22">
        <v>0</v>
      </c>
      <c r="R254" s="22">
        <v>0</v>
      </c>
      <c r="S254" s="22">
        <v>0</v>
      </c>
      <c r="T254" s="22">
        <v>0</v>
      </c>
      <c r="U254" s="22">
        <v>129343</v>
      </c>
      <c r="V254" s="22">
        <v>61353</v>
      </c>
      <c r="W254" s="22">
        <v>0</v>
      </c>
      <c r="X254" s="22">
        <v>0</v>
      </c>
      <c r="Y254" s="22">
        <v>0</v>
      </c>
      <c r="Z254" s="22">
        <v>0</v>
      </c>
      <c r="AA254" s="22">
        <v>18305</v>
      </c>
      <c r="AB254" s="22">
        <v>0</v>
      </c>
      <c r="AC254" s="22">
        <v>125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501791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1115798</v>
      </c>
      <c r="AR254" s="22">
        <v>9345</v>
      </c>
      <c r="AS254" s="22">
        <v>119427</v>
      </c>
      <c r="AT254" s="22">
        <v>0</v>
      </c>
      <c r="AU254" s="22">
        <v>0</v>
      </c>
      <c r="AV254" s="22">
        <v>22551</v>
      </c>
      <c r="AW254" s="22">
        <v>972</v>
      </c>
      <c r="AX254" s="22">
        <v>0</v>
      </c>
      <c r="AY254" s="22">
        <v>0</v>
      </c>
      <c r="AZ254" s="22">
        <v>0</v>
      </c>
      <c r="BA254" s="22">
        <v>12444</v>
      </c>
      <c r="BB254" s="22">
        <v>97028</v>
      </c>
      <c r="BC254" s="22">
        <v>0</v>
      </c>
      <c r="BD254" s="22">
        <v>0</v>
      </c>
      <c r="BE254" s="22">
        <v>0</v>
      </c>
      <c r="BF254" s="22">
        <v>0</v>
      </c>
      <c r="BG254" s="22">
        <v>84761</v>
      </c>
      <c r="BH254" s="22">
        <v>44191</v>
      </c>
      <c r="BI254" s="22">
        <v>22257</v>
      </c>
      <c r="BJ254" s="22">
        <v>0</v>
      </c>
      <c r="BK254" s="22">
        <v>1096</v>
      </c>
      <c r="BL254" s="22">
        <v>0</v>
      </c>
      <c r="BM254" s="22">
        <v>7242</v>
      </c>
      <c r="BN254" s="22">
        <v>0</v>
      </c>
      <c r="BO254" s="22">
        <v>1591</v>
      </c>
      <c r="BP254" s="22">
        <v>0</v>
      </c>
      <c r="BQ254" s="22">
        <v>0</v>
      </c>
      <c r="BR254" s="22">
        <v>0</v>
      </c>
      <c r="BS254" s="22">
        <v>0</v>
      </c>
      <c r="BT254" s="22">
        <v>0</v>
      </c>
      <c r="BU254" s="22">
        <v>0</v>
      </c>
      <c r="BV254" s="22">
        <v>21741</v>
      </c>
      <c r="BW254" s="22">
        <v>0</v>
      </c>
      <c r="BX254" s="22">
        <v>0</v>
      </c>
      <c r="BY254" s="22">
        <v>0</v>
      </c>
      <c r="BZ254" s="22">
        <v>0</v>
      </c>
      <c r="CA254" s="22">
        <v>0</v>
      </c>
      <c r="CB254" s="22">
        <v>0</v>
      </c>
      <c r="CC254" s="22">
        <v>444646</v>
      </c>
      <c r="CD254" s="22">
        <v>671152</v>
      </c>
    </row>
    <row r="255" spans="1:8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854221</v>
      </c>
      <c r="H255" s="22">
        <v>117070</v>
      </c>
      <c r="I255" s="22">
        <v>0</v>
      </c>
      <c r="J255" s="22">
        <v>195461</v>
      </c>
      <c r="K255" s="22">
        <v>0</v>
      </c>
      <c r="L255" s="22">
        <v>0</v>
      </c>
      <c r="M255" s="22">
        <v>13909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16638</v>
      </c>
      <c r="V255" s="22">
        <v>114782</v>
      </c>
      <c r="W255" s="22">
        <v>117677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13123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181900</v>
      </c>
      <c r="AQ255" s="22">
        <v>1624781</v>
      </c>
      <c r="AR255" s="22">
        <v>10452</v>
      </c>
      <c r="AS255" s="22">
        <v>243586</v>
      </c>
      <c r="AT255" s="22">
        <v>0</v>
      </c>
      <c r="AU255" s="22">
        <v>0</v>
      </c>
      <c r="AV255" s="22">
        <v>78979</v>
      </c>
      <c r="AW255" s="22">
        <v>0</v>
      </c>
      <c r="AX255" s="22">
        <v>11642</v>
      </c>
      <c r="AY255" s="22">
        <v>25240</v>
      </c>
      <c r="AZ255" s="22">
        <v>0</v>
      </c>
      <c r="BA255" s="22">
        <v>0</v>
      </c>
      <c r="BB255" s="22">
        <v>451724</v>
      </c>
      <c r="BC255" s="22">
        <v>0</v>
      </c>
      <c r="BD255" s="22">
        <v>0</v>
      </c>
      <c r="BE255" s="22">
        <v>0</v>
      </c>
      <c r="BF255" s="22">
        <v>0</v>
      </c>
      <c r="BG255" s="22">
        <v>47097</v>
      </c>
      <c r="BH255" s="22">
        <v>68007</v>
      </c>
      <c r="BI255" s="22">
        <v>97411</v>
      </c>
      <c r="BJ255" s="22">
        <v>0</v>
      </c>
      <c r="BK255" s="22">
        <v>93998</v>
      </c>
      <c r="BL255" s="22">
        <v>0</v>
      </c>
      <c r="BM255" s="22">
        <v>210</v>
      </c>
      <c r="BN255" s="22">
        <v>19003</v>
      </c>
      <c r="BO255" s="22">
        <v>0</v>
      </c>
      <c r="BP255" s="22">
        <v>1383</v>
      </c>
      <c r="BQ255" s="22">
        <v>0</v>
      </c>
      <c r="BR255" s="22">
        <v>0</v>
      </c>
      <c r="BS255" s="22">
        <v>0</v>
      </c>
      <c r="BT255" s="22">
        <v>0</v>
      </c>
      <c r="BU255" s="22">
        <v>0</v>
      </c>
      <c r="BV255" s="22">
        <v>65072</v>
      </c>
      <c r="BW255" s="22">
        <v>0</v>
      </c>
      <c r="BX255" s="22">
        <v>0</v>
      </c>
      <c r="BY255" s="22">
        <v>23212</v>
      </c>
      <c r="BZ255" s="22">
        <v>0</v>
      </c>
      <c r="CA255" s="22">
        <v>0</v>
      </c>
      <c r="CB255" s="22">
        <v>65438</v>
      </c>
      <c r="CC255" s="22">
        <v>1302454</v>
      </c>
      <c r="CD255" s="22">
        <v>322327</v>
      </c>
    </row>
    <row r="256" spans="1:8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344206</v>
      </c>
      <c r="F256" s="22">
        <v>0</v>
      </c>
      <c r="G256" s="22">
        <v>32014</v>
      </c>
      <c r="H256" s="22">
        <v>0</v>
      </c>
      <c r="I256" s="22">
        <v>0</v>
      </c>
      <c r="J256" s="22">
        <v>13689</v>
      </c>
      <c r="K256" s="22">
        <v>0</v>
      </c>
      <c r="L256" s="22">
        <v>0</v>
      </c>
      <c r="M256" s="22">
        <v>345</v>
      </c>
      <c r="N256" s="22">
        <v>0</v>
      </c>
      <c r="O256" s="22">
        <v>0</v>
      </c>
      <c r="P256" s="22">
        <v>1948</v>
      </c>
      <c r="Q256" s="22">
        <v>0</v>
      </c>
      <c r="R256" s="22">
        <v>0</v>
      </c>
      <c r="S256" s="22">
        <v>0</v>
      </c>
      <c r="T256" s="22">
        <v>0</v>
      </c>
      <c r="U256" s="22">
        <v>236438</v>
      </c>
      <c r="V256" s="22">
        <v>31300</v>
      </c>
      <c r="W256" s="22">
        <v>61844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38491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760275</v>
      </c>
      <c r="AR256" s="22">
        <v>35677</v>
      </c>
      <c r="AS256" s="22">
        <v>141046</v>
      </c>
      <c r="AT256" s="22">
        <v>0</v>
      </c>
      <c r="AU256" s="22">
        <v>0</v>
      </c>
      <c r="AV256" s="22">
        <v>33256</v>
      </c>
      <c r="AW256" s="22">
        <v>0</v>
      </c>
      <c r="AX256" s="22">
        <v>0</v>
      </c>
      <c r="AY256" s="22">
        <v>0</v>
      </c>
      <c r="AZ256" s="22">
        <v>0</v>
      </c>
      <c r="BA256" s="22">
        <v>0</v>
      </c>
      <c r="BB256" s="22">
        <v>168152</v>
      </c>
      <c r="BC256" s="22">
        <v>0</v>
      </c>
      <c r="BD256" s="22">
        <v>0</v>
      </c>
      <c r="BE256" s="22">
        <v>0</v>
      </c>
      <c r="BF256" s="22">
        <v>0</v>
      </c>
      <c r="BG256" s="22">
        <v>122812</v>
      </c>
      <c r="BH256" s="22">
        <v>51583</v>
      </c>
      <c r="BI256" s="22">
        <v>58180</v>
      </c>
      <c r="BJ256" s="22">
        <v>0</v>
      </c>
      <c r="BK256" s="22">
        <v>1531</v>
      </c>
      <c r="BL256" s="22">
        <v>0</v>
      </c>
      <c r="BM256" s="22">
        <v>0</v>
      </c>
      <c r="BN256" s="22">
        <v>1916</v>
      </c>
      <c r="BO256" s="22">
        <v>0</v>
      </c>
      <c r="BP256" s="22">
        <v>0</v>
      </c>
      <c r="BQ256" s="22">
        <v>0</v>
      </c>
      <c r="BR256" s="22">
        <v>0</v>
      </c>
      <c r="BS256" s="22">
        <v>0</v>
      </c>
      <c r="BT256" s="22">
        <v>0</v>
      </c>
      <c r="BU256" s="22">
        <v>0</v>
      </c>
      <c r="BV256" s="22">
        <v>32279</v>
      </c>
      <c r="BW256" s="22">
        <v>6528</v>
      </c>
      <c r="BX256" s="22">
        <v>0</v>
      </c>
      <c r="BY256" s="22">
        <v>0</v>
      </c>
      <c r="BZ256" s="22">
        <v>0</v>
      </c>
      <c r="CA256" s="22">
        <v>0</v>
      </c>
      <c r="CB256" s="22">
        <v>0</v>
      </c>
      <c r="CC256" s="22">
        <v>652960</v>
      </c>
      <c r="CD256" s="22">
        <v>107315</v>
      </c>
    </row>
    <row r="257" spans="1:8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519650</v>
      </c>
      <c r="F257" s="22">
        <v>0</v>
      </c>
      <c r="G257" s="22">
        <v>3765</v>
      </c>
      <c r="H257" s="22">
        <v>0</v>
      </c>
      <c r="I257" s="22">
        <v>0</v>
      </c>
      <c r="J257" s="22">
        <v>109166</v>
      </c>
      <c r="K257" s="22">
        <v>0</v>
      </c>
      <c r="L257" s="22">
        <v>0</v>
      </c>
      <c r="M257" s="22">
        <v>825</v>
      </c>
      <c r="N257" s="22">
        <v>0</v>
      </c>
      <c r="O257" s="22">
        <v>0</v>
      </c>
      <c r="P257" s="22">
        <v>223343</v>
      </c>
      <c r="Q257" s="22">
        <v>0</v>
      </c>
      <c r="R257" s="22">
        <v>0</v>
      </c>
      <c r="S257" s="22">
        <v>0</v>
      </c>
      <c r="T257" s="22">
        <v>0</v>
      </c>
      <c r="U257" s="22">
        <v>103783</v>
      </c>
      <c r="V257" s="22">
        <v>57687</v>
      </c>
      <c r="W257" s="22">
        <v>53394</v>
      </c>
      <c r="X257" s="22">
        <v>0</v>
      </c>
      <c r="Y257" s="22">
        <v>0</v>
      </c>
      <c r="Z257" s="22">
        <v>0</v>
      </c>
      <c r="AA257" s="22">
        <v>13208</v>
      </c>
      <c r="AB257" s="22">
        <v>0</v>
      </c>
      <c r="AC257" s="22">
        <v>0</v>
      </c>
      <c r="AD257" s="22">
        <v>0</v>
      </c>
      <c r="AE257" s="22">
        <v>50</v>
      </c>
      <c r="AF257" s="22">
        <v>0</v>
      </c>
      <c r="AG257" s="22">
        <v>0</v>
      </c>
      <c r="AH257" s="22">
        <v>0</v>
      </c>
      <c r="AI257" s="22">
        <v>207660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1292531</v>
      </c>
      <c r="AR257" s="22">
        <v>42820</v>
      </c>
      <c r="AS257" s="22">
        <v>130692</v>
      </c>
      <c r="AT257" s="22">
        <v>0</v>
      </c>
      <c r="AU257" s="22">
        <v>0</v>
      </c>
      <c r="AV257" s="22">
        <v>110589</v>
      </c>
      <c r="AW257" s="22">
        <v>0</v>
      </c>
      <c r="AX257" s="22">
        <v>0</v>
      </c>
      <c r="AY257" s="22">
        <v>0</v>
      </c>
      <c r="AZ257" s="22">
        <v>0</v>
      </c>
      <c r="BA257" s="22">
        <v>0</v>
      </c>
      <c r="BB257" s="22">
        <v>250405</v>
      </c>
      <c r="BC257" s="22">
        <v>0</v>
      </c>
      <c r="BD257" s="22">
        <v>0</v>
      </c>
      <c r="BE257" s="22">
        <v>2987</v>
      </c>
      <c r="BF257" s="22">
        <v>0</v>
      </c>
      <c r="BG257" s="22">
        <v>93583</v>
      </c>
      <c r="BH257" s="22">
        <v>57669</v>
      </c>
      <c r="BI257" s="22">
        <v>51855</v>
      </c>
      <c r="BJ257" s="22">
        <v>0</v>
      </c>
      <c r="BK257" s="22">
        <v>3828</v>
      </c>
      <c r="BL257" s="22">
        <v>0</v>
      </c>
      <c r="BM257" s="22">
        <v>6462</v>
      </c>
      <c r="BN257" s="22">
        <v>0</v>
      </c>
      <c r="BO257" s="22">
        <v>0</v>
      </c>
      <c r="BP257" s="22">
        <v>0</v>
      </c>
      <c r="BQ257" s="22">
        <v>10250</v>
      </c>
      <c r="BR257" s="22">
        <v>0</v>
      </c>
      <c r="BS257" s="22">
        <v>0</v>
      </c>
      <c r="BT257" s="22">
        <v>0</v>
      </c>
      <c r="BU257" s="22">
        <v>225660</v>
      </c>
      <c r="BV257" s="22">
        <v>14781</v>
      </c>
      <c r="BW257" s="22">
        <v>4671</v>
      </c>
      <c r="BX257" s="22">
        <v>0</v>
      </c>
      <c r="BY257" s="22">
        <v>0</v>
      </c>
      <c r="BZ257" s="22">
        <v>0</v>
      </c>
      <c r="CA257" s="22">
        <v>0</v>
      </c>
      <c r="CB257" s="22">
        <v>0</v>
      </c>
      <c r="CC257" s="22">
        <v>1006252</v>
      </c>
      <c r="CD257" s="22">
        <v>286279</v>
      </c>
    </row>
    <row r="258" spans="1:8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875198</v>
      </c>
      <c r="F258" s="22">
        <v>0</v>
      </c>
      <c r="G258" s="22">
        <v>0</v>
      </c>
      <c r="H258" s="22">
        <v>30630</v>
      </c>
      <c r="I258" s="22">
        <v>0</v>
      </c>
      <c r="J258" s="22">
        <v>156615</v>
      </c>
      <c r="K258" s="22">
        <v>0</v>
      </c>
      <c r="L258" s="22">
        <v>0</v>
      </c>
      <c r="M258" s="22">
        <v>43081</v>
      </c>
      <c r="N258" s="22">
        <v>0</v>
      </c>
      <c r="O258" s="22">
        <v>0</v>
      </c>
      <c r="P258" s="22">
        <v>308210</v>
      </c>
      <c r="Q258" s="22">
        <v>0</v>
      </c>
      <c r="R258" s="22">
        <v>0</v>
      </c>
      <c r="S258" s="22">
        <v>0</v>
      </c>
      <c r="T258" s="22">
        <v>0</v>
      </c>
      <c r="U258" s="22">
        <v>216291</v>
      </c>
      <c r="V258" s="22">
        <v>71372</v>
      </c>
      <c r="W258" s="22">
        <v>116671</v>
      </c>
      <c r="X258" s="22">
        <v>0</v>
      </c>
      <c r="Y258" s="22">
        <v>16813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792004</v>
      </c>
      <c r="AF258" s="22">
        <v>0</v>
      </c>
      <c r="AG258" s="22">
        <v>0</v>
      </c>
      <c r="AH258" s="22">
        <v>0</v>
      </c>
      <c r="AI258" s="22">
        <v>0</v>
      </c>
      <c r="AJ258" s="22">
        <v>77016</v>
      </c>
      <c r="AK258" s="22">
        <v>1665</v>
      </c>
      <c r="AL258" s="22">
        <v>0</v>
      </c>
      <c r="AM258" s="22">
        <v>0</v>
      </c>
      <c r="AN258" s="22">
        <v>0</v>
      </c>
      <c r="AO258" s="22">
        <v>0</v>
      </c>
      <c r="AP258" s="22">
        <v>18084</v>
      </c>
      <c r="AQ258" s="22">
        <v>2723650</v>
      </c>
      <c r="AR258" s="22">
        <v>28048</v>
      </c>
      <c r="AS258" s="22">
        <v>246178</v>
      </c>
      <c r="AT258" s="22">
        <v>0</v>
      </c>
      <c r="AU258" s="22">
        <v>0</v>
      </c>
      <c r="AV258" s="22">
        <v>96048</v>
      </c>
      <c r="AW258" s="22">
        <v>0</v>
      </c>
      <c r="AX258" s="22">
        <v>7225</v>
      </c>
      <c r="AY258" s="22">
        <v>37377</v>
      </c>
      <c r="AZ258" s="22">
        <v>0</v>
      </c>
      <c r="BA258" s="22">
        <v>0</v>
      </c>
      <c r="BB258" s="22">
        <v>378720</v>
      </c>
      <c r="BC258" s="22">
        <v>0</v>
      </c>
      <c r="BD258" s="22">
        <v>0</v>
      </c>
      <c r="BE258" s="22">
        <v>0</v>
      </c>
      <c r="BF258" s="22">
        <v>0</v>
      </c>
      <c r="BG258" s="22">
        <v>494357</v>
      </c>
      <c r="BH258" s="22">
        <v>139447</v>
      </c>
      <c r="BI258" s="22">
        <v>108119</v>
      </c>
      <c r="BJ258" s="22">
        <v>0</v>
      </c>
      <c r="BK258" s="22">
        <v>19922</v>
      </c>
      <c r="BL258" s="22">
        <v>0</v>
      </c>
      <c r="BM258" s="22">
        <v>0</v>
      </c>
      <c r="BN258" s="22">
        <v>0</v>
      </c>
      <c r="BO258" s="22">
        <v>0</v>
      </c>
      <c r="BP258" s="22">
        <v>0</v>
      </c>
      <c r="BQ258" s="22">
        <v>318541</v>
      </c>
      <c r="BR258" s="22">
        <v>0</v>
      </c>
      <c r="BS258" s="22">
        <v>0</v>
      </c>
      <c r="BT258" s="22">
        <v>0</v>
      </c>
      <c r="BU258" s="22">
        <v>0</v>
      </c>
      <c r="BV258" s="22">
        <v>122225</v>
      </c>
      <c r="BW258" s="22">
        <v>34518</v>
      </c>
      <c r="BX258" s="22">
        <v>0</v>
      </c>
      <c r="BY258" s="22">
        <v>0</v>
      </c>
      <c r="BZ258" s="22">
        <v>0</v>
      </c>
      <c r="CA258" s="22">
        <v>0</v>
      </c>
      <c r="CB258" s="22">
        <v>285</v>
      </c>
      <c r="CC258" s="22">
        <v>2031010</v>
      </c>
      <c r="CD258" s="22">
        <v>692640</v>
      </c>
    </row>
    <row r="259" spans="1:8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907656</v>
      </c>
      <c r="F259" s="22">
        <v>81776</v>
      </c>
      <c r="G259" s="22">
        <v>6083</v>
      </c>
      <c r="H259" s="22">
        <v>0</v>
      </c>
      <c r="I259" s="22">
        <v>0</v>
      </c>
      <c r="J259" s="22">
        <v>42783</v>
      </c>
      <c r="K259" s="22">
        <v>0</v>
      </c>
      <c r="L259" s="22">
        <v>25326</v>
      </c>
      <c r="M259" s="22">
        <v>0</v>
      </c>
      <c r="N259" s="22">
        <v>0</v>
      </c>
      <c r="O259" s="22">
        <v>340</v>
      </c>
      <c r="P259" s="22">
        <v>7259</v>
      </c>
      <c r="Q259" s="22">
        <v>0</v>
      </c>
      <c r="R259" s="22">
        <v>0</v>
      </c>
      <c r="S259" s="22">
        <v>0</v>
      </c>
      <c r="T259" s="22">
        <v>0</v>
      </c>
      <c r="U259" s="22">
        <v>273619</v>
      </c>
      <c r="V259" s="22">
        <v>137984</v>
      </c>
      <c r="W259" s="22">
        <v>66301</v>
      </c>
      <c r="X259" s="22">
        <v>0</v>
      </c>
      <c r="Y259" s="22">
        <v>20442</v>
      </c>
      <c r="Z259" s="22">
        <v>0</v>
      </c>
      <c r="AA259" s="22">
        <v>0</v>
      </c>
      <c r="AB259" s="22">
        <v>0</v>
      </c>
      <c r="AC259" s="22">
        <v>250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21129</v>
      </c>
      <c r="AK259" s="22">
        <v>7836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1598784</v>
      </c>
      <c r="AR259" s="22">
        <v>77511</v>
      </c>
      <c r="AS259" s="22">
        <v>315490</v>
      </c>
      <c r="AT259" s="22">
        <v>153</v>
      </c>
      <c r="AU259" s="22">
        <v>0</v>
      </c>
      <c r="AV259" s="22">
        <v>95023</v>
      </c>
      <c r="AW259" s="22">
        <v>306</v>
      </c>
      <c r="AX259" s="22">
        <v>27450</v>
      </c>
      <c r="AY259" s="22">
        <v>758</v>
      </c>
      <c r="AZ259" s="22">
        <v>0</v>
      </c>
      <c r="BA259" s="22">
        <v>162740</v>
      </c>
      <c r="BB259" s="22">
        <v>238924</v>
      </c>
      <c r="BC259" s="22">
        <v>0</v>
      </c>
      <c r="BD259" s="22">
        <v>0</v>
      </c>
      <c r="BE259" s="22">
        <v>0</v>
      </c>
      <c r="BF259" s="22">
        <v>0</v>
      </c>
      <c r="BG259" s="22">
        <v>313413</v>
      </c>
      <c r="BH259" s="22">
        <v>43971</v>
      </c>
      <c r="BI259" s="22">
        <v>47154</v>
      </c>
      <c r="BJ259" s="22">
        <v>0</v>
      </c>
      <c r="BK259" s="22">
        <v>26147</v>
      </c>
      <c r="BL259" s="22">
        <v>0</v>
      </c>
      <c r="BM259" s="22">
        <v>0</v>
      </c>
      <c r="BN259" s="22">
        <v>0</v>
      </c>
      <c r="BO259" s="22">
        <v>11721</v>
      </c>
      <c r="BP259" s="22">
        <v>200</v>
      </c>
      <c r="BQ259" s="22">
        <v>2058</v>
      </c>
      <c r="BR259" s="22">
        <v>0</v>
      </c>
      <c r="BS259" s="22">
        <v>0</v>
      </c>
      <c r="BT259" s="22">
        <v>0</v>
      </c>
      <c r="BU259" s="22">
        <v>0</v>
      </c>
      <c r="BV259" s="22">
        <v>47887</v>
      </c>
      <c r="BW259" s="22">
        <v>34125</v>
      </c>
      <c r="BX259" s="22">
        <v>0</v>
      </c>
      <c r="BY259" s="22">
        <v>0</v>
      </c>
      <c r="BZ259" s="22">
        <v>0</v>
      </c>
      <c r="CA259" s="22">
        <v>0</v>
      </c>
      <c r="CB259" s="22">
        <v>0</v>
      </c>
      <c r="CC259" s="22">
        <v>1445031</v>
      </c>
      <c r="CD259" s="22">
        <v>153753</v>
      </c>
    </row>
    <row r="260" spans="1:8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135733</v>
      </c>
      <c r="F260" s="22">
        <v>0</v>
      </c>
      <c r="G260" s="22">
        <v>43430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20649</v>
      </c>
      <c r="Q260" s="22">
        <v>0</v>
      </c>
      <c r="R260" s="22">
        <v>0</v>
      </c>
      <c r="S260" s="22">
        <v>0</v>
      </c>
      <c r="T260" s="22">
        <v>0</v>
      </c>
      <c r="U260" s="22">
        <v>296180</v>
      </c>
      <c r="V260" s="22">
        <v>9453</v>
      </c>
      <c r="W260" s="22">
        <v>11029</v>
      </c>
      <c r="X260" s="22">
        <v>0</v>
      </c>
      <c r="Y260" s="22">
        <v>0</v>
      </c>
      <c r="Z260" s="22">
        <v>0</v>
      </c>
      <c r="AA260" s="22">
        <v>415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101962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618851</v>
      </c>
      <c r="AR260" s="22">
        <v>0</v>
      </c>
      <c r="AS260" s="22">
        <v>125794</v>
      </c>
      <c r="AT260" s="22">
        <v>5912</v>
      </c>
      <c r="AU260" s="22">
        <v>0</v>
      </c>
      <c r="AV260" s="22">
        <v>0</v>
      </c>
      <c r="AW260" s="22">
        <v>0</v>
      </c>
      <c r="AX260" s="22">
        <v>0</v>
      </c>
      <c r="AY260" s="22">
        <v>0</v>
      </c>
      <c r="AZ260" s="22">
        <v>0</v>
      </c>
      <c r="BA260" s="22">
        <v>0</v>
      </c>
      <c r="BB260" s="22">
        <v>59230</v>
      </c>
      <c r="BC260" s="22">
        <v>0</v>
      </c>
      <c r="BD260" s="22">
        <v>0</v>
      </c>
      <c r="BE260" s="22">
        <v>0</v>
      </c>
      <c r="BF260" s="22">
        <v>0</v>
      </c>
      <c r="BG260" s="22">
        <v>104093</v>
      </c>
      <c r="BH260" s="22">
        <v>8730</v>
      </c>
      <c r="BI260" s="22">
        <v>24770</v>
      </c>
      <c r="BJ260" s="22">
        <v>0</v>
      </c>
      <c r="BK260" s="22">
        <v>0</v>
      </c>
      <c r="BL260" s="22">
        <v>0</v>
      </c>
      <c r="BM260" s="22">
        <v>0</v>
      </c>
      <c r="BN260" s="22">
        <v>22541</v>
      </c>
      <c r="BO260" s="22">
        <v>0</v>
      </c>
      <c r="BP260" s="22">
        <v>0</v>
      </c>
      <c r="BQ260" s="22">
        <v>0</v>
      </c>
      <c r="BR260" s="22">
        <v>0</v>
      </c>
      <c r="BS260" s="22">
        <v>0</v>
      </c>
      <c r="BT260" s="22">
        <v>0</v>
      </c>
      <c r="BU260" s="22">
        <v>0</v>
      </c>
      <c r="BV260" s="22">
        <v>0</v>
      </c>
      <c r="BW260" s="22">
        <v>0</v>
      </c>
      <c r="BX260" s="22">
        <v>0</v>
      </c>
      <c r="BY260" s="22">
        <v>0</v>
      </c>
      <c r="BZ260" s="22">
        <v>0</v>
      </c>
      <c r="CA260" s="22">
        <v>0</v>
      </c>
      <c r="CB260" s="22">
        <v>0</v>
      </c>
      <c r="CC260" s="22">
        <v>351070</v>
      </c>
      <c r="CD260" s="22">
        <v>267781</v>
      </c>
    </row>
    <row r="261" spans="1:8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380008</v>
      </c>
      <c r="F261" s="22">
        <v>5940</v>
      </c>
      <c r="G261" s="22">
        <v>6217</v>
      </c>
      <c r="H261" s="22">
        <v>0</v>
      </c>
      <c r="I261" s="22">
        <v>173</v>
      </c>
      <c r="J261" s="22">
        <v>0</v>
      </c>
      <c r="K261" s="22">
        <v>87393</v>
      </c>
      <c r="L261" s="22">
        <v>0</v>
      </c>
      <c r="M261" s="22">
        <v>975</v>
      </c>
      <c r="N261" s="22">
        <v>0</v>
      </c>
      <c r="O261" s="22">
        <v>245</v>
      </c>
      <c r="P261" s="22">
        <v>14052</v>
      </c>
      <c r="Q261" s="22">
        <v>0</v>
      </c>
      <c r="R261" s="22">
        <v>0</v>
      </c>
      <c r="S261" s="22">
        <v>0</v>
      </c>
      <c r="T261" s="22">
        <v>0</v>
      </c>
      <c r="U261" s="22">
        <v>600055</v>
      </c>
      <c r="V261" s="22">
        <v>107089</v>
      </c>
      <c r="W261" s="22">
        <v>18884</v>
      </c>
      <c r="X261" s="22">
        <v>0</v>
      </c>
      <c r="Y261" s="22">
        <v>8192</v>
      </c>
      <c r="Z261" s="22">
        <v>0</v>
      </c>
      <c r="AA261" s="22">
        <v>0</v>
      </c>
      <c r="AB261" s="22">
        <v>0</v>
      </c>
      <c r="AC261" s="22">
        <v>16861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8000</v>
      </c>
      <c r="AJ261" s="22">
        <v>15356</v>
      </c>
      <c r="AK261" s="22">
        <v>15885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1285325</v>
      </c>
      <c r="AR261" s="22">
        <v>26795</v>
      </c>
      <c r="AS261" s="22">
        <v>237729</v>
      </c>
      <c r="AT261" s="22">
        <v>0</v>
      </c>
      <c r="AU261" s="22">
        <v>6168</v>
      </c>
      <c r="AV261" s="22">
        <v>8788</v>
      </c>
      <c r="AW261" s="22">
        <v>0</v>
      </c>
      <c r="AX261" s="22">
        <v>0</v>
      </c>
      <c r="AY261" s="22">
        <v>0</v>
      </c>
      <c r="AZ261" s="22">
        <v>0</v>
      </c>
      <c r="BA261" s="22">
        <v>0</v>
      </c>
      <c r="BB261" s="22">
        <v>145791</v>
      </c>
      <c r="BC261" s="22">
        <v>0</v>
      </c>
      <c r="BD261" s="22">
        <v>0</v>
      </c>
      <c r="BE261" s="22">
        <v>0</v>
      </c>
      <c r="BF261" s="22">
        <v>0</v>
      </c>
      <c r="BG261" s="22">
        <v>187623</v>
      </c>
      <c r="BH261" s="22">
        <v>187058</v>
      </c>
      <c r="BI261" s="22">
        <v>21237</v>
      </c>
      <c r="BJ261" s="22">
        <v>0</v>
      </c>
      <c r="BK261" s="22">
        <v>10263</v>
      </c>
      <c r="BL261" s="22">
        <v>0</v>
      </c>
      <c r="BM261" s="22">
        <v>0</v>
      </c>
      <c r="BN261" s="22">
        <v>0</v>
      </c>
      <c r="BO261" s="22">
        <v>5329</v>
      </c>
      <c r="BP261" s="22">
        <v>0</v>
      </c>
      <c r="BQ261" s="22">
        <v>0</v>
      </c>
      <c r="BR261" s="22">
        <v>0</v>
      </c>
      <c r="BS261" s="22">
        <v>0</v>
      </c>
      <c r="BT261" s="22">
        <v>0</v>
      </c>
      <c r="BU261" s="22">
        <v>12817</v>
      </c>
      <c r="BV261" s="22">
        <v>56887</v>
      </c>
      <c r="BW261" s="22">
        <v>25235</v>
      </c>
      <c r="BX261" s="22">
        <v>0</v>
      </c>
      <c r="BY261" s="22">
        <v>0</v>
      </c>
      <c r="BZ261" s="22">
        <v>0</v>
      </c>
      <c r="CA261" s="22">
        <v>0</v>
      </c>
      <c r="CB261" s="22">
        <v>0</v>
      </c>
      <c r="CC261" s="22">
        <v>931720</v>
      </c>
      <c r="CD261" s="22">
        <v>353605</v>
      </c>
    </row>
    <row r="262" spans="1:8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432542</v>
      </c>
      <c r="F262" s="22">
        <v>0</v>
      </c>
      <c r="G262" s="22">
        <v>2344</v>
      </c>
      <c r="H262" s="22">
        <v>0</v>
      </c>
      <c r="I262" s="22">
        <v>0</v>
      </c>
      <c r="J262" s="22">
        <v>19976</v>
      </c>
      <c r="K262" s="22">
        <v>0</v>
      </c>
      <c r="L262" s="22">
        <v>0</v>
      </c>
      <c r="M262" s="22">
        <v>592</v>
      </c>
      <c r="N262" s="22">
        <v>0</v>
      </c>
      <c r="O262" s="22">
        <v>0</v>
      </c>
      <c r="P262" s="22">
        <v>51515</v>
      </c>
      <c r="Q262" s="22">
        <v>0</v>
      </c>
      <c r="R262" s="22">
        <v>0</v>
      </c>
      <c r="S262" s="22">
        <v>0</v>
      </c>
      <c r="T262" s="22">
        <v>0</v>
      </c>
      <c r="U262" s="22">
        <v>128442</v>
      </c>
      <c r="V262" s="22">
        <v>33735</v>
      </c>
      <c r="W262" s="22">
        <v>33702</v>
      </c>
      <c r="X262" s="22">
        <v>0</v>
      </c>
      <c r="Y262" s="22">
        <v>0</v>
      </c>
      <c r="Z262" s="22">
        <v>0</v>
      </c>
      <c r="AA262" s="22">
        <v>5213</v>
      </c>
      <c r="AB262" s="22">
        <v>0</v>
      </c>
      <c r="AC262" s="22">
        <v>218</v>
      </c>
      <c r="AD262" s="22">
        <v>0</v>
      </c>
      <c r="AE262" s="22">
        <v>12000</v>
      </c>
      <c r="AF262" s="22">
        <v>0</v>
      </c>
      <c r="AG262" s="22">
        <v>0</v>
      </c>
      <c r="AH262" s="22">
        <v>0</v>
      </c>
      <c r="AI262" s="22">
        <v>0</v>
      </c>
      <c r="AJ262" s="22">
        <v>13145</v>
      </c>
      <c r="AK262" s="22">
        <v>500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733924</v>
      </c>
      <c r="AR262" s="22">
        <v>19506</v>
      </c>
      <c r="AS262" s="22">
        <v>148201</v>
      </c>
      <c r="AT262" s="22">
        <v>0</v>
      </c>
      <c r="AU262" s="22">
        <v>0</v>
      </c>
      <c r="AV262" s="22">
        <v>47481</v>
      </c>
      <c r="AW262" s="22">
        <v>0</v>
      </c>
      <c r="AX262" s="22">
        <v>0</v>
      </c>
      <c r="AY262" s="22">
        <v>0</v>
      </c>
      <c r="AZ262" s="22">
        <v>0</v>
      </c>
      <c r="BA262" s="22">
        <v>0</v>
      </c>
      <c r="BB262" s="22">
        <v>149051</v>
      </c>
      <c r="BC262" s="22">
        <v>0</v>
      </c>
      <c r="BD262" s="22">
        <v>0</v>
      </c>
      <c r="BE262" s="22">
        <v>0</v>
      </c>
      <c r="BF262" s="22">
        <v>0</v>
      </c>
      <c r="BG262" s="22">
        <v>154360</v>
      </c>
      <c r="BH262" s="22">
        <v>52399</v>
      </c>
      <c r="BI262" s="22">
        <v>33702</v>
      </c>
      <c r="BJ262" s="22">
        <v>0</v>
      </c>
      <c r="BK262" s="22">
        <v>3146</v>
      </c>
      <c r="BL262" s="22">
        <v>0</v>
      </c>
      <c r="BM262" s="22">
        <v>4789</v>
      </c>
      <c r="BN262" s="22">
        <v>0</v>
      </c>
      <c r="BO262" s="22">
        <v>934</v>
      </c>
      <c r="BP262" s="22">
        <v>0</v>
      </c>
      <c r="BQ262" s="22">
        <v>8745</v>
      </c>
      <c r="BR262" s="22">
        <v>0</v>
      </c>
      <c r="BS262" s="22">
        <v>0</v>
      </c>
      <c r="BT262" s="22">
        <v>0</v>
      </c>
      <c r="BU262" s="22">
        <v>0</v>
      </c>
      <c r="BV262" s="22">
        <v>17067</v>
      </c>
      <c r="BW262" s="22">
        <v>5730</v>
      </c>
      <c r="BX262" s="22">
        <v>0</v>
      </c>
      <c r="BY262" s="22">
        <v>0</v>
      </c>
      <c r="BZ262" s="22">
        <v>0</v>
      </c>
      <c r="CA262" s="22">
        <v>0</v>
      </c>
      <c r="CB262" s="22">
        <v>0</v>
      </c>
      <c r="CC262" s="22">
        <v>645111</v>
      </c>
      <c r="CD262" s="22">
        <v>88813</v>
      </c>
    </row>
    <row r="263" spans="1:8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791892</v>
      </c>
      <c r="F263" s="22">
        <v>0</v>
      </c>
      <c r="G263" s="22">
        <v>28298</v>
      </c>
      <c r="H263" s="22">
        <v>0</v>
      </c>
      <c r="I263" s="22">
        <v>0</v>
      </c>
      <c r="J263" s="22">
        <v>67130</v>
      </c>
      <c r="K263" s="22">
        <v>0</v>
      </c>
      <c r="L263" s="22">
        <v>0</v>
      </c>
      <c r="M263" s="22">
        <v>13964</v>
      </c>
      <c r="N263" s="22">
        <v>0</v>
      </c>
      <c r="O263" s="22">
        <v>0</v>
      </c>
      <c r="P263" s="22">
        <v>4080</v>
      </c>
      <c r="Q263" s="22">
        <v>0</v>
      </c>
      <c r="R263" s="22">
        <v>0</v>
      </c>
      <c r="S263" s="22">
        <v>0</v>
      </c>
      <c r="T263" s="22">
        <v>0</v>
      </c>
      <c r="U263" s="22">
        <v>579921</v>
      </c>
      <c r="V263" s="22">
        <v>291937</v>
      </c>
      <c r="W263" s="22">
        <v>187551</v>
      </c>
      <c r="X263" s="22">
        <v>0</v>
      </c>
      <c r="Y263" s="22">
        <v>105904</v>
      </c>
      <c r="Z263" s="22">
        <v>0</v>
      </c>
      <c r="AA263" s="22">
        <v>13415</v>
      </c>
      <c r="AB263" s="22">
        <v>0</v>
      </c>
      <c r="AC263" s="22">
        <v>1100</v>
      </c>
      <c r="AD263" s="22">
        <v>4489</v>
      </c>
      <c r="AE263" s="22">
        <v>44320</v>
      </c>
      <c r="AF263" s="22">
        <v>0</v>
      </c>
      <c r="AG263" s="22">
        <v>0</v>
      </c>
      <c r="AH263" s="22">
        <v>0</v>
      </c>
      <c r="AI263" s="22">
        <v>0</v>
      </c>
      <c r="AJ263" s="22">
        <v>547380</v>
      </c>
      <c r="AK263" s="22">
        <v>66659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2748040</v>
      </c>
      <c r="AR263" s="22">
        <v>40835</v>
      </c>
      <c r="AS263" s="22">
        <v>247975</v>
      </c>
      <c r="AT263" s="22">
        <v>18020</v>
      </c>
      <c r="AU263" s="22">
        <v>0</v>
      </c>
      <c r="AV263" s="22">
        <v>76751</v>
      </c>
      <c r="AW263" s="22">
        <v>15627</v>
      </c>
      <c r="AX263" s="22">
        <v>0</v>
      </c>
      <c r="AY263" s="22">
        <v>23406</v>
      </c>
      <c r="AZ263" s="22">
        <v>0</v>
      </c>
      <c r="BA263" s="22">
        <v>13160</v>
      </c>
      <c r="BB263" s="22">
        <v>369797</v>
      </c>
      <c r="BC263" s="22">
        <v>0</v>
      </c>
      <c r="BD263" s="22">
        <v>0</v>
      </c>
      <c r="BE263" s="22">
        <v>0</v>
      </c>
      <c r="BF263" s="22">
        <v>0</v>
      </c>
      <c r="BG263" s="22">
        <v>615504</v>
      </c>
      <c r="BH263" s="22">
        <v>97253</v>
      </c>
      <c r="BI263" s="22">
        <v>221884</v>
      </c>
      <c r="BJ263" s="22">
        <v>0</v>
      </c>
      <c r="BK263" s="22">
        <v>116641</v>
      </c>
      <c r="BL263" s="22">
        <v>0</v>
      </c>
      <c r="BM263" s="22">
        <v>5935</v>
      </c>
      <c r="BN263" s="22">
        <v>0</v>
      </c>
      <c r="BO263" s="22">
        <v>825</v>
      </c>
      <c r="BP263" s="22">
        <v>9658</v>
      </c>
      <c r="BQ263" s="22">
        <v>19720</v>
      </c>
      <c r="BR263" s="22">
        <v>0</v>
      </c>
      <c r="BS263" s="22">
        <v>0</v>
      </c>
      <c r="BT263" s="22">
        <v>0</v>
      </c>
      <c r="BU263" s="22">
        <v>0</v>
      </c>
      <c r="BV263" s="22">
        <v>591107</v>
      </c>
      <c r="BW263" s="22">
        <v>178778</v>
      </c>
      <c r="BX263" s="22">
        <v>0</v>
      </c>
      <c r="BY263" s="22">
        <v>0</v>
      </c>
      <c r="BZ263" s="22">
        <v>0</v>
      </c>
      <c r="CA263" s="22">
        <v>0</v>
      </c>
      <c r="CB263" s="22">
        <v>0</v>
      </c>
      <c r="CC263" s="22">
        <v>2662876</v>
      </c>
      <c r="CD263" s="22">
        <v>85164</v>
      </c>
    </row>
    <row r="264" spans="1:8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530168</v>
      </c>
      <c r="F264" s="22">
        <v>0</v>
      </c>
      <c r="G264" s="22">
        <v>3770</v>
      </c>
      <c r="H264" s="22">
        <v>0</v>
      </c>
      <c r="I264" s="22">
        <v>0</v>
      </c>
      <c r="J264" s="22">
        <v>34408</v>
      </c>
      <c r="K264" s="22">
        <v>0</v>
      </c>
      <c r="L264" s="22">
        <v>0</v>
      </c>
      <c r="M264" s="22">
        <v>1678</v>
      </c>
      <c r="N264" s="22">
        <v>0</v>
      </c>
      <c r="O264" s="22">
        <v>0</v>
      </c>
      <c r="P264" s="22">
        <v>302779</v>
      </c>
      <c r="Q264" s="22">
        <v>0</v>
      </c>
      <c r="R264" s="22">
        <v>0</v>
      </c>
      <c r="S264" s="22">
        <v>0</v>
      </c>
      <c r="T264" s="22">
        <v>307845</v>
      </c>
      <c r="U264" s="22">
        <v>234414</v>
      </c>
      <c r="V264" s="22">
        <v>57076</v>
      </c>
      <c r="W264" s="22">
        <v>71763</v>
      </c>
      <c r="X264" s="22">
        <v>0</v>
      </c>
      <c r="Y264" s="22">
        <v>13158</v>
      </c>
      <c r="Z264" s="22">
        <v>0</v>
      </c>
      <c r="AA264" s="22">
        <v>4140</v>
      </c>
      <c r="AB264" s="22">
        <v>5771</v>
      </c>
      <c r="AC264" s="22">
        <v>0</v>
      </c>
      <c r="AD264" s="22">
        <v>0</v>
      </c>
      <c r="AE264" s="22">
        <v>148057</v>
      </c>
      <c r="AF264" s="22">
        <v>0</v>
      </c>
      <c r="AG264" s="22">
        <v>15796</v>
      </c>
      <c r="AH264" s="22">
        <v>0</v>
      </c>
      <c r="AI264" s="22">
        <v>30714</v>
      </c>
      <c r="AJ264" s="22">
        <v>50909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1812446</v>
      </c>
      <c r="AR264" s="22">
        <v>23593</v>
      </c>
      <c r="AS264" s="22">
        <v>161396</v>
      </c>
      <c r="AT264" s="22">
        <v>0</v>
      </c>
      <c r="AU264" s="22">
        <v>0</v>
      </c>
      <c r="AV264" s="22">
        <v>34657</v>
      </c>
      <c r="AW264" s="22">
        <v>0</v>
      </c>
      <c r="AX264" s="22">
        <v>4008</v>
      </c>
      <c r="AY264" s="22">
        <v>3729</v>
      </c>
      <c r="AZ264" s="22">
        <v>0</v>
      </c>
      <c r="BA264" s="22">
        <v>38531</v>
      </c>
      <c r="BB264" s="22">
        <v>263026</v>
      </c>
      <c r="BC264" s="22">
        <v>0</v>
      </c>
      <c r="BD264" s="22">
        <v>0</v>
      </c>
      <c r="BE264" s="22">
        <v>9691</v>
      </c>
      <c r="BF264" s="22">
        <v>0</v>
      </c>
      <c r="BG264" s="22">
        <v>443018</v>
      </c>
      <c r="BH264" s="22">
        <v>66219</v>
      </c>
      <c r="BI264" s="22">
        <v>71652</v>
      </c>
      <c r="BJ264" s="22">
        <v>0</v>
      </c>
      <c r="BK264" s="22">
        <v>50805</v>
      </c>
      <c r="BL264" s="22">
        <v>0</v>
      </c>
      <c r="BM264" s="22">
        <v>4459</v>
      </c>
      <c r="BN264" s="22">
        <v>627</v>
      </c>
      <c r="BO264" s="22">
        <v>1000</v>
      </c>
      <c r="BP264" s="22">
        <v>0</v>
      </c>
      <c r="BQ264" s="22">
        <v>13580</v>
      </c>
      <c r="BR264" s="22">
        <v>0</v>
      </c>
      <c r="BS264" s="22">
        <v>4170</v>
      </c>
      <c r="BT264" s="22">
        <v>50865</v>
      </c>
      <c r="BU264" s="22">
        <v>82934</v>
      </c>
      <c r="BV264" s="22">
        <v>2985</v>
      </c>
      <c r="BW264" s="22">
        <v>4110</v>
      </c>
      <c r="BX264" s="22">
        <v>0</v>
      </c>
      <c r="BY264" s="22">
        <v>0</v>
      </c>
      <c r="BZ264" s="22">
        <v>0</v>
      </c>
      <c r="CA264" s="22">
        <v>0</v>
      </c>
      <c r="CB264" s="22">
        <v>4257</v>
      </c>
      <c r="CC264" s="22">
        <v>1339312</v>
      </c>
      <c r="CD264" s="22">
        <v>473134</v>
      </c>
    </row>
    <row r="265" spans="1:8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157572</v>
      </c>
      <c r="F265" s="22">
        <v>0</v>
      </c>
      <c r="G265" s="22">
        <v>123172</v>
      </c>
      <c r="H265" s="22">
        <v>0</v>
      </c>
      <c r="I265" s="22">
        <v>0</v>
      </c>
      <c r="J265" s="22">
        <v>179</v>
      </c>
      <c r="K265" s="22">
        <v>0</v>
      </c>
      <c r="L265" s="22">
        <v>0</v>
      </c>
      <c r="M265" s="22">
        <v>167</v>
      </c>
      <c r="N265" s="22">
        <v>0</v>
      </c>
      <c r="O265" s="22">
        <v>17342</v>
      </c>
      <c r="P265" s="22">
        <v>48318</v>
      </c>
      <c r="Q265" s="22">
        <v>0</v>
      </c>
      <c r="R265" s="22">
        <v>0</v>
      </c>
      <c r="S265" s="22">
        <v>0</v>
      </c>
      <c r="T265" s="22">
        <v>0</v>
      </c>
      <c r="U265" s="22">
        <v>-91090</v>
      </c>
      <c r="V265" s="22">
        <v>26410</v>
      </c>
      <c r="W265" s="22">
        <v>40226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3680</v>
      </c>
      <c r="AJ265" s="22">
        <v>64742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390718</v>
      </c>
      <c r="AR265" s="22">
        <v>4382</v>
      </c>
      <c r="AS265" s="22">
        <v>156389</v>
      </c>
      <c r="AT265" s="22">
        <v>0</v>
      </c>
      <c r="AU265" s="22">
        <v>0</v>
      </c>
      <c r="AV265" s="22">
        <v>4928</v>
      </c>
      <c r="AW265" s="22">
        <v>0</v>
      </c>
      <c r="AX265" s="22">
        <v>0</v>
      </c>
      <c r="AY265" s="22">
        <v>90</v>
      </c>
      <c r="AZ265" s="22">
        <v>0</v>
      </c>
      <c r="BA265" s="22">
        <v>49868</v>
      </c>
      <c r="BB265" s="22">
        <v>16927</v>
      </c>
      <c r="BC265" s="22">
        <v>0</v>
      </c>
      <c r="BD265" s="22">
        <v>0</v>
      </c>
      <c r="BE265" s="22">
        <v>0</v>
      </c>
      <c r="BF265" s="22">
        <v>0</v>
      </c>
      <c r="BG265" s="22">
        <v>94147</v>
      </c>
      <c r="BH265" s="22">
        <v>13675</v>
      </c>
      <c r="BI265" s="22">
        <v>22416</v>
      </c>
      <c r="BJ265" s="22">
        <v>0</v>
      </c>
      <c r="BK265" s="22">
        <v>0</v>
      </c>
      <c r="BL265" s="22">
        <v>0</v>
      </c>
      <c r="BM265" s="22">
        <v>0</v>
      </c>
      <c r="BN265" s="22">
        <v>0</v>
      </c>
      <c r="BO265" s="22">
        <v>0</v>
      </c>
      <c r="BP265" s="22">
        <v>0</v>
      </c>
      <c r="BQ265" s="22">
        <v>568</v>
      </c>
      <c r="BR265" s="22">
        <v>0</v>
      </c>
      <c r="BS265" s="22">
        <v>0</v>
      </c>
      <c r="BT265" s="22">
        <v>0</v>
      </c>
      <c r="BU265" s="22">
        <v>0</v>
      </c>
      <c r="BV265" s="22">
        <v>97455</v>
      </c>
      <c r="BW265" s="22">
        <v>500</v>
      </c>
      <c r="BX265" s="22">
        <v>0</v>
      </c>
      <c r="BY265" s="22">
        <v>0</v>
      </c>
      <c r="BZ265" s="22">
        <v>0</v>
      </c>
      <c r="CA265" s="22">
        <v>0</v>
      </c>
      <c r="CB265" s="22">
        <v>0</v>
      </c>
      <c r="CC265" s="22">
        <v>461345</v>
      </c>
      <c r="CD265" s="22">
        <v>-70627</v>
      </c>
    </row>
    <row r="266" spans="1:8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230859</v>
      </c>
      <c r="F266" s="22">
        <v>0</v>
      </c>
      <c r="G266" s="22">
        <v>4622</v>
      </c>
      <c r="H266" s="22">
        <v>0</v>
      </c>
      <c r="I266" s="22">
        <v>0</v>
      </c>
      <c r="J266" s="22">
        <v>24318</v>
      </c>
      <c r="K266" s="22">
        <v>330</v>
      </c>
      <c r="L266" s="22">
        <v>0</v>
      </c>
      <c r="M266" s="22">
        <v>133</v>
      </c>
      <c r="N266" s="22">
        <v>0</v>
      </c>
      <c r="O266" s="22">
        <v>0</v>
      </c>
      <c r="P266" s="22">
        <v>857</v>
      </c>
      <c r="Q266" s="22">
        <v>0</v>
      </c>
      <c r="R266" s="22">
        <v>0</v>
      </c>
      <c r="S266" s="22">
        <v>0</v>
      </c>
      <c r="T266" s="22">
        <v>0</v>
      </c>
      <c r="U266" s="22">
        <v>130128</v>
      </c>
      <c r="V266" s="22">
        <v>22161</v>
      </c>
      <c r="W266" s="22">
        <v>15180</v>
      </c>
      <c r="X266" s="22">
        <v>0</v>
      </c>
      <c r="Y266" s="22">
        <v>0</v>
      </c>
      <c r="Z266" s="22">
        <v>0</v>
      </c>
      <c r="AA266" s="22">
        <v>0</v>
      </c>
      <c r="AB266" s="22">
        <v>2192</v>
      </c>
      <c r="AC266" s="22">
        <v>49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430829</v>
      </c>
      <c r="AR266" s="22">
        <v>5225</v>
      </c>
      <c r="AS266" s="22">
        <v>121285</v>
      </c>
      <c r="AT266" s="22">
        <v>0</v>
      </c>
      <c r="AU266" s="22">
        <v>0</v>
      </c>
      <c r="AV266" s="22">
        <v>19478</v>
      </c>
      <c r="AW266" s="22">
        <v>0</v>
      </c>
      <c r="AX266" s="22">
        <v>0</v>
      </c>
      <c r="AY266" s="22">
        <v>3552</v>
      </c>
      <c r="AZ266" s="22">
        <v>0</v>
      </c>
      <c r="BA266" s="22">
        <v>0</v>
      </c>
      <c r="BB266" s="22">
        <v>91913</v>
      </c>
      <c r="BC266" s="22">
        <v>0</v>
      </c>
      <c r="BD266" s="22">
        <v>0</v>
      </c>
      <c r="BE266" s="22">
        <v>0</v>
      </c>
      <c r="BF266" s="22">
        <v>0</v>
      </c>
      <c r="BG266" s="22">
        <v>136318</v>
      </c>
      <c r="BH266" s="22">
        <v>42104</v>
      </c>
      <c r="BI266" s="22">
        <v>36696</v>
      </c>
      <c r="BJ266" s="22">
        <v>0</v>
      </c>
      <c r="BK266" s="22">
        <v>1699</v>
      </c>
      <c r="BL266" s="22">
        <v>0</v>
      </c>
      <c r="BM266" s="22">
        <v>0</v>
      </c>
      <c r="BN266" s="22">
        <v>0</v>
      </c>
      <c r="BO266" s="22">
        <v>7052</v>
      </c>
      <c r="BP266" s="22">
        <v>0</v>
      </c>
      <c r="BQ266" s="22">
        <v>0</v>
      </c>
      <c r="BR266" s="22">
        <v>0</v>
      </c>
      <c r="BS266" s="22">
        <v>0</v>
      </c>
      <c r="BT266" s="22">
        <v>0</v>
      </c>
      <c r="BU266" s="22">
        <v>200</v>
      </c>
      <c r="BV266" s="22">
        <v>0</v>
      </c>
      <c r="BW266" s="22">
        <v>5602</v>
      </c>
      <c r="BX266" s="22">
        <v>0</v>
      </c>
      <c r="BY266" s="22">
        <v>0</v>
      </c>
      <c r="BZ266" s="22">
        <v>0</v>
      </c>
      <c r="CA266" s="22">
        <v>0</v>
      </c>
      <c r="CB266" s="22">
        <v>0</v>
      </c>
      <c r="CC266" s="22">
        <v>471124</v>
      </c>
      <c r="CD266" s="22">
        <v>-40295</v>
      </c>
    </row>
    <row r="267" spans="1:8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386815</v>
      </c>
      <c r="F267" s="22">
        <v>0</v>
      </c>
      <c r="G267" s="22">
        <v>15558</v>
      </c>
      <c r="H267" s="22">
        <v>0</v>
      </c>
      <c r="I267" s="22">
        <v>0</v>
      </c>
      <c r="J267" s="22">
        <v>24959</v>
      </c>
      <c r="K267" s="22">
        <v>0</v>
      </c>
      <c r="L267" s="22">
        <v>0</v>
      </c>
      <c r="M267" s="22">
        <v>645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46128</v>
      </c>
      <c r="V267" s="22">
        <v>10610</v>
      </c>
      <c r="W267" s="22">
        <v>5388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20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3850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493973</v>
      </c>
      <c r="AR267" s="22">
        <v>3178</v>
      </c>
      <c r="AS267" s="22">
        <v>150479</v>
      </c>
      <c r="AT267" s="22">
        <v>0</v>
      </c>
      <c r="AU267" s="22">
        <v>0</v>
      </c>
      <c r="AV267" s="22">
        <v>44287</v>
      </c>
      <c r="AW267" s="22">
        <v>0</v>
      </c>
      <c r="AX267" s="22">
        <v>0</v>
      </c>
      <c r="AY267" s="22">
        <v>70</v>
      </c>
      <c r="AZ267" s="22">
        <v>0</v>
      </c>
      <c r="BA267" s="22">
        <v>0</v>
      </c>
      <c r="BB267" s="22">
        <v>45083</v>
      </c>
      <c r="BC267" s="22">
        <v>0</v>
      </c>
      <c r="BD267" s="22">
        <v>0</v>
      </c>
      <c r="BE267" s="22">
        <v>0</v>
      </c>
      <c r="BF267" s="22">
        <v>0</v>
      </c>
      <c r="BG267" s="22">
        <v>108110</v>
      </c>
      <c r="BH267" s="22">
        <v>12168</v>
      </c>
      <c r="BI267" s="22">
        <v>19560</v>
      </c>
      <c r="BJ267" s="22">
        <v>0</v>
      </c>
      <c r="BK267" s="22">
        <v>1279</v>
      </c>
      <c r="BL267" s="22">
        <v>0</v>
      </c>
      <c r="BM267" s="22">
        <v>0</v>
      </c>
      <c r="BN267" s="22">
        <v>0</v>
      </c>
      <c r="BO267" s="22">
        <v>1933</v>
      </c>
      <c r="BP267" s="22">
        <v>0</v>
      </c>
      <c r="BQ267" s="22">
        <v>0</v>
      </c>
      <c r="BR267" s="22">
        <v>0</v>
      </c>
      <c r="BS267" s="22">
        <v>0</v>
      </c>
      <c r="BT267" s="22">
        <v>0</v>
      </c>
      <c r="BU267" s="22">
        <v>0</v>
      </c>
      <c r="BV267" s="22">
        <v>45631</v>
      </c>
      <c r="BW267" s="22">
        <v>11324</v>
      </c>
      <c r="BX267" s="22">
        <v>0</v>
      </c>
      <c r="BY267" s="22">
        <v>0</v>
      </c>
      <c r="BZ267" s="22">
        <v>0</v>
      </c>
      <c r="CA267" s="22">
        <v>0</v>
      </c>
      <c r="CB267" s="22">
        <v>0</v>
      </c>
      <c r="CC267" s="22">
        <v>443102</v>
      </c>
      <c r="CD267" s="22">
        <v>50871</v>
      </c>
    </row>
    <row r="268" spans="1:8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208372</v>
      </c>
      <c r="F268" s="22">
        <v>0</v>
      </c>
      <c r="G268" s="22">
        <v>117552</v>
      </c>
      <c r="H268" s="22">
        <v>0</v>
      </c>
      <c r="I268" s="22">
        <v>0</v>
      </c>
      <c r="J268" s="22">
        <v>12521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20695</v>
      </c>
      <c r="Q268" s="22">
        <v>0</v>
      </c>
      <c r="R268" s="22">
        <v>0</v>
      </c>
      <c r="S268" s="22">
        <v>0</v>
      </c>
      <c r="T268" s="22">
        <v>0</v>
      </c>
      <c r="U268" s="22">
        <v>100515</v>
      </c>
      <c r="V268" s="22">
        <v>27664</v>
      </c>
      <c r="W268" s="22">
        <v>32162</v>
      </c>
      <c r="X268" s="22">
        <v>0</v>
      </c>
      <c r="Y268" s="22">
        <v>2555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9462</v>
      </c>
      <c r="AF268" s="22">
        <v>0</v>
      </c>
      <c r="AG268" s="22">
        <v>0</v>
      </c>
      <c r="AH268" s="22">
        <v>0</v>
      </c>
      <c r="AI268" s="22">
        <v>0</v>
      </c>
      <c r="AJ268" s="22">
        <v>7487</v>
      </c>
      <c r="AK268" s="22">
        <v>9758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548743</v>
      </c>
      <c r="AR268" s="22">
        <v>18636</v>
      </c>
      <c r="AS268" s="22">
        <v>144784</v>
      </c>
      <c r="AT268" s="22">
        <v>0</v>
      </c>
      <c r="AU268" s="22">
        <v>0</v>
      </c>
      <c r="AV268" s="22">
        <v>16081</v>
      </c>
      <c r="AW268" s="22">
        <v>0</v>
      </c>
      <c r="AX268" s="22">
        <v>0</v>
      </c>
      <c r="AY268" s="22">
        <v>0</v>
      </c>
      <c r="AZ268" s="22">
        <v>0</v>
      </c>
      <c r="BA268" s="22">
        <v>0</v>
      </c>
      <c r="BB268" s="22">
        <v>219105</v>
      </c>
      <c r="BC268" s="22">
        <v>0</v>
      </c>
      <c r="BD268" s="22">
        <v>0</v>
      </c>
      <c r="BE268" s="22">
        <v>0</v>
      </c>
      <c r="BF268" s="22">
        <v>0</v>
      </c>
      <c r="BG268" s="22">
        <v>230687</v>
      </c>
      <c r="BH268" s="22">
        <v>14251</v>
      </c>
      <c r="BI268" s="22">
        <v>37567</v>
      </c>
      <c r="BJ268" s="22">
        <v>0</v>
      </c>
      <c r="BK268" s="22">
        <v>2555</v>
      </c>
      <c r="BL268" s="22">
        <v>0</v>
      </c>
      <c r="BM268" s="22">
        <v>0</v>
      </c>
      <c r="BN268" s="22">
        <v>0</v>
      </c>
      <c r="BO268" s="22">
        <v>0</v>
      </c>
      <c r="BP268" s="22">
        <v>0</v>
      </c>
      <c r="BQ268" s="22">
        <v>0</v>
      </c>
      <c r="BR268" s="22">
        <v>0</v>
      </c>
      <c r="BS268" s="22">
        <v>0</v>
      </c>
      <c r="BT268" s="22">
        <v>0</v>
      </c>
      <c r="BU268" s="22">
        <v>0</v>
      </c>
      <c r="BV268" s="22">
        <v>16282</v>
      </c>
      <c r="BW268" s="22">
        <v>0</v>
      </c>
      <c r="BX268" s="22">
        <v>0</v>
      </c>
      <c r="BY268" s="22">
        <v>0</v>
      </c>
      <c r="BZ268" s="22">
        <v>0</v>
      </c>
      <c r="CA268" s="22">
        <v>0</v>
      </c>
      <c r="CB268" s="22">
        <v>0</v>
      </c>
      <c r="CC268" s="22">
        <v>699948</v>
      </c>
      <c r="CD268" s="22">
        <v>-151205</v>
      </c>
    </row>
    <row r="269" spans="1:8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76397</v>
      </c>
      <c r="F269" s="22">
        <v>0</v>
      </c>
      <c r="G269" s="22">
        <v>50892</v>
      </c>
      <c r="H269" s="22">
        <v>0</v>
      </c>
      <c r="I269" s="22">
        <v>0</v>
      </c>
      <c r="J269" s="22">
        <v>1000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398719</v>
      </c>
      <c r="Q269" s="22">
        <v>0</v>
      </c>
      <c r="R269" s="22">
        <v>0</v>
      </c>
      <c r="S269" s="22">
        <v>0</v>
      </c>
      <c r="T269" s="22">
        <v>0</v>
      </c>
      <c r="U269" s="22">
        <v>4158</v>
      </c>
      <c r="V269" s="22">
        <v>7735</v>
      </c>
      <c r="W269" s="22">
        <v>43816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11962</v>
      </c>
      <c r="AK269" s="22">
        <v>9151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603830</v>
      </c>
      <c r="AR269" s="22">
        <v>9995</v>
      </c>
      <c r="AS269" s="22">
        <v>177785</v>
      </c>
      <c r="AT269" s="22">
        <v>0</v>
      </c>
      <c r="AU269" s="22">
        <v>0</v>
      </c>
      <c r="AV269" s="22">
        <v>3537</v>
      </c>
      <c r="AW269" s="22">
        <v>0</v>
      </c>
      <c r="AX269" s="22">
        <v>0</v>
      </c>
      <c r="AY269" s="22">
        <v>2890</v>
      </c>
      <c r="AZ269" s="22">
        <v>0</v>
      </c>
      <c r="BA269" s="22">
        <v>0</v>
      </c>
      <c r="BB269" s="22">
        <v>76414</v>
      </c>
      <c r="BC269" s="22">
        <v>0</v>
      </c>
      <c r="BD269" s="22">
        <v>0</v>
      </c>
      <c r="BE269" s="22">
        <v>0</v>
      </c>
      <c r="BF269" s="22">
        <v>0</v>
      </c>
      <c r="BG269" s="22">
        <v>0</v>
      </c>
      <c r="BH269" s="22">
        <v>14721</v>
      </c>
      <c r="BI269" s="22">
        <v>19408</v>
      </c>
      <c r="BJ269" s="22">
        <v>0</v>
      </c>
      <c r="BK269" s="22">
        <v>679</v>
      </c>
      <c r="BL269" s="22">
        <v>0</v>
      </c>
      <c r="BM269" s="22">
        <v>0</v>
      </c>
      <c r="BN269" s="22">
        <v>0</v>
      </c>
      <c r="BO269" s="22">
        <v>0</v>
      </c>
      <c r="BP269" s="22">
        <v>0</v>
      </c>
      <c r="BQ269" s="22">
        <v>0</v>
      </c>
      <c r="BR269" s="22">
        <v>0</v>
      </c>
      <c r="BS269" s="22">
        <v>0</v>
      </c>
      <c r="BT269" s="22">
        <v>0</v>
      </c>
      <c r="BU269" s="22">
        <v>0</v>
      </c>
      <c r="BV269" s="22">
        <v>5452</v>
      </c>
      <c r="BW269" s="22">
        <v>621</v>
      </c>
      <c r="BX269" s="22">
        <v>0</v>
      </c>
      <c r="BY269" s="22">
        <v>0</v>
      </c>
      <c r="BZ269" s="22">
        <v>0</v>
      </c>
      <c r="CA269" s="22">
        <v>0</v>
      </c>
      <c r="CB269" s="22">
        <v>0</v>
      </c>
      <c r="CC269" s="22">
        <v>311502</v>
      </c>
      <c r="CD269" s="22">
        <v>292328</v>
      </c>
    </row>
    <row r="270" spans="1:8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635766</v>
      </c>
      <c r="F270" s="22">
        <v>0</v>
      </c>
      <c r="G270" s="22">
        <v>3648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134826</v>
      </c>
      <c r="Q270" s="22">
        <v>0</v>
      </c>
      <c r="R270" s="22">
        <v>0</v>
      </c>
      <c r="S270" s="22">
        <v>0</v>
      </c>
      <c r="T270" s="22">
        <v>0</v>
      </c>
      <c r="U270" s="22">
        <v>216774</v>
      </c>
      <c r="V270" s="22">
        <v>43793</v>
      </c>
      <c r="W270" s="22">
        <v>17411</v>
      </c>
      <c r="X270" s="22">
        <v>760735</v>
      </c>
      <c r="Y270" s="22">
        <v>11408</v>
      </c>
      <c r="Z270" s="22">
        <v>0</v>
      </c>
      <c r="AA270" s="22">
        <v>0</v>
      </c>
      <c r="AB270" s="22">
        <v>0</v>
      </c>
      <c r="AC270" s="22">
        <v>6553</v>
      </c>
      <c r="AD270" s="22">
        <v>561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4000</v>
      </c>
      <c r="AK270" s="22">
        <v>2059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1837534</v>
      </c>
      <c r="AR270" s="22">
        <v>39930</v>
      </c>
      <c r="AS270" s="22">
        <v>204792</v>
      </c>
      <c r="AT270" s="22">
        <v>0</v>
      </c>
      <c r="AU270" s="22">
        <v>0</v>
      </c>
      <c r="AV270" s="22">
        <v>29853</v>
      </c>
      <c r="AW270" s="22">
        <v>0</v>
      </c>
      <c r="AX270" s="22">
        <v>0</v>
      </c>
      <c r="AY270" s="22">
        <v>0</v>
      </c>
      <c r="AZ270" s="22">
        <v>0</v>
      </c>
      <c r="BA270" s="22">
        <v>0</v>
      </c>
      <c r="BB270" s="22">
        <v>300016</v>
      </c>
      <c r="BC270" s="22">
        <v>0</v>
      </c>
      <c r="BD270" s="22">
        <v>0</v>
      </c>
      <c r="BE270" s="22">
        <v>0</v>
      </c>
      <c r="BF270" s="22">
        <v>0</v>
      </c>
      <c r="BG270" s="22">
        <v>216253</v>
      </c>
      <c r="BH270" s="22">
        <v>104355</v>
      </c>
      <c r="BI270" s="22">
        <v>8560</v>
      </c>
      <c r="BJ270" s="22">
        <v>816248</v>
      </c>
      <c r="BK270" s="22">
        <v>36865</v>
      </c>
      <c r="BL270" s="22">
        <v>0</v>
      </c>
      <c r="BM270" s="22">
        <v>0</v>
      </c>
      <c r="BN270" s="22">
        <v>0</v>
      </c>
      <c r="BO270" s="22">
        <v>0</v>
      </c>
      <c r="BP270" s="22">
        <v>0</v>
      </c>
      <c r="BQ270" s="22">
        <v>18630</v>
      </c>
      <c r="BR270" s="22">
        <v>0</v>
      </c>
      <c r="BS270" s="22">
        <v>0</v>
      </c>
      <c r="BT270" s="22">
        <v>0</v>
      </c>
      <c r="BU270" s="22">
        <v>0</v>
      </c>
      <c r="BV270" s="22">
        <v>43608</v>
      </c>
      <c r="BW270" s="22">
        <v>8303</v>
      </c>
      <c r="BX270" s="22">
        <v>0</v>
      </c>
      <c r="BY270" s="22">
        <v>0</v>
      </c>
      <c r="BZ270" s="22">
        <v>0</v>
      </c>
      <c r="CA270" s="22">
        <v>0</v>
      </c>
      <c r="CB270" s="22">
        <v>0</v>
      </c>
      <c r="CC270" s="22">
        <v>1827413</v>
      </c>
      <c r="CD270" s="22">
        <v>10121</v>
      </c>
    </row>
    <row r="271" spans="1:8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110346</v>
      </c>
      <c r="F271" s="22">
        <v>0</v>
      </c>
      <c r="G271" s="22">
        <v>73217</v>
      </c>
      <c r="H271" s="22">
        <v>0</v>
      </c>
      <c r="I271" s="22">
        <v>0</v>
      </c>
      <c r="J271" s="22">
        <v>97700</v>
      </c>
      <c r="K271" s="22">
        <v>0</v>
      </c>
      <c r="L271" s="22">
        <v>0</v>
      </c>
      <c r="M271" s="22">
        <v>4757</v>
      </c>
      <c r="N271" s="22">
        <v>0</v>
      </c>
      <c r="O271" s="22">
        <v>0</v>
      </c>
      <c r="P271" s="22">
        <v>381380</v>
      </c>
      <c r="Q271" s="22">
        <v>0</v>
      </c>
      <c r="R271" s="22">
        <v>0</v>
      </c>
      <c r="S271" s="22">
        <v>0</v>
      </c>
      <c r="T271" s="22">
        <v>0</v>
      </c>
      <c r="U271" s="22">
        <v>240170</v>
      </c>
      <c r="V271" s="22">
        <v>44031</v>
      </c>
      <c r="W271" s="22">
        <v>67358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6094</v>
      </c>
      <c r="AF271" s="22">
        <v>0</v>
      </c>
      <c r="AG271" s="22">
        <v>0</v>
      </c>
      <c r="AH271" s="22">
        <v>0</v>
      </c>
      <c r="AI271" s="22">
        <v>0</v>
      </c>
      <c r="AJ271" s="22">
        <v>39655</v>
      </c>
      <c r="AK271" s="22">
        <v>2567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1067275</v>
      </c>
      <c r="AR271" s="22">
        <v>35392</v>
      </c>
      <c r="AS271" s="22">
        <v>269630</v>
      </c>
      <c r="AT271" s="22">
        <v>0</v>
      </c>
      <c r="AU271" s="22">
        <v>0</v>
      </c>
      <c r="AV271" s="22">
        <v>120311</v>
      </c>
      <c r="AW271" s="22">
        <v>0</v>
      </c>
      <c r="AX271" s="22">
        <v>0</v>
      </c>
      <c r="AY271" s="22">
        <v>2444</v>
      </c>
      <c r="AZ271" s="22">
        <v>0</v>
      </c>
      <c r="BA271" s="22">
        <v>29333</v>
      </c>
      <c r="BB271" s="22">
        <v>165247</v>
      </c>
      <c r="BC271" s="22">
        <v>0</v>
      </c>
      <c r="BD271" s="22">
        <v>0</v>
      </c>
      <c r="BE271" s="22">
        <v>0</v>
      </c>
      <c r="BF271" s="22">
        <v>0</v>
      </c>
      <c r="BG271" s="22">
        <v>365931</v>
      </c>
      <c r="BH271" s="22">
        <v>29062</v>
      </c>
      <c r="BI271" s="22">
        <v>53316</v>
      </c>
      <c r="BJ271" s="22">
        <v>0</v>
      </c>
      <c r="BK271" s="22">
        <v>6750</v>
      </c>
      <c r="BL271" s="22">
        <v>0</v>
      </c>
      <c r="BM271" s="22">
        <v>0</v>
      </c>
      <c r="BN271" s="22">
        <v>0</v>
      </c>
      <c r="BO271" s="22">
        <v>0</v>
      </c>
      <c r="BP271" s="22">
        <v>0</v>
      </c>
      <c r="BQ271" s="22">
        <v>13013</v>
      </c>
      <c r="BR271" s="22">
        <v>0</v>
      </c>
      <c r="BS271" s="22">
        <v>0</v>
      </c>
      <c r="BT271" s="22">
        <v>0</v>
      </c>
      <c r="BU271" s="22">
        <v>0</v>
      </c>
      <c r="BV271" s="22">
        <v>143430</v>
      </c>
      <c r="BW271" s="22">
        <v>0</v>
      </c>
      <c r="BX271" s="22">
        <v>0</v>
      </c>
      <c r="BY271" s="22">
        <v>0</v>
      </c>
      <c r="BZ271" s="22">
        <v>0</v>
      </c>
      <c r="CA271" s="22">
        <v>0</v>
      </c>
      <c r="CB271" s="22">
        <v>0</v>
      </c>
      <c r="CC271" s="22">
        <v>1233859</v>
      </c>
      <c r="CD271" s="22">
        <v>-166584</v>
      </c>
    </row>
    <row r="272" spans="1:8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162663</v>
      </c>
      <c r="F272" s="22">
        <v>0</v>
      </c>
      <c r="G272" s="22">
        <v>7045</v>
      </c>
      <c r="H272" s="22">
        <v>0</v>
      </c>
      <c r="I272" s="22">
        <v>0</v>
      </c>
      <c r="J272" s="22">
        <v>68454</v>
      </c>
      <c r="K272" s="22">
        <v>0</v>
      </c>
      <c r="L272" s="22">
        <v>0</v>
      </c>
      <c r="M272" s="22">
        <v>684</v>
      </c>
      <c r="N272" s="22">
        <v>0</v>
      </c>
      <c r="O272" s="22">
        <v>0</v>
      </c>
      <c r="P272" s="22">
        <v>162764</v>
      </c>
      <c r="Q272" s="22">
        <v>0</v>
      </c>
      <c r="R272" s="22">
        <v>0</v>
      </c>
      <c r="S272" s="22">
        <v>0</v>
      </c>
      <c r="T272" s="22">
        <v>0</v>
      </c>
      <c r="U272" s="22">
        <v>134302</v>
      </c>
      <c r="V272" s="22">
        <v>12070</v>
      </c>
      <c r="W272" s="22">
        <v>25458</v>
      </c>
      <c r="X272" s="22">
        <v>0</v>
      </c>
      <c r="Y272" s="22">
        <v>4386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50000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627826</v>
      </c>
      <c r="AR272" s="22">
        <v>9571</v>
      </c>
      <c r="AS272" s="22">
        <v>83828</v>
      </c>
      <c r="AT272" s="22">
        <v>0</v>
      </c>
      <c r="AU272" s="22">
        <v>19298</v>
      </c>
      <c r="AV272" s="22">
        <v>0</v>
      </c>
      <c r="AW272" s="22">
        <v>1409</v>
      </c>
      <c r="AX272" s="22">
        <v>0</v>
      </c>
      <c r="AY272" s="22">
        <v>0</v>
      </c>
      <c r="AZ272" s="22">
        <v>0</v>
      </c>
      <c r="BA272" s="22">
        <v>0</v>
      </c>
      <c r="BB272" s="22">
        <v>80624</v>
      </c>
      <c r="BC272" s="22">
        <v>0</v>
      </c>
      <c r="BD272" s="22">
        <v>0</v>
      </c>
      <c r="BE272" s="22">
        <v>0</v>
      </c>
      <c r="BF272" s="22">
        <v>0</v>
      </c>
      <c r="BG272" s="22">
        <v>38306</v>
      </c>
      <c r="BH272" s="22">
        <v>54398</v>
      </c>
      <c r="BI272" s="22">
        <v>25990</v>
      </c>
      <c r="BJ272" s="22">
        <v>0</v>
      </c>
      <c r="BK272" s="22">
        <v>2005</v>
      </c>
      <c r="BL272" s="22">
        <v>0</v>
      </c>
      <c r="BM272" s="22">
        <v>0</v>
      </c>
      <c r="BN272" s="22">
        <v>0</v>
      </c>
      <c r="BO272" s="22">
        <v>0</v>
      </c>
      <c r="BP272" s="22">
        <v>0</v>
      </c>
      <c r="BQ272" s="22">
        <v>0</v>
      </c>
      <c r="BR272" s="22">
        <v>0</v>
      </c>
      <c r="BS272" s="22">
        <v>0</v>
      </c>
      <c r="BT272" s="22">
        <v>0</v>
      </c>
      <c r="BU272" s="22">
        <v>50000</v>
      </c>
      <c r="BV272" s="22">
        <v>50300</v>
      </c>
      <c r="BW272" s="22">
        <v>0</v>
      </c>
      <c r="BX272" s="22">
        <v>0</v>
      </c>
      <c r="BY272" s="22">
        <v>0</v>
      </c>
      <c r="BZ272" s="22">
        <v>0</v>
      </c>
      <c r="CA272" s="22">
        <v>0</v>
      </c>
      <c r="CB272" s="22">
        <v>0</v>
      </c>
      <c r="CC272" s="22">
        <v>415729</v>
      </c>
      <c r="CD272" s="22">
        <v>212097</v>
      </c>
    </row>
    <row r="273" spans="1:8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378779</v>
      </c>
      <c r="F273" s="22">
        <v>0</v>
      </c>
      <c r="G273" s="22">
        <v>48363</v>
      </c>
      <c r="H273" s="22">
        <v>0</v>
      </c>
      <c r="I273" s="22">
        <v>0</v>
      </c>
      <c r="J273" s="22">
        <v>121203</v>
      </c>
      <c r="K273" s="22">
        <v>0</v>
      </c>
      <c r="L273" s="22">
        <v>0</v>
      </c>
      <c r="M273" s="22">
        <v>6880</v>
      </c>
      <c r="N273" s="22">
        <v>0</v>
      </c>
      <c r="O273" s="22">
        <v>0</v>
      </c>
      <c r="P273" s="22">
        <v>124502</v>
      </c>
      <c r="Q273" s="22">
        <v>0</v>
      </c>
      <c r="R273" s="22">
        <v>0</v>
      </c>
      <c r="S273" s="22">
        <v>0</v>
      </c>
      <c r="T273" s="22">
        <v>0</v>
      </c>
      <c r="U273" s="22">
        <v>250836</v>
      </c>
      <c r="V273" s="22">
        <v>918628</v>
      </c>
      <c r="W273" s="22">
        <v>30541</v>
      </c>
      <c r="X273" s="22">
        <v>0</v>
      </c>
      <c r="Y273" s="22">
        <v>0</v>
      </c>
      <c r="Z273" s="22">
        <v>0</v>
      </c>
      <c r="AA273" s="22">
        <v>200</v>
      </c>
      <c r="AB273" s="22">
        <v>0</v>
      </c>
      <c r="AC273" s="22">
        <v>1620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15624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1897176</v>
      </c>
      <c r="AR273" s="22">
        <v>31193</v>
      </c>
      <c r="AS273" s="22">
        <v>154121</v>
      </c>
      <c r="AT273" s="22">
        <v>0</v>
      </c>
      <c r="AU273" s="22">
        <v>0</v>
      </c>
      <c r="AV273" s="22">
        <v>196483</v>
      </c>
      <c r="AW273" s="22">
        <v>0</v>
      </c>
      <c r="AX273" s="22">
        <v>650</v>
      </c>
      <c r="AY273" s="22">
        <v>446</v>
      </c>
      <c r="AZ273" s="22">
        <v>0</v>
      </c>
      <c r="BA273" s="22">
        <v>72397</v>
      </c>
      <c r="BB273" s="22">
        <v>293212</v>
      </c>
      <c r="BC273" s="22">
        <v>0</v>
      </c>
      <c r="BD273" s="22">
        <v>0</v>
      </c>
      <c r="BE273" s="22">
        <v>8777</v>
      </c>
      <c r="BF273" s="22">
        <v>0</v>
      </c>
      <c r="BG273" s="22">
        <v>310947</v>
      </c>
      <c r="BH273" s="22">
        <v>35298</v>
      </c>
      <c r="BI273" s="22">
        <v>32260</v>
      </c>
      <c r="BJ273" s="22">
        <v>0</v>
      </c>
      <c r="BK273" s="22">
        <v>2262</v>
      </c>
      <c r="BL273" s="22">
        <v>0</v>
      </c>
      <c r="BM273" s="22">
        <v>536</v>
      </c>
      <c r="BN273" s="22">
        <v>0</v>
      </c>
      <c r="BO273" s="22">
        <v>0</v>
      </c>
      <c r="BP273" s="22">
        <v>4874</v>
      </c>
      <c r="BQ273" s="22">
        <v>403</v>
      </c>
      <c r="BR273" s="22">
        <v>0</v>
      </c>
      <c r="BS273" s="22">
        <v>0</v>
      </c>
      <c r="BT273" s="22">
        <v>0</v>
      </c>
      <c r="BU273" s="22">
        <v>0</v>
      </c>
      <c r="BV273" s="22">
        <v>0</v>
      </c>
      <c r="BW273" s="22">
        <v>27910</v>
      </c>
      <c r="BX273" s="22">
        <v>3102</v>
      </c>
      <c r="BY273" s="22">
        <v>0</v>
      </c>
      <c r="BZ273" s="22">
        <v>0</v>
      </c>
      <c r="CA273" s="22">
        <v>0</v>
      </c>
      <c r="CB273" s="22">
        <v>0</v>
      </c>
      <c r="CC273" s="22">
        <v>1174871</v>
      </c>
      <c r="CD273" s="22">
        <v>722305</v>
      </c>
    </row>
    <row r="274" spans="1:8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175364</v>
      </c>
      <c r="F274" s="22">
        <v>0</v>
      </c>
      <c r="G274" s="22">
        <v>37049</v>
      </c>
      <c r="H274" s="22">
        <v>0</v>
      </c>
      <c r="I274" s="22">
        <v>0</v>
      </c>
      <c r="J274" s="22">
        <v>14459</v>
      </c>
      <c r="K274" s="22">
        <v>0</v>
      </c>
      <c r="L274" s="22">
        <v>0</v>
      </c>
      <c r="M274" s="22">
        <v>693</v>
      </c>
      <c r="N274" s="22">
        <v>307</v>
      </c>
      <c r="O274" s="22">
        <v>0</v>
      </c>
      <c r="P274" s="22">
        <v>232719</v>
      </c>
      <c r="Q274" s="22">
        <v>0</v>
      </c>
      <c r="R274" s="22">
        <v>0</v>
      </c>
      <c r="S274" s="22">
        <v>0</v>
      </c>
      <c r="T274" s="22">
        <v>0</v>
      </c>
      <c r="U274" s="22">
        <v>37901</v>
      </c>
      <c r="V274" s="22">
        <v>18912</v>
      </c>
      <c r="W274" s="22">
        <v>15000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11600</v>
      </c>
      <c r="AF274" s="22">
        <v>0</v>
      </c>
      <c r="AG274" s="22">
        <v>6289</v>
      </c>
      <c r="AH274" s="22">
        <v>0</v>
      </c>
      <c r="AI274" s="22">
        <v>0</v>
      </c>
      <c r="AJ274" s="22">
        <v>0</v>
      </c>
      <c r="AK274" s="22">
        <v>12500</v>
      </c>
      <c r="AL274" s="22">
        <v>0</v>
      </c>
      <c r="AM274" s="22">
        <v>150</v>
      </c>
      <c r="AN274" s="22">
        <v>0</v>
      </c>
      <c r="AO274" s="22">
        <v>0</v>
      </c>
      <c r="AP274" s="22">
        <v>0</v>
      </c>
      <c r="AQ274" s="22">
        <v>562943</v>
      </c>
      <c r="AR274" s="22">
        <v>9678</v>
      </c>
      <c r="AS274" s="22">
        <v>79369</v>
      </c>
      <c r="AT274" s="22">
        <v>0</v>
      </c>
      <c r="AU274" s="22">
        <v>0</v>
      </c>
      <c r="AV274" s="22">
        <v>31994</v>
      </c>
      <c r="AW274" s="22">
        <v>0</v>
      </c>
      <c r="AX274" s="22">
        <v>0</v>
      </c>
      <c r="AY274" s="22">
        <v>0</v>
      </c>
      <c r="AZ274" s="22">
        <v>0</v>
      </c>
      <c r="BA274" s="22">
        <v>0</v>
      </c>
      <c r="BB274" s="22">
        <v>34565</v>
      </c>
      <c r="BC274" s="22">
        <v>0</v>
      </c>
      <c r="BD274" s="22">
        <v>0</v>
      </c>
      <c r="BE274" s="22">
        <v>0</v>
      </c>
      <c r="BF274" s="22">
        <v>0</v>
      </c>
      <c r="BG274" s="22">
        <v>27463</v>
      </c>
      <c r="BH274" s="22">
        <v>13411</v>
      </c>
      <c r="BI274" s="22">
        <v>26939</v>
      </c>
      <c r="BJ274" s="22">
        <v>0</v>
      </c>
      <c r="BK274" s="22">
        <v>1218</v>
      </c>
      <c r="BL274" s="22">
        <v>0</v>
      </c>
      <c r="BM274" s="22">
        <v>0</v>
      </c>
      <c r="BN274" s="22">
        <v>0</v>
      </c>
      <c r="BO274" s="22">
        <v>0</v>
      </c>
      <c r="BP274" s="22">
        <v>0</v>
      </c>
      <c r="BQ274" s="22">
        <v>6228</v>
      </c>
      <c r="BR274" s="22">
        <v>0</v>
      </c>
      <c r="BS274" s="22">
        <v>0</v>
      </c>
      <c r="BT274" s="22">
        <v>0</v>
      </c>
      <c r="BU274" s="22">
        <v>20000</v>
      </c>
      <c r="BV274" s="22">
        <v>25301</v>
      </c>
      <c r="BW274" s="22">
        <v>1383</v>
      </c>
      <c r="BX274" s="22">
        <v>0</v>
      </c>
      <c r="BY274" s="22">
        <v>0</v>
      </c>
      <c r="BZ274" s="22">
        <v>0</v>
      </c>
      <c r="CA274" s="22">
        <v>0</v>
      </c>
      <c r="CB274" s="22">
        <v>93180</v>
      </c>
      <c r="CC274" s="22">
        <v>370729</v>
      </c>
      <c r="CD274" s="22">
        <v>192214</v>
      </c>
    </row>
    <row r="275" spans="1:8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297202</v>
      </c>
      <c r="H275" s="22">
        <v>0</v>
      </c>
      <c r="I275" s="22">
        <v>0</v>
      </c>
      <c r="J275" s="22">
        <v>75841</v>
      </c>
      <c r="K275" s="22">
        <v>0</v>
      </c>
      <c r="L275" s="22">
        <v>0</v>
      </c>
      <c r="M275" s="22">
        <v>15208</v>
      </c>
      <c r="N275" s="22">
        <v>0</v>
      </c>
      <c r="O275" s="22">
        <v>0</v>
      </c>
      <c r="P275" s="22">
        <v>55469</v>
      </c>
      <c r="Q275" s="22">
        <v>0</v>
      </c>
      <c r="R275" s="22">
        <v>0</v>
      </c>
      <c r="S275" s="22">
        <v>0</v>
      </c>
      <c r="T275" s="22">
        <v>0</v>
      </c>
      <c r="U275" s="22">
        <v>102203</v>
      </c>
      <c r="V275" s="22">
        <v>158021</v>
      </c>
      <c r="W275" s="22">
        <v>49543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3616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30721</v>
      </c>
      <c r="AJ275" s="22">
        <v>2945</v>
      </c>
      <c r="AK275" s="22">
        <v>0</v>
      </c>
      <c r="AL275" s="22">
        <v>0</v>
      </c>
      <c r="AM275" s="22">
        <v>5500</v>
      </c>
      <c r="AN275" s="22">
        <v>0</v>
      </c>
      <c r="AO275" s="22">
        <v>0</v>
      </c>
      <c r="AP275" s="22">
        <v>0</v>
      </c>
      <c r="AQ275" s="22">
        <v>796269</v>
      </c>
      <c r="AR275" s="22">
        <v>30347</v>
      </c>
      <c r="AS275" s="22">
        <v>142112</v>
      </c>
      <c r="AT275" s="22">
        <v>0</v>
      </c>
      <c r="AU275" s="22">
        <v>0</v>
      </c>
      <c r="AV275" s="22">
        <v>71748</v>
      </c>
      <c r="AW275" s="22">
        <v>0</v>
      </c>
      <c r="AX275" s="22">
        <v>0</v>
      </c>
      <c r="AY275" s="22">
        <v>15000</v>
      </c>
      <c r="AZ275" s="22">
        <v>0</v>
      </c>
      <c r="BA275" s="22">
        <v>0</v>
      </c>
      <c r="BB275" s="22">
        <v>183759</v>
      </c>
      <c r="BC275" s="22">
        <v>0</v>
      </c>
      <c r="BD275" s="22">
        <v>0</v>
      </c>
      <c r="BE275" s="22">
        <v>0</v>
      </c>
      <c r="BF275" s="22">
        <v>0</v>
      </c>
      <c r="BG275" s="22">
        <v>134139</v>
      </c>
      <c r="BH275" s="22">
        <v>74083</v>
      </c>
      <c r="BI275" s="22">
        <v>49586</v>
      </c>
      <c r="BJ275" s="22">
        <v>0</v>
      </c>
      <c r="BK275" s="22">
        <v>0</v>
      </c>
      <c r="BL275" s="22">
        <v>0</v>
      </c>
      <c r="BM275" s="22">
        <v>0</v>
      </c>
      <c r="BN275" s="22">
        <v>0</v>
      </c>
      <c r="BO275" s="22">
        <v>3728</v>
      </c>
      <c r="BP275" s="22">
        <v>0</v>
      </c>
      <c r="BQ275" s="22">
        <v>0</v>
      </c>
      <c r="BR275" s="22">
        <v>0</v>
      </c>
      <c r="BS275" s="22">
        <v>0</v>
      </c>
      <c r="BT275" s="22">
        <v>0</v>
      </c>
      <c r="BU275" s="22">
        <v>31250</v>
      </c>
      <c r="BV275" s="22">
        <v>19068</v>
      </c>
      <c r="BW275" s="22">
        <v>3814</v>
      </c>
      <c r="BX275" s="22">
        <v>0</v>
      </c>
      <c r="BY275" s="22">
        <v>5500</v>
      </c>
      <c r="BZ275" s="22">
        <v>0</v>
      </c>
      <c r="CA275" s="22">
        <v>0</v>
      </c>
      <c r="CB275" s="22">
        <v>0</v>
      </c>
      <c r="CC275" s="22">
        <v>764134</v>
      </c>
      <c r="CD275" s="22">
        <v>32135</v>
      </c>
    </row>
    <row r="276" spans="1:8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913874</v>
      </c>
      <c r="F276" s="22">
        <v>0</v>
      </c>
      <c r="G276" s="22">
        <v>80002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2636</v>
      </c>
      <c r="N276" s="22">
        <v>0</v>
      </c>
      <c r="O276" s="22">
        <v>0</v>
      </c>
      <c r="P276" s="22">
        <v>369186</v>
      </c>
      <c r="Q276" s="22">
        <v>0</v>
      </c>
      <c r="R276" s="22">
        <v>0</v>
      </c>
      <c r="S276" s="22">
        <v>0</v>
      </c>
      <c r="T276" s="22">
        <v>0</v>
      </c>
      <c r="U276" s="22">
        <v>162125</v>
      </c>
      <c r="V276" s="22">
        <v>34445</v>
      </c>
      <c r="W276" s="22">
        <v>42368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216685</v>
      </c>
      <c r="AF276" s="22">
        <v>0</v>
      </c>
      <c r="AG276" s="22">
        <v>0</v>
      </c>
      <c r="AH276" s="22">
        <v>0</v>
      </c>
      <c r="AI276" s="22">
        <v>0</v>
      </c>
      <c r="AJ276" s="22">
        <v>17235</v>
      </c>
      <c r="AK276" s="22">
        <v>0</v>
      </c>
      <c r="AL276" s="22">
        <v>0</v>
      </c>
      <c r="AM276" s="22">
        <v>0</v>
      </c>
      <c r="AN276" s="22">
        <v>29415</v>
      </c>
      <c r="AO276" s="22">
        <v>17861</v>
      </c>
      <c r="AP276" s="22">
        <v>36339</v>
      </c>
      <c r="AQ276" s="22">
        <v>1922171</v>
      </c>
      <c r="AR276" s="22">
        <v>169885</v>
      </c>
      <c r="AS276" s="22">
        <v>330758</v>
      </c>
      <c r="AT276" s="22">
        <v>0</v>
      </c>
      <c r="AU276" s="22">
        <v>0</v>
      </c>
      <c r="AV276" s="22">
        <v>42625</v>
      </c>
      <c r="AW276" s="22">
        <v>0</v>
      </c>
      <c r="AX276" s="22">
        <v>0</v>
      </c>
      <c r="AY276" s="22">
        <v>5797</v>
      </c>
      <c r="AZ276" s="22">
        <v>0</v>
      </c>
      <c r="BA276" s="22">
        <v>0</v>
      </c>
      <c r="BB276" s="22">
        <v>392038</v>
      </c>
      <c r="BC276" s="22">
        <v>0</v>
      </c>
      <c r="BD276" s="22">
        <v>0</v>
      </c>
      <c r="BE276" s="22">
        <v>0</v>
      </c>
      <c r="BF276" s="22">
        <v>0</v>
      </c>
      <c r="BG276" s="22">
        <v>812151</v>
      </c>
      <c r="BH276" s="22">
        <v>113996</v>
      </c>
      <c r="BI276" s="22">
        <v>70349</v>
      </c>
      <c r="BJ276" s="22">
        <v>0</v>
      </c>
      <c r="BK276" s="22">
        <v>0</v>
      </c>
      <c r="BL276" s="22">
        <v>0</v>
      </c>
      <c r="BM276" s="22">
        <v>0</v>
      </c>
      <c r="BN276" s="22">
        <v>0</v>
      </c>
      <c r="BO276" s="22">
        <v>0</v>
      </c>
      <c r="BP276" s="22">
        <v>0</v>
      </c>
      <c r="BQ276" s="22">
        <v>2701</v>
      </c>
      <c r="BR276" s="22">
        <v>0</v>
      </c>
      <c r="BS276" s="22">
        <v>0</v>
      </c>
      <c r="BT276" s="22">
        <v>0</v>
      </c>
      <c r="BU276" s="22">
        <v>0</v>
      </c>
      <c r="BV276" s="22">
        <v>124912</v>
      </c>
      <c r="BW276" s="22">
        <v>54849</v>
      </c>
      <c r="BX276" s="22">
        <v>0</v>
      </c>
      <c r="BY276" s="22">
        <v>0</v>
      </c>
      <c r="BZ276" s="22">
        <v>0</v>
      </c>
      <c r="CA276" s="22">
        <v>0</v>
      </c>
      <c r="CB276" s="22">
        <v>0</v>
      </c>
      <c r="CC276" s="22">
        <v>2120061</v>
      </c>
      <c r="CD276" s="22">
        <v>-197890</v>
      </c>
    </row>
    <row r="277" spans="1:8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543681</v>
      </c>
      <c r="F277" s="22">
        <v>0</v>
      </c>
      <c r="G277" s="22">
        <v>573129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1448</v>
      </c>
      <c r="N277" s="22">
        <v>0</v>
      </c>
      <c r="O277" s="22">
        <v>225119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59346</v>
      </c>
      <c r="W277" s="22">
        <v>29223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1170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283047</v>
      </c>
      <c r="AK277" s="22">
        <v>49211</v>
      </c>
      <c r="AL277" s="22">
        <v>0</v>
      </c>
      <c r="AM277" s="22">
        <v>0</v>
      </c>
      <c r="AN277" s="22">
        <v>0</v>
      </c>
      <c r="AO277" s="22">
        <v>0</v>
      </c>
      <c r="AP277" s="22">
        <v>329838</v>
      </c>
      <c r="AQ277" s="22">
        <v>2095212</v>
      </c>
      <c r="AR277" s="22">
        <v>33901</v>
      </c>
      <c r="AS277" s="22">
        <v>435757</v>
      </c>
      <c r="AT277" s="22">
        <v>0</v>
      </c>
      <c r="AU277" s="22">
        <v>0</v>
      </c>
      <c r="AV277" s="22">
        <v>209688</v>
      </c>
      <c r="AW277" s="22">
        <v>49091</v>
      </c>
      <c r="AX277" s="22">
        <v>0</v>
      </c>
      <c r="AY277" s="22">
        <v>0</v>
      </c>
      <c r="AZ277" s="22">
        <v>0</v>
      </c>
      <c r="BA277" s="22">
        <v>451199</v>
      </c>
      <c r="BB277" s="22">
        <v>0</v>
      </c>
      <c r="BC277" s="22">
        <v>0</v>
      </c>
      <c r="BD277" s="22">
        <v>0</v>
      </c>
      <c r="BE277" s="22">
        <v>0</v>
      </c>
      <c r="BF277" s="22">
        <v>0</v>
      </c>
      <c r="BG277" s="22">
        <v>0</v>
      </c>
      <c r="BH277" s="22">
        <v>64869</v>
      </c>
      <c r="BI277" s="22">
        <v>27464</v>
      </c>
      <c r="BJ277" s="22">
        <v>0</v>
      </c>
      <c r="BK277" s="22">
        <v>5966</v>
      </c>
      <c r="BL277" s="22">
        <v>0</v>
      </c>
      <c r="BM277" s="22">
        <v>0</v>
      </c>
      <c r="BN277" s="22">
        <v>0</v>
      </c>
      <c r="BO277" s="22">
        <v>11000</v>
      </c>
      <c r="BP277" s="22">
        <v>0</v>
      </c>
      <c r="BQ277" s="22">
        <v>0</v>
      </c>
      <c r="BR277" s="22">
        <v>0</v>
      </c>
      <c r="BS277" s="22">
        <v>0</v>
      </c>
      <c r="BT277" s="22">
        <v>0</v>
      </c>
      <c r="BU277" s="22">
        <v>0</v>
      </c>
      <c r="BV277" s="22">
        <v>156633</v>
      </c>
      <c r="BW277" s="22">
        <v>109321</v>
      </c>
      <c r="BX277" s="22">
        <v>0</v>
      </c>
      <c r="BY277" s="22">
        <v>0</v>
      </c>
      <c r="BZ277" s="22">
        <v>0</v>
      </c>
      <c r="CA277" s="22">
        <v>0</v>
      </c>
      <c r="CB277" s="22">
        <v>0</v>
      </c>
      <c r="CC277" s="22">
        <v>1554889</v>
      </c>
      <c r="CD277" s="22">
        <v>540323</v>
      </c>
    </row>
    <row r="278" spans="1:8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438011</v>
      </c>
      <c r="F278" s="22">
        <v>0</v>
      </c>
      <c r="G278" s="22">
        <v>55882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1605</v>
      </c>
      <c r="N278" s="22">
        <v>0</v>
      </c>
      <c r="O278" s="22">
        <v>0</v>
      </c>
      <c r="P278" s="22">
        <v>482762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381</v>
      </c>
      <c r="W278" s="22">
        <v>0</v>
      </c>
      <c r="X278" s="22">
        <v>0</v>
      </c>
      <c r="Y278" s="22">
        <v>1562</v>
      </c>
      <c r="Z278" s="22">
        <v>0</v>
      </c>
      <c r="AA278" s="22">
        <v>0</v>
      </c>
      <c r="AB278" s="22">
        <v>0</v>
      </c>
      <c r="AC278" s="22">
        <v>258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1500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981961</v>
      </c>
      <c r="AR278" s="22">
        <v>0</v>
      </c>
      <c r="AS278" s="22">
        <v>207504</v>
      </c>
      <c r="AT278" s="22">
        <v>0</v>
      </c>
      <c r="AU278" s="22">
        <v>0</v>
      </c>
      <c r="AV278" s="22">
        <v>25078</v>
      </c>
      <c r="AW278" s="22">
        <v>0</v>
      </c>
      <c r="AX278" s="22">
        <v>0</v>
      </c>
      <c r="AY278" s="22">
        <v>30681</v>
      </c>
      <c r="AZ278" s="22">
        <v>0</v>
      </c>
      <c r="BA278" s="22">
        <v>0</v>
      </c>
      <c r="BB278" s="22">
        <v>265725</v>
      </c>
      <c r="BC278" s="22">
        <v>0</v>
      </c>
      <c r="BD278" s="22">
        <v>0</v>
      </c>
      <c r="BE278" s="22">
        <v>0</v>
      </c>
      <c r="BF278" s="22">
        <v>0</v>
      </c>
      <c r="BG278" s="22">
        <v>0</v>
      </c>
      <c r="BH278" s="22">
        <v>48066</v>
      </c>
      <c r="BI278" s="22">
        <v>0</v>
      </c>
      <c r="BJ278" s="22">
        <v>0</v>
      </c>
      <c r="BK278" s="22">
        <v>0</v>
      </c>
      <c r="BL278" s="22">
        <v>0</v>
      </c>
      <c r="BM278" s="22">
        <v>0</v>
      </c>
      <c r="BN278" s="22">
        <v>0</v>
      </c>
      <c r="BO278" s="22">
        <v>5765</v>
      </c>
      <c r="BP278" s="22">
        <v>0</v>
      </c>
      <c r="BQ278" s="22">
        <v>0</v>
      </c>
      <c r="BR278" s="22">
        <v>0</v>
      </c>
      <c r="BS278" s="22">
        <v>0</v>
      </c>
      <c r="BT278" s="22">
        <v>0</v>
      </c>
      <c r="BU278" s="22">
        <v>0</v>
      </c>
      <c r="BV278" s="22">
        <v>47164</v>
      </c>
      <c r="BW278" s="22">
        <v>0</v>
      </c>
      <c r="BX278" s="22">
        <v>0</v>
      </c>
      <c r="BY278" s="22">
        <v>0</v>
      </c>
      <c r="BZ278" s="22">
        <v>0</v>
      </c>
      <c r="CA278" s="22">
        <v>0</v>
      </c>
      <c r="CB278" s="22">
        <v>0</v>
      </c>
      <c r="CC278" s="22">
        <v>629983</v>
      </c>
      <c r="CD278" s="22">
        <v>351978</v>
      </c>
    </row>
    <row r="279" spans="1:8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429719</v>
      </c>
      <c r="F279" s="22">
        <v>20009</v>
      </c>
      <c r="G279" s="22">
        <v>22991</v>
      </c>
      <c r="H279" s="22">
        <v>0</v>
      </c>
      <c r="I279" s="22">
        <v>0</v>
      </c>
      <c r="J279" s="22">
        <v>60897</v>
      </c>
      <c r="K279" s="22">
        <v>0</v>
      </c>
      <c r="L279" s="22">
        <v>500</v>
      </c>
      <c r="M279" s="22">
        <v>2968</v>
      </c>
      <c r="N279" s="22">
        <v>0</v>
      </c>
      <c r="O279" s="22">
        <v>0</v>
      </c>
      <c r="P279" s="22">
        <v>10540</v>
      </c>
      <c r="Q279" s="22">
        <v>0</v>
      </c>
      <c r="R279" s="22">
        <v>0</v>
      </c>
      <c r="S279" s="22">
        <v>0</v>
      </c>
      <c r="T279" s="22">
        <v>0</v>
      </c>
      <c r="U279" s="22">
        <v>176674</v>
      </c>
      <c r="V279" s="22">
        <v>69232</v>
      </c>
      <c r="W279" s="22">
        <v>21055</v>
      </c>
      <c r="X279" s="22">
        <v>0</v>
      </c>
      <c r="Y279" s="22">
        <v>0</v>
      </c>
      <c r="Z279" s="22">
        <v>0</v>
      </c>
      <c r="AA279" s="22">
        <v>1133</v>
      </c>
      <c r="AB279" s="22">
        <v>0</v>
      </c>
      <c r="AC279" s="22">
        <v>0</v>
      </c>
      <c r="AD279" s="22">
        <v>0</v>
      </c>
      <c r="AE279" s="22">
        <v>18109</v>
      </c>
      <c r="AF279" s="22">
        <v>0</v>
      </c>
      <c r="AG279" s="22">
        <v>0</v>
      </c>
      <c r="AH279" s="22">
        <v>19</v>
      </c>
      <c r="AI279" s="22">
        <v>0</v>
      </c>
      <c r="AJ279" s="22">
        <v>16131</v>
      </c>
      <c r="AK279" s="22">
        <v>0</v>
      </c>
      <c r="AL279" s="22">
        <v>0</v>
      </c>
      <c r="AM279" s="22">
        <v>3321</v>
      </c>
      <c r="AN279" s="22">
        <v>0</v>
      </c>
      <c r="AO279" s="22">
        <v>0</v>
      </c>
      <c r="AP279" s="22">
        <v>0</v>
      </c>
      <c r="AQ279" s="22">
        <v>853298</v>
      </c>
      <c r="AR279" s="22">
        <v>28035</v>
      </c>
      <c r="AS279" s="22">
        <v>100111</v>
      </c>
      <c r="AT279" s="22">
        <v>0</v>
      </c>
      <c r="AU279" s="22">
        <v>0</v>
      </c>
      <c r="AV279" s="22">
        <v>81915</v>
      </c>
      <c r="AW279" s="22">
        <v>1810</v>
      </c>
      <c r="AX279" s="22">
        <v>0</v>
      </c>
      <c r="AY279" s="22">
        <v>10</v>
      </c>
      <c r="AZ279" s="22">
        <v>0</v>
      </c>
      <c r="BA279" s="22">
        <v>47124</v>
      </c>
      <c r="BB279" s="22">
        <v>148276</v>
      </c>
      <c r="BC279" s="22">
        <v>0</v>
      </c>
      <c r="BD279" s="22">
        <v>0</v>
      </c>
      <c r="BE279" s="22">
        <v>0</v>
      </c>
      <c r="BF279" s="22">
        <v>0</v>
      </c>
      <c r="BG279" s="22">
        <v>270246</v>
      </c>
      <c r="BH279" s="22">
        <v>22966</v>
      </c>
      <c r="BI279" s="22">
        <v>45632</v>
      </c>
      <c r="BJ279" s="22">
        <v>0</v>
      </c>
      <c r="BK279" s="22">
        <v>2210</v>
      </c>
      <c r="BL279" s="22">
        <v>0</v>
      </c>
      <c r="BM279" s="22">
        <v>729</v>
      </c>
      <c r="BN279" s="22">
        <v>0</v>
      </c>
      <c r="BO279" s="22">
        <v>3884</v>
      </c>
      <c r="BP279" s="22">
        <v>0</v>
      </c>
      <c r="BQ279" s="22">
        <v>59579</v>
      </c>
      <c r="BR279" s="22">
        <v>0</v>
      </c>
      <c r="BS279" s="22">
        <v>0</v>
      </c>
      <c r="BT279" s="22">
        <v>0</v>
      </c>
      <c r="BU279" s="22">
        <v>0</v>
      </c>
      <c r="BV279" s="22">
        <v>54773</v>
      </c>
      <c r="BW279" s="22">
        <v>14112</v>
      </c>
      <c r="BX279" s="22">
        <v>0</v>
      </c>
      <c r="BY279" s="22">
        <v>3321</v>
      </c>
      <c r="BZ279" s="22">
        <v>0</v>
      </c>
      <c r="CA279" s="22">
        <v>0</v>
      </c>
      <c r="CB279" s="22">
        <v>0</v>
      </c>
      <c r="CC279" s="22">
        <v>884733</v>
      </c>
      <c r="CD279" s="22">
        <v>-31435</v>
      </c>
    </row>
    <row r="280" spans="1:8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584639</v>
      </c>
      <c r="F280" s="22">
        <v>0</v>
      </c>
      <c r="G280" s="22">
        <v>75529</v>
      </c>
      <c r="H280" s="22">
        <v>0</v>
      </c>
      <c r="I280" s="22">
        <v>0</v>
      </c>
      <c r="J280" s="22">
        <v>37240</v>
      </c>
      <c r="K280" s="22">
        <v>5400</v>
      </c>
      <c r="L280" s="22">
        <v>100</v>
      </c>
      <c r="M280" s="22">
        <v>2555</v>
      </c>
      <c r="N280" s="22">
        <v>0</v>
      </c>
      <c r="O280" s="22">
        <v>45044</v>
      </c>
      <c r="P280" s="22">
        <v>219512</v>
      </c>
      <c r="Q280" s="22">
        <v>0</v>
      </c>
      <c r="R280" s="22">
        <v>0</v>
      </c>
      <c r="S280" s="22">
        <v>78614</v>
      </c>
      <c r="T280" s="22">
        <v>0</v>
      </c>
      <c r="U280" s="22">
        <v>284529</v>
      </c>
      <c r="V280" s="22">
        <v>127592</v>
      </c>
      <c r="W280" s="22">
        <v>53319</v>
      </c>
      <c r="X280" s="22">
        <v>0</v>
      </c>
      <c r="Y280" s="22">
        <v>7877</v>
      </c>
      <c r="Z280" s="22">
        <v>0</v>
      </c>
      <c r="AA280" s="22">
        <v>17220</v>
      </c>
      <c r="AB280" s="22">
        <v>0</v>
      </c>
      <c r="AC280" s="22">
        <v>32277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89612</v>
      </c>
      <c r="AK280" s="22">
        <v>167863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1828922</v>
      </c>
      <c r="AR280" s="22">
        <v>37280</v>
      </c>
      <c r="AS280" s="22">
        <v>285773</v>
      </c>
      <c r="AT280" s="22">
        <v>0</v>
      </c>
      <c r="AU280" s="22">
        <v>0</v>
      </c>
      <c r="AV280" s="22">
        <v>34378</v>
      </c>
      <c r="AW280" s="22">
        <v>0</v>
      </c>
      <c r="AX280" s="22">
        <v>1867</v>
      </c>
      <c r="AY280" s="22">
        <v>29098</v>
      </c>
      <c r="AZ280" s="22">
        <v>0</v>
      </c>
      <c r="BA280" s="22">
        <v>256727</v>
      </c>
      <c r="BB280" s="22">
        <v>396981</v>
      </c>
      <c r="BC280" s="22">
        <v>0</v>
      </c>
      <c r="BD280" s="22">
        <v>0</v>
      </c>
      <c r="BE280" s="22">
        <v>3819</v>
      </c>
      <c r="BF280" s="22">
        <v>0</v>
      </c>
      <c r="BG280" s="22">
        <v>278905</v>
      </c>
      <c r="BH280" s="22">
        <v>80376</v>
      </c>
      <c r="BI280" s="22">
        <v>37545</v>
      </c>
      <c r="BJ280" s="22">
        <v>0</v>
      </c>
      <c r="BK280" s="22">
        <v>7358</v>
      </c>
      <c r="BL280" s="22">
        <v>0</v>
      </c>
      <c r="BM280" s="22">
        <v>5734</v>
      </c>
      <c r="BN280" s="22">
        <v>0</v>
      </c>
      <c r="BO280" s="22">
        <v>25773</v>
      </c>
      <c r="BP280" s="22">
        <v>0</v>
      </c>
      <c r="BQ280" s="22">
        <v>0</v>
      </c>
      <c r="BR280" s="22">
        <v>0</v>
      </c>
      <c r="BS280" s="22">
        <v>0</v>
      </c>
      <c r="BT280" s="22">
        <v>0</v>
      </c>
      <c r="BU280" s="22">
        <v>0</v>
      </c>
      <c r="BV280" s="22">
        <v>160079</v>
      </c>
      <c r="BW280" s="22">
        <v>109005</v>
      </c>
      <c r="BX280" s="22">
        <v>0</v>
      </c>
      <c r="BY280" s="22">
        <v>0</v>
      </c>
      <c r="BZ280" s="22">
        <v>0</v>
      </c>
      <c r="CA280" s="22">
        <v>0</v>
      </c>
      <c r="CB280" s="22">
        <v>0</v>
      </c>
      <c r="CC280" s="22">
        <v>1750698</v>
      </c>
      <c r="CD280" s="22">
        <v>78224</v>
      </c>
    </row>
    <row r="281" spans="1:8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223864</v>
      </c>
      <c r="F281" s="22">
        <v>0</v>
      </c>
      <c r="G281" s="22">
        <v>83507</v>
      </c>
      <c r="H281" s="22">
        <v>0</v>
      </c>
      <c r="I281" s="22">
        <v>0</v>
      </c>
      <c r="J281" s="22">
        <v>16914</v>
      </c>
      <c r="K281" s="22">
        <v>0</v>
      </c>
      <c r="L281" s="22">
        <v>0</v>
      </c>
      <c r="M281" s="22">
        <v>1958</v>
      </c>
      <c r="N281" s="22">
        <v>0</v>
      </c>
      <c r="O281" s="22">
        <v>0</v>
      </c>
      <c r="P281" s="22">
        <v>43126</v>
      </c>
      <c r="Q281" s="22">
        <v>0</v>
      </c>
      <c r="R281" s="22">
        <v>0</v>
      </c>
      <c r="S281" s="22">
        <v>0</v>
      </c>
      <c r="T281" s="22">
        <v>0</v>
      </c>
      <c r="U281" s="22">
        <v>163853</v>
      </c>
      <c r="V281" s="22">
        <v>33558</v>
      </c>
      <c r="W281" s="22">
        <v>37625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37811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642216</v>
      </c>
      <c r="AR281" s="22">
        <v>14880</v>
      </c>
      <c r="AS281" s="22">
        <v>152677</v>
      </c>
      <c r="AT281" s="22">
        <v>0</v>
      </c>
      <c r="AU281" s="22">
        <v>0</v>
      </c>
      <c r="AV281" s="22">
        <v>24177</v>
      </c>
      <c r="AW281" s="22">
        <v>85</v>
      </c>
      <c r="AX281" s="22">
        <v>0</v>
      </c>
      <c r="AY281" s="22">
        <v>2189</v>
      </c>
      <c r="AZ281" s="22">
        <v>0</v>
      </c>
      <c r="BA281" s="22">
        <v>0</v>
      </c>
      <c r="BB281" s="22">
        <v>147672</v>
      </c>
      <c r="BC281" s="22">
        <v>0</v>
      </c>
      <c r="BD281" s="22">
        <v>0</v>
      </c>
      <c r="BE281" s="22">
        <v>0</v>
      </c>
      <c r="BF281" s="22">
        <v>0</v>
      </c>
      <c r="BG281" s="22">
        <v>89535</v>
      </c>
      <c r="BH281" s="22">
        <v>43945</v>
      </c>
      <c r="BI281" s="22">
        <v>35439</v>
      </c>
      <c r="BJ281" s="22">
        <v>0</v>
      </c>
      <c r="BK281" s="22">
        <v>3078</v>
      </c>
      <c r="BL281" s="22">
        <v>0</v>
      </c>
      <c r="BM281" s="22">
        <v>0</v>
      </c>
      <c r="BN281" s="22">
        <v>0</v>
      </c>
      <c r="BO281" s="22">
        <v>0</v>
      </c>
      <c r="BP281" s="22">
        <v>0</v>
      </c>
      <c r="BQ281" s="22">
        <v>653</v>
      </c>
      <c r="BR281" s="22">
        <v>0</v>
      </c>
      <c r="BS281" s="22">
        <v>0</v>
      </c>
      <c r="BT281" s="22">
        <v>0</v>
      </c>
      <c r="BU281" s="22">
        <v>0</v>
      </c>
      <c r="BV281" s="22">
        <v>27831</v>
      </c>
      <c r="BW281" s="22">
        <v>1660</v>
      </c>
      <c r="BX281" s="22">
        <v>0</v>
      </c>
      <c r="BY281" s="22">
        <v>0</v>
      </c>
      <c r="BZ281" s="22">
        <v>0</v>
      </c>
      <c r="CA281" s="22">
        <v>0</v>
      </c>
      <c r="CB281" s="22">
        <v>0</v>
      </c>
      <c r="CC281" s="22">
        <v>543821</v>
      </c>
      <c r="CD281" s="22">
        <v>98395</v>
      </c>
    </row>
    <row r="282" spans="1:8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1349138</v>
      </c>
      <c r="F282" s="22">
        <v>0</v>
      </c>
      <c r="G282" s="22">
        <v>92028</v>
      </c>
      <c r="H282" s="22">
        <v>0</v>
      </c>
      <c r="I282" s="22">
        <v>0</v>
      </c>
      <c r="J282" s="22">
        <v>121263</v>
      </c>
      <c r="K282" s="22">
        <v>0</v>
      </c>
      <c r="L282" s="22">
        <v>0</v>
      </c>
      <c r="M282" s="22">
        <v>6890</v>
      </c>
      <c r="N282" s="22">
        <v>0</v>
      </c>
      <c r="O282" s="22">
        <v>757</v>
      </c>
      <c r="P282" s="22">
        <v>52665</v>
      </c>
      <c r="Q282" s="22">
        <v>0</v>
      </c>
      <c r="R282" s="22">
        <v>0</v>
      </c>
      <c r="S282" s="22">
        <v>0</v>
      </c>
      <c r="T282" s="22">
        <v>0</v>
      </c>
      <c r="U282" s="22">
        <v>389684</v>
      </c>
      <c r="V282" s="22">
        <v>156970</v>
      </c>
      <c r="W282" s="22">
        <v>108394</v>
      </c>
      <c r="X282" s="22">
        <v>0</v>
      </c>
      <c r="Y282" s="22">
        <v>26228</v>
      </c>
      <c r="Z282" s="22">
        <v>0</v>
      </c>
      <c r="AA282" s="22">
        <v>0</v>
      </c>
      <c r="AB282" s="22">
        <v>0</v>
      </c>
      <c r="AC282" s="22">
        <v>8291</v>
      </c>
      <c r="AD282" s="22">
        <v>0</v>
      </c>
      <c r="AE282" s="22">
        <v>10000</v>
      </c>
      <c r="AF282" s="22">
        <v>0</v>
      </c>
      <c r="AG282" s="22">
        <v>0</v>
      </c>
      <c r="AH282" s="22">
        <v>0</v>
      </c>
      <c r="AI282" s="22">
        <v>0</v>
      </c>
      <c r="AJ282" s="22">
        <v>566694</v>
      </c>
      <c r="AK282" s="22">
        <v>20272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2909274</v>
      </c>
      <c r="AR282" s="22">
        <v>65731</v>
      </c>
      <c r="AS282" s="22">
        <v>571609</v>
      </c>
      <c r="AT282" s="22">
        <v>0</v>
      </c>
      <c r="AU282" s="22">
        <v>0</v>
      </c>
      <c r="AV282" s="22">
        <v>157703</v>
      </c>
      <c r="AW282" s="22">
        <v>1117</v>
      </c>
      <c r="AX282" s="22">
        <v>0</v>
      </c>
      <c r="AY282" s="22">
        <v>32940</v>
      </c>
      <c r="AZ282" s="22">
        <v>0</v>
      </c>
      <c r="BA282" s="22">
        <v>329425</v>
      </c>
      <c r="BB282" s="22">
        <v>248037</v>
      </c>
      <c r="BC282" s="22">
        <v>0</v>
      </c>
      <c r="BD282" s="22">
        <v>0</v>
      </c>
      <c r="BE282" s="22">
        <v>0</v>
      </c>
      <c r="BF282" s="22">
        <v>0</v>
      </c>
      <c r="BG282" s="22">
        <v>659137</v>
      </c>
      <c r="BH282" s="22">
        <v>18714</v>
      </c>
      <c r="BI282" s="22">
        <v>73763</v>
      </c>
      <c r="BJ282" s="22">
        <v>0</v>
      </c>
      <c r="BK282" s="22">
        <v>37282</v>
      </c>
      <c r="BL282" s="22">
        <v>0</v>
      </c>
      <c r="BM282" s="22">
        <v>0</v>
      </c>
      <c r="BN282" s="22">
        <v>0</v>
      </c>
      <c r="BO282" s="22">
        <v>6619</v>
      </c>
      <c r="BP282" s="22">
        <v>0</v>
      </c>
      <c r="BQ282" s="22">
        <v>51200</v>
      </c>
      <c r="BR282" s="22">
        <v>0</v>
      </c>
      <c r="BS282" s="22">
        <v>0</v>
      </c>
      <c r="BT282" s="22">
        <v>0</v>
      </c>
      <c r="BU282" s="22">
        <v>0</v>
      </c>
      <c r="BV282" s="22">
        <v>778623</v>
      </c>
      <c r="BW282" s="22">
        <v>55635</v>
      </c>
      <c r="BX282" s="22">
        <v>0</v>
      </c>
      <c r="BY282" s="22">
        <v>0</v>
      </c>
      <c r="BZ282" s="22">
        <v>0</v>
      </c>
      <c r="CA282" s="22">
        <v>0</v>
      </c>
      <c r="CB282" s="22">
        <v>0</v>
      </c>
      <c r="CC282" s="22">
        <v>3087535</v>
      </c>
      <c r="CD282" s="22">
        <v>-178261</v>
      </c>
    </row>
    <row r="283" spans="1:8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212706</v>
      </c>
      <c r="F283" s="22">
        <v>0</v>
      </c>
      <c r="G283" s="22">
        <v>39196</v>
      </c>
      <c r="H283" s="22">
        <v>0</v>
      </c>
      <c r="I283" s="22">
        <v>0</v>
      </c>
      <c r="J283" s="22">
        <v>21100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195740</v>
      </c>
      <c r="Q283" s="22">
        <v>0</v>
      </c>
      <c r="R283" s="22">
        <v>0</v>
      </c>
      <c r="S283" s="22">
        <v>0</v>
      </c>
      <c r="T283" s="22">
        <v>0</v>
      </c>
      <c r="U283" s="22">
        <v>103141</v>
      </c>
      <c r="V283" s="22">
        <v>20504</v>
      </c>
      <c r="W283" s="22">
        <v>78621</v>
      </c>
      <c r="X283" s="22">
        <v>0</v>
      </c>
      <c r="Y283" s="22">
        <v>6960</v>
      </c>
      <c r="Z283" s="22">
        <v>0</v>
      </c>
      <c r="AA283" s="22">
        <v>100</v>
      </c>
      <c r="AB283" s="22">
        <v>0</v>
      </c>
      <c r="AC283" s="22">
        <v>0</v>
      </c>
      <c r="AD283" s="22">
        <v>0</v>
      </c>
      <c r="AE283" s="22">
        <v>12548</v>
      </c>
      <c r="AF283" s="22">
        <v>0</v>
      </c>
      <c r="AG283" s="22">
        <v>0</v>
      </c>
      <c r="AH283" s="22">
        <v>0</v>
      </c>
      <c r="AI283" s="22">
        <v>0</v>
      </c>
      <c r="AJ283" s="22">
        <v>43296</v>
      </c>
      <c r="AK283" s="22">
        <v>43312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777224</v>
      </c>
      <c r="AR283" s="22">
        <v>10648</v>
      </c>
      <c r="AS283" s="22">
        <v>106740</v>
      </c>
      <c r="AT283" s="22">
        <v>0</v>
      </c>
      <c r="AU283" s="22">
        <v>0</v>
      </c>
      <c r="AV283" s="22">
        <v>41918</v>
      </c>
      <c r="AW283" s="22">
        <v>0</v>
      </c>
      <c r="AX283" s="22">
        <v>0</v>
      </c>
      <c r="AY283" s="22">
        <v>0</v>
      </c>
      <c r="AZ283" s="22">
        <v>0</v>
      </c>
      <c r="BA283" s="22">
        <v>0</v>
      </c>
      <c r="BB283" s="22">
        <v>201011</v>
      </c>
      <c r="BC283" s="22">
        <v>0</v>
      </c>
      <c r="BD283" s="22">
        <v>0</v>
      </c>
      <c r="BE283" s="22">
        <v>0</v>
      </c>
      <c r="BF283" s="22">
        <v>0</v>
      </c>
      <c r="BG283" s="22">
        <v>99423</v>
      </c>
      <c r="BH283" s="22">
        <v>20317</v>
      </c>
      <c r="BI283" s="22">
        <v>36881</v>
      </c>
      <c r="BJ283" s="22">
        <v>0</v>
      </c>
      <c r="BK283" s="22">
        <v>10200</v>
      </c>
      <c r="BL283" s="22">
        <v>0</v>
      </c>
      <c r="BM283" s="22">
        <v>9509</v>
      </c>
      <c r="BN283" s="22">
        <v>0</v>
      </c>
      <c r="BO283" s="22">
        <v>0</v>
      </c>
      <c r="BP283" s="22">
        <v>0</v>
      </c>
      <c r="BQ283" s="22">
        <v>4065</v>
      </c>
      <c r="BR283" s="22">
        <v>0</v>
      </c>
      <c r="BS283" s="22">
        <v>0</v>
      </c>
      <c r="BT283" s="22">
        <v>0</v>
      </c>
      <c r="BU283" s="22">
        <v>0</v>
      </c>
      <c r="BV283" s="22">
        <v>44463</v>
      </c>
      <c r="BW283" s="22">
        <v>29351</v>
      </c>
      <c r="BX283" s="22">
        <v>0</v>
      </c>
      <c r="BY283" s="22">
        <v>0</v>
      </c>
      <c r="BZ283" s="22">
        <v>0</v>
      </c>
      <c r="CA283" s="22">
        <v>0</v>
      </c>
      <c r="CB283" s="22">
        <v>0</v>
      </c>
      <c r="CC283" s="22">
        <v>614526</v>
      </c>
      <c r="CD283" s="22">
        <v>162698</v>
      </c>
    </row>
    <row r="284" spans="1:8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370214</v>
      </c>
      <c r="F284" s="22">
        <v>0</v>
      </c>
      <c r="G284" s="22">
        <v>37142</v>
      </c>
      <c r="H284" s="22">
        <v>0</v>
      </c>
      <c r="I284" s="22">
        <v>0</v>
      </c>
      <c r="J284" s="22">
        <v>17818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23878</v>
      </c>
      <c r="Q284" s="22">
        <v>0</v>
      </c>
      <c r="R284" s="22">
        <v>0</v>
      </c>
      <c r="S284" s="22">
        <v>0</v>
      </c>
      <c r="T284" s="22">
        <v>0</v>
      </c>
      <c r="U284" s="22">
        <v>541863</v>
      </c>
      <c r="V284" s="22">
        <v>33686</v>
      </c>
      <c r="W284" s="22">
        <v>77381</v>
      </c>
      <c r="X284" s="22">
        <v>0</v>
      </c>
      <c r="Y284" s="22">
        <v>8754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25646</v>
      </c>
      <c r="AK284" s="22">
        <v>15427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1151809</v>
      </c>
      <c r="AR284" s="22">
        <v>13912</v>
      </c>
      <c r="AS284" s="22">
        <v>210524</v>
      </c>
      <c r="AT284" s="22">
        <v>0</v>
      </c>
      <c r="AU284" s="22">
        <v>0</v>
      </c>
      <c r="AV284" s="22">
        <v>22120</v>
      </c>
      <c r="AW284" s="22">
        <v>0</v>
      </c>
      <c r="AX284" s="22">
        <v>0</v>
      </c>
      <c r="AY284" s="22">
        <v>0</v>
      </c>
      <c r="AZ284" s="22">
        <v>0</v>
      </c>
      <c r="BA284" s="22">
        <v>0</v>
      </c>
      <c r="BB284" s="22">
        <v>200755</v>
      </c>
      <c r="BC284" s="22">
        <v>0</v>
      </c>
      <c r="BD284" s="22">
        <v>0</v>
      </c>
      <c r="BE284" s="22">
        <v>0</v>
      </c>
      <c r="BF284" s="22">
        <v>0</v>
      </c>
      <c r="BG284" s="22">
        <v>547925</v>
      </c>
      <c r="BH284" s="22">
        <v>30882</v>
      </c>
      <c r="BI284" s="22">
        <v>44552</v>
      </c>
      <c r="BJ284" s="22">
        <v>0</v>
      </c>
      <c r="BK284" s="22">
        <v>9272</v>
      </c>
      <c r="BL284" s="22">
        <v>0</v>
      </c>
      <c r="BM284" s="22">
        <v>0</v>
      </c>
      <c r="BN284" s="22">
        <v>1571</v>
      </c>
      <c r="BO284" s="22">
        <v>0</v>
      </c>
      <c r="BP284" s="22">
        <v>4483</v>
      </c>
      <c r="BQ284" s="22">
        <v>0</v>
      </c>
      <c r="BR284" s="22">
        <v>0</v>
      </c>
      <c r="BS284" s="22">
        <v>0</v>
      </c>
      <c r="BT284" s="22">
        <v>0</v>
      </c>
      <c r="BU284" s="22">
        <v>0</v>
      </c>
      <c r="BV284" s="22">
        <v>37700</v>
      </c>
      <c r="BW284" s="22">
        <v>15965</v>
      </c>
      <c r="BX284" s="22">
        <v>0</v>
      </c>
      <c r="BY284" s="22">
        <v>0</v>
      </c>
      <c r="BZ284" s="22">
        <v>0</v>
      </c>
      <c r="CA284" s="22">
        <v>0</v>
      </c>
      <c r="CB284" s="22">
        <v>0</v>
      </c>
      <c r="CC284" s="22">
        <v>1139661</v>
      </c>
      <c r="CD284" s="22">
        <v>12148</v>
      </c>
    </row>
    <row r="285" spans="1:8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1100395</v>
      </c>
      <c r="F285" s="22">
        <v>0</v>
      </c>
      <c r="G285" s="22">
        <v>43798</v>
      </c>
      <c r="H285" s="22">
        <v>0</v>
      </c>
      <c r="I285" s="22">
        <v>0</v>
      </c>
      <c r="J285" s="22">
        <v>44691</v>
      </c>
      <c r="K285" s="22">
        <v>0</v>
      </c>
      <c r="L285" s="22">
        <v>0</v>
      </c>
      <c r="M285" s="22">
        <v>17811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128084</v>
      </c>
      <c r="V285" s="22">
        <v>67906</v>
      </c>
      <c r="W285" s="22">
        <v>52367</v>
      </c>
      <c r="X285" s="22">
        <v>0</v>
      </c>
      <c r="Y285" s="22">
        <v>29671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41676</v>
      </c>
      <c r="AF285" s="22">
        <v>0</v>
      </c>
      <c r="AG285" s="22">
        <v>0</v>
      </c>
      <c r="AH285" s="22">
        <v>0</v>
      </c>
      <c r="AI285" s="22">
        <v>0</v>
      </c>
      <c r="AJ285" s="22">
        <v>132165</v>
      </c>
      <c r="AK285" s="22">
        <v>17640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1676204</v>
      </c>
      <c r="AR285" s="22">
        <v>33821</v>
      </c>
      <c r="AS285" s="22">
        <v>270070</v>
      </c>
      <c r="AT285" s="22">
        <v>0</v>
      </c>
      <c r="AU285" s="22">
        <v>0</v>
      </c>
      <c r="AV285" s="22">
        <v>64412</v>
      </c>
      <c r="AW285" s="22">
        <v>0</v>
      </c>
      <c r="AX285" s="22">
        <v>0</v>
      </c>
      <c r="AY285" s="22">
        <v>34425</v>
      </c>
      <c r="AZ285" s="22">
        <v>0</v>
      </c>
      <c r="BA285" s="22">
        <v>0</v>
      </c>
      <c r="BB285" s="22">
        <v>355605</v>
      </c>
      <c r="BC285" s="22">
        <v>0</v>
      </c>
      <c r="BD285" s="22">
        <v>0</v>
      </c>
      <c r="BE285" s="22">
        <v>0</v>
      </c>
      <c r="BF285" s="22">
        <v>0</v>
      </c>
      <c r="BG285" s="22">
        <v>159932</v>
      </c>
      <c r="BH285" s="22">
        <v>13007</v>
      </c>
      <c r="BI285" s="22">
        <v>46748</v>
      </c>
      <c r="BJ285" s="22">
        <v>0</v>
      </c>
      <c r="BK285" s="22">
        <v>41642</v>
      </c>
      <c r="BL285" s="22">
        <v>0</v>
      </c>
      <c r="BM285" s="22">
        <v>0</v>
      </c>
      <c r="BN285" s="22">
        <v>0</v>
      </c>
      <c r="BO285" s="22">
        <v>0</v>
      </c>
      <c r="BP285" s="22">
        <v>0</v>
      </c>
      <c r="BQ285" s="22">
        <v>905</v>
      </c>
      <c r="BR285" s="22">
        <v>0</v>
      </c>
      <c r="BS285" s="22">
        <v>0</v>
      </c>
      <c r="BT285" s="22">
        <v>0</v>
      </c>
      <c r="BU285" s="22">
        <v>0</v>
      </c>
      <c r="BV285" s="22">
        <v>195513</v>
      </c>
      <c r="BW285" s="22">
        <v>29869</v>
      </c>
      <c r="BX285" s="22">
        <v>0</v>
      </c>
      <c r="BY285" s="22">
        <v>0</v>
      </c>
      <c r="BZ285" s="22">
        <v>0</v>
      </c>
      <c r="CA285" s="22">
        <v>0</v>
      </c>
      <c r="CB285" s="22">
        <v>0</v>
      </c>
      <c r="CC285" s="22">
        <v>1245949</v>
      </c>
      <c r="CD285" s="22">
        <v>430255</v>
      </c>
    </row>
    <row r="286" spans="1:8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317428</v>
      </c>
      <c r="F286" s="22">
        <v>0</v>
      </c>
      <c r="G286" s="22">
        <v>55538</v>
      </c>
      <c r="H286" s="22">
        <v>0</v>
      </c>
      <c r="I286" s="22">
        <v>0</v>
      </c>
      <c r="J286" s="22">
        <v>8520</v>
      </c>
      <c r="K286" s="22">
        <v>9400</v>
      </c>
      <c r="L286" s="22">
        <v>84519</v>
      </c>
      <c r="M286" s="22">
        <v>1460</v>
      </c>
      <c r="N286" s="22">
        <v>0</v>
      </c>
      <c r="O286" s="22">
        <v>0</v>
      </c>
      <c r="P286" s="22">
        <v>352962</v>
      </c>
      <c r="Q286" s="22">
        <v>7900</v>
      </c>
      <c r="R286" s="22">
        <v>0</v>
      </c>
      <c r="S286" s="22">
        <v>0</v>
      </c>
      <c r="T286" s="22">
        <v>0</v>
      </c>
      <c r="U286" s="22">
        <v>240374</v>
      </c>
      <c r="V286" s="22">
        <v>26505</v>
      </c>
      <c r="W286" s="22">
        <v>41198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20637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88027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1254468</v>
      </c>
      <c r="AR286" s="22">
        <v>40260</v>
      </c>
      <c r="AS286" s="22">
        <v>233492</v>
      </c>
      <c r="AT286" s="22">
        <v>0</v>
      </c>
      <c r="AU286" s="22">
        <v>0</v>
      </c>
      <c r="AV286" s="22">
        <v>32838</v>
      </c>
      <c r="AW286" s="22">
        <v>0</v>
      </c>
      <c r="AX286" s="22">
        <v>65387</v>
      </c>
      <c r="AY286" s="22">
        <v>11272</v>
      </c>
      <c r="AZ286" s="22">
        <v>0</v>
      </c>
      <c r="BA286" s="22">
        <v>0</v>
      </c>
      <c r="BB286" s="22">
        <v>222428</v>
      </c>
      <c r="BC286" s="22">
        <v>20187</v>
      </c>
      <c r="BD286" s="22">
        <v>0</v>
      </c>
      <c r="BE286" s="22">
        <v>0</v>
      </c>
      <c r="BF286" s="22">
        <v>0</v>
      </c>
      <c r="BG286" s="22">
        <v>183311</v>
      </c>
      <c r="BH286" s="22">
        <v>83217</v>
      </c>
      <c r="BI286" s="22">
        <v>38539</v>
      </c>
      <c r="BJ286" s="22">
        <v>0</v>
      </c>
      <c r="BK286" s="22">
        <v>0</v>
      </c>
      <c r="BL286" s="22">
        <v>0</v>
      </c>
      <c r="BM286" s="22">
        <v>0</v>
      </c>
      <c r="BN286" s="22">
        <v>0</v>
      </c>
      <c r="BO286" s="22">
        <v>6229</v>
      </c>
      <c r="BP286" s="22">
        <v>0</v>
      </c>
      <c r="BQ286" s="22">
        <v>10000</v>
      </c>
      <c r="BR286" s="22">
        <v>0</v>
      </c>
      <c r="BS286" s="22">
        <v>0</v>
      </c>
      <c r="BT286" s="22">
        <v>0</v>
      </c>
      <c r="BU286" s="22">
        <v>0</v>
      </c>
      <c r="BV286" s="22">
        <v>17470</v>
      </c>
      <c r="BW286" s="22">
        <v>158843</v>
      </c>
      <c r="BX286" s="22">
        <v>0</v>
      </c>
      <c r="BY286" s="22">
        <v>0</v>
      </c>
      <c r="BZ286" s="22">
        <v>0</v>
      </c>
      <c r="CA286" s="22">
        <v>0</v>
      </c>
      <c r="CB286" s="22">
        <v>0</v>
      </c>
      <c r="CC286" s="22">
        <v>1123473</v>
      </c>
      <c r="CD286" s="22">
        <v>130995</v>
      </c>
    </row>
    <row r="287" spans="1:8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204504</v>
      </c>
      <c r="F287" s="22">
        <v>0</v>
      </c>
      <c r="G287" s="22">
        <v>23337</v>
      </c>
      <c r="H287" s="22">
        <v>0</v>
      </c>
      <c r="I287" s="22">
        <v>0</v>
      </c>
      <c r="J287" s="22">
        <v>9647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4600</v>
      </c>
      <c r="Q287" s="22">
        <v>0</v>
      </c>
      <c r="R287" s="22">
        <v>0</v>
      </c>
      <c r="S287" s="22">
        <v>0</v>
      </c>
      <c r="T287" s="22">
        <v>0</v>
      </c>
      <c r="U287" s="22">
        <v>430406</v>
      </c>
      <c r="V287" s="22">
        <v>20596</v>
      </c>
      <c r="W287" s="22">
        <v>87782</v>
      </c>
      <c r="X287" s="22">
        <v>0</v>
      </c>
      <c r="Y287" s="22">
        <v>6828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5500</v>
      </c>
      <c r="AI287" s="22">
        <v>0</v>
      </c>
      <c r="AJ287" s="22">
        <v>25735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818935</v>
      </c>
      <c r="AR287" s="22">
        <v>11042</v>
      </c>
      <c r="AS287" s="22">
        <v>106118</v>
      </c>
      <c r="AT287" s="22">
        <v>0</v>
      </c>
      <c r="AU287" s="22">
        <v>0</v>
      </c>
      <c r="AV287" s="22">
        <v>11671</v>
      </c>
      <c r="AW287" s="22">
        <v>0</v>
      </c>
      <c r="AX287" s="22">
        <v>0</v>
      </c>
      <c r="AY287" s="22">
        <v>2324</v>
      </c>
      <c r="AZ287" s="22">
        <v>1547</v>
      </c>
      <c r="BA287" s="22">
        <v>0</v>
      </c>
      <c r="BB287" s="22">
        <v>106978</v>
      </c>
      <c r="BC287" s="22">
        <v>0</v>
      </c>
      <c r="BD287" s="22">
        <v>0</v>
      </c>
      <c r="BE287" s="22">
        <v>0</v>
      </c>
      <c r="BF287" s="22">
        <v>0</v>
      </c>
      <c r="BG287" s="22">
        <v>469032</v>
      </c>
      <c r="BH287" s="22">
        <v>29762</v>
      </c>
      <c r="BI287" s="22">
        <v>39763</v>
      </c>
      <c r="BJ287" s="22">
        <v>0</v>
      </c>
      <c r="BK287" s="22">
        <v>8121</v>
      </c>
      <c r="BL287" s="22">
        <v>0</v>
      </c>
      <c r="BM287" s="22">
        <v>0</v>
      </c>
      <c r="BN287" s="22">
        <v>0</v>
      </c>
      <c r="BO287" s="22">
        <v>0</v>
      </c>
      <c r="BP287" s="22">
        <v>11977</v>
      </c>
      <c r="BQ287" s="22">
        <v>0</v>
      </c>
      <c r="BR287" s="22">
        <v>0</v>
      </c>
      <c r="BS287" s="22">
        <v>0</v>
      </c>
      <c r="BT287" s="22">
        <v>0</v>
      </c>
      <c r="BU287" s="22">
        <v>0</v>
      </c>
      <c r="BV287" s="22">
        <v>14569</v>
      </c>
      <c r="BW287" s="22">
        <v>2329</v>
      </c>
      <c r="BX287" s="22">
        <v>0</v>
      </c>
      <c r="BY287" s="22">
        <v>0</v>
      </c>
      <c r="BZ287" s="22">
        <v>0</v>
      </c>
      <c r="CA287" s="22">
        <v>0</v>
      </c>
      <c r="CB287" s="22">
        <v>0</v>
      </c>
      <c r="CC287" s="22">
        <v>815233</v>
      </c>
      <c r="CD287" s="22">
        <v>3702</v>
      </c>
    </row>
    <row r="288" spans="1:8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628285</v>
      </c>
      <c r="F288" s="22">
        <v>0</v>
      </c>
      <c r="G288" s="22">
        <v>142648</v>
      </c>
      <c r="H288" s="22">
        <v>0</v>
      </c>
      <c r="I288" s="22">
        <v>25173</v>
      </c>
      <c r="J288" s="22">
        <v>6600</v>
      </c>
      <c r="K288" s="22">
        <v>0</v>
      </c>
      <c r="L288" s="22">
        <v>8700</v>
      </c>
      <c r="M288" s="22">
        <v>465</v>
      </c>
      <c r="N288" s="22">
        <v>0</v>
      </c>
      <c r="O288" s="22">
        <v>0</v>
      </c>
      <c r="P288" s="22">
        <v>194064</v>
      </c>
      <c r="Q288" s="22">
        <v>0</v>
      </c>
      <c r="R288" s="22">
        <v>0</v>
      </c>
      <c r="S288" s="22">
        <v>0</v>
      </c>
      <c r="T288" s="22">
        <v>0</v>
      </c>
      <c r="U288" s="22">
        <v>110181</v>
      </c>
      <c r="V288" s="22">
        <v>77004</v>
      </c>
      <c r="W288" s="22">
        <v>77599</v>
      </c>
      <c r="X288" s="22">
        <v>0</v>
      </c>
      <c r="Y288" s="22">
        <v>17459</v>
      </c>
      <c r="Z288" s="22">
        <v>0</v>
      </c>
      <c r="AA288" s="22">
        <v>0</v>
      </c>
      <c r="AB288" s="22">
        <v>0</v>
      </c>
      <c r="AC288" s="22">
        <v>2645</v>
      </c>
      <c r="AD288" s="22">
        <v>26489</v>
      </c>
      <c r="AE288" s="22">
        <v>0</v>
      </c>
      <c r="AF288" s="22">
        <v>0</v>
      </c>
      <c r="AG288" s="22">
        <v>133033</v>
      </c>
      <c r="AH288" s="22">
        <v>0</v>
      </c>
      <c r="AI288" s="22">
        <v>0</v>
      </c>
      <c r="AJ288" s="22">
        <v>215335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1665680</v>
      </c>
      <c r="AR288" s="22">
        <v>57038</v>
      </c>
      <c r="AS288" s="22">
        <v>364907</v>
      </c>
      <c r="AT288" s="22">
        <v>0</v>
      </c>
      <c r="AU288" s="22">
        <v>0</v>
      </c>
      <c r="AV288" s="22">
        <v>37463</v>
      </c>
      <c r="AW288" s="22">
        <v>100</v>
      </c>
      <c r="AX288" s="22">
        <v>8648</v>
      </c>
      <c r="AY288" s="22">
        <v>103483</v>
      </c>
      <c r="AZ288" s="22">
        <v>0</v>
      </c>
      <c r="BA288" s="22">
        <v>0</v>
      </c>
      <c r="BB288" s="22">
        <v>435801</v>
      </c>
      <c r="BC288" s="22">
        <v>0</v>
      </c>
      <c r="BD288" s="22">
        <v>0</v>
      </c>
      <c r="BE288" s="22">
        <v>0</v>
      </c>
      <c r="BF288" s="22">
        <v>0</v>
      </c>
      <c r="BG288" s="22">
        <v>547129</v>
      </c>
      <c r="BH288" s="22">
        <v>150540</v>
      </c>
      <c r="BI288" s="22">
        <v>95427</v>
      </c>
      <c r="BJ288" s="22">
        <v>0</v>
      </c>
      <c r="BK288" s="22">
        <v>8850</v>
      </c>
      <c r="BL288" s="22">
        <v>0</v>
      </c>
      <c r="BM288" s="22">
        <v>7119</v>
      </c>
      <c r="BN288" s="22">
        <v>0</v>
      </c>
      <c r="BO288" s="22">
        <v>152922</v>
      </c>
      <c r="BP288" s="22">
        <v>0</v>
      </c>
      <c r="BQ288" s="22">
        <v>0</v>
      </c>
      <c r="BR288" s="22">
        <v>0</v>
      </c>
      <c r="BS288" s="22">
        <v>16524</v>
      </c>
      <c r="BT288" s="22">
        <v>0</v>
      </c>
      <c r="BU288" s="22">
        <v>0</v>
      </c>
      <c r="BV288" s="22">
        <v>527493</v>
      </c>
      <c r="BW288" s="22">
        <v>117564</v>
      </c>
      <c r="BX288" s="22">
        <v>0</v>
      </c>
      <c r="BY288" s="22">
        <v>0</v>
      </c>
      <c r="BZ288" s="22">
        <v>0</v>
      </c>
      <c r="CA288" s="22">
        <v>0</v>
      </c>
      <c r="CB288" s="22">
        <v>2950</v>
      </c>
      <c r="CC288" s="22">
        <v>2633958</v>
      </c>
      <c r="CD288" s="22">
        <v>-968278</v>
      </c>
    </row>
    <row r="289" spans="1:8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257669</v>
      </c>
      <c r="F289" s="22">
        <v>0</v>
      </c>
      <c r="G289" s="22">
        <v>50</v>
      </c>
      <c r="H289" s="22">
        <v>0</v>
      </c>
      <c r="I289" s="22">
        <v>0</v>
      </c>
      <c r="J289" s="22">
        <v>1040</v>
      </c>
      <c r="K289" s="22">
        <v>0</v>
      </c>
      <c r="L289" s="22">
        <v>0</v>
      </c>
      <c r="M289" s="22">
        <v>520</v>
      </c>
      <c r="N289" s="22">
        <v>0</v>
      </c>
      <c r="O289" s="22">
        <v>0</v>
      </c>
      <c r="P289" s="22">
        <v>100908</v>
      </c>
      <c r="Q289" s="22">
        <v>0</v>
      </c>
      <c r="R289" s="22">
        <v>0</v>
      </c>
      <c r="S289" s="22">
        <v>0</v>
      </c>
      <c r="T289" s="22">
        <v>0</v>
      </c>
      <c r="U289" s="22">
        <v>129325</v>
      </c>
      <c r="V289" s="22">
        <v>0</v>
      </c>
      <c r="W289" s="22">
        <v>26587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9651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525750</v>
      </c>
      <c r="AR289" s="22">
        <v>32918</v>
      </c>
      <c r="AS289" s="22">
        <v>134596</v>
      </c>
      <c r="AT289" s="22">
        <v>0</v>
      </c>
      <c r="AU289" s="22">
        <v>0</v>
      </c>
      <c r="AV289" s="22">
        <v>29169</v>
      </c>
      <c r="AW289" s="22">
        <v>0</v>
      </c>
      <c r="AX289" s="22">
        <v>646</v>
      </c>
      <c r="AY289" s="22">
        <v>4790</v>
      </c>
      <c r="AZ289" s="22">
        <v>0</v>
      </c>
      <c r="BA289" s="22">
        <v>0</v>
      </c>
      <c r="BB289" s="22">
        <v>209785</v>
      </c>
      <c r="BC289" s="22">
        <v>0</v>
      </c>
      <c r="BD289" s="22">
        <v>0</v>
      </c>
      <c r="BE289" s="22">
        <v>0</v>
      </c>
      <c r="BF289" s="22">
        <v>0</v>
      </c>
      <c r="BG289" s="22">
        <v>223037</v>
      </c>
      <c r="BH289" s="22">
        <v>13213</v>
      </c>
      <c r="BI289" s="22">
        <v>6584</v>
      </c>
      <c r="BJ289" s="22">
        <v>0</v>
      </c>
      <c r="BK289" s="22">
        <v>0</v>
      </c>
      <c r="BL289" s="22">
        <v>0</v>
      </c>
      <c r="BM289" s="22">
        <v>0</v>
      </c>
      <c r="BN289" s="22">
        <v>0</v>
      </c>
      <c r="BO289" s="22">
        <v>0</v>
      </c>
      <c r="BP289" s="22">
        <v>0</v>
      </c>
      <c r="BQ289" s="22">
        <v>0</v>
      </c>
      <c r="BR289" s="22">
        <v>0</v>
      </c>
      <c r="BS289" s="22">
        <v>0</v>
      </c>
      <c r="BT289" s="22">
        <v>0</v>
      </c>
      <c r="BU289" s="22">
        <v>0</v>
      </c>
      <c r="BV289" s="22">
        <v>1577</v>
      </c>
      <c r="BW289" s="22">
        <v>0</v>
      </c>
      <c r="BX289" s="22">
        <v>0</v>
      </c>
      <c r="BY289" s="22">
        <v>0</v>
      </c>
      <c r="BZ289" s="22">
        <v>0</v>
      </c>
      <c r="CA289" s="22">
        <v>0</v>
      </c>
      <c r="CB289" s="22">
        <v>0</v>
      </c>
      <c r="CC289" s="22">
        <v>656315</v>
      </c>
      <c r="CD289" s="22">
        <v>-130565</v>
      </c>
    </row>
    <row r="290" spans="1:82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167293</v>
      </c>
      <c r="F290" s="22">
        <v>0</v>
      </c>
      <c r="G290" s="22">
        <v>15885</v>
      </c>
      <c r="H290" s="22">
        <v>0</v>
      </c>
      <c r="I290" s="22">
        <v>0</v>
      </c>
      <c r="J290" s="22">
        <v>250</v>
      </c>
      <c r="K290" s="22">
        <v>0</v>
      </c>
      <c r="L290" s="22">
        <v>0</v>
      </c>
      <c r="M290" s="22">
        <v>190</v>
      </c>
      <c r="N290" s="22">
        <v>0</v>
      </c>
      <c r="O290" s="22">
        <v>0</v>
      </c>
      <c r="P290" s="22">
        <v>44254</v>
      </c>
      <c r="Q290" s="22">
        <v>0</v>
      </c>
      <c r="R290" s="22">
        <v>0</v>
      </c>
      <c r="S290" s="22">
        <v>0</v>
      </c>
      <c r="T290" s="22">
        <v>0</v>
      </c>
      <c r="U290" s="22">
        <v>93071</v>
      </c>
      <c r="V290" s="22">
        <v>23240</v>
      </c>
      <c r="W290" s="22">
        <v>899</v>
      </c>
      <c r="X290" s="22">
        <v>0</v>
      </c>
      <c r="Y290" s="22">
        <v>4176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51483</v>
      </c>
      <c r="AK290" s="22">
        <v>96844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497585</v>
      </c>
      <c r="AR290" s="22">
        <v>15232</v>
      </c>
      <c r="AS290" s="22">
        <v>78826</v>
      </c>
      <c r="AT290" s="22">
        <v>0</v>
      </c>
      <c r="AU290" s="22">
        <v>0</v>
      </c>
      <c r="AV290" s="22">
        <v>4600</v>
      </c>
      <c r="AW290" s="22">
        <v>0</v>
      </c>
      <c r="AX290" s="22">
        <v>7582</v>
      </c>
      <c r="AY290" s="22">
        <v>0</v>
      </c>
      <c r="AZ290" s="22">
        <v>0</v>
      </c>
      <c r="BA290" s="22">
        <v>0</v>
      </c>
      <c r="BB290" s="22">
        <v>84734</v>
      </c>
      <c r="BC290" s="22">
        <v>0</v>
      </c>
      <c r="BD290" s="22">
        <v>0</v>
      </c>
      <c r="BE290" s="22">
        <v>0</v>
      </c>
      <c r="BF290" s="22">
        <v>0</v>
      </c>
      <c r="BG290" s="22">
        <v>83191</v>
      </c>
      <c r="BH290" s="22">
        <v>16233</v>
      </c>
      <c r="BI290" s="22">
        <v>26572</v>
      </c>
      <c r="BJ290" s="22">
        <v>0</v>
      </c>
      <c r="BK290" s="22">
        <v>5220</v>
      </c>
      <c r="BL290" s="22">
        <v>0</v>
      </c>
      <c r="BM290" s="22">
        <v>0</v>
      </c>
      <c r="BN290" s="22">
        <v>0</v>
      </c>
      <c r="BO290" s="22">
        <v>0</v>
      </c>
      <c r="BP290" s="22">
        <v>0</v>
      </c>
      <c r="BQ290" s="22">
        <v>0</v>
      </c>
      <c r="BR290" s="22">
        <v>0</v>
      </c>
      <c r="BS290" s="22">
        <v>0</v>
      </c>
      <c r="BT290" s="22">
        <v>0</v>
      </c>
      <c r="BU290" s="22">
        <v>0</v>
      </c>
      <c r="BV290" s="22">
        <v>43141</v>
      </c>
      <c r="BW290" s="22">
        <v>54944</v>
      </c>
      <c r="BX290" s="22">
        <v>0</v>
      </c>
      <c r="BY290" s="22">
        <v>0</v>
      </c>
      <c r="BZ290" s="22">
        <v>0</v>
      </c>
      <c r="CA290" s="22">
        <v>0</v>
      </c>
      <c r="CB290" s="22">
        <v>98994</v>
      </c>
      <c r="CC290" s="22">
        <v>519269</v>
      </c>
      <c r="CD290" s="22">
        <v>-21684</v>
      </c>
    </row>
    <row r="291" spans="1:82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228331</v>
      </c>
      <c r="F291" s="22">
        <v>0</v>
      </c>
      <c r="G291" s="22">
        <v>15956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122943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824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935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368989</v>
      </c>
      <c r="AR291" s="22">
        <v>0</v>
      </c>
      <c r="AS291" s="22">
        <v>77706</v>
      </c>
      <c r="AT291" s="22">
        <v>0</v>
      </c>
      <c r="AU291" s="22">
        <v>5600</v>
      </c>
      <c r="AV291" s="22">
        <v>5000</v>
      </c>
      <c r="AW291" s="22">
        <v>723</v>
      </c>
      <c r="AX291" s="22">
        <v>0</v>
      </c>
      <c r="AY291" s="22">
        <v>22427</v>
      </c>
      <c r="AZ291" s="22">
        <v>0</v>
      </c>
      <c r="BA291" s="22">
        <v>0</v>
      </c>
      <c r="BB291" s="22">
        <v>28052</v>
      </c>
      <c r="BC291" s="22">
        <v>0</v>
      </c>
      <c r="BD291" s="22">
        <v>0</v>
      </c>
      <c r="BE291" s="22">
        <v>0</v>
      </c>
      <c r="BF291" s="22">
        <v>0</v>
      </c>
      <c r="BG291" s="22">
        <v>0</v>
      </c>
      <c r="BH291" s="22">
        <v>35987</v>
      </c>
      <c r="BI291" s="22">
        <v>16536</v>
      </c>
      <c r="BJ291" s="22">
        <v>0</v>
      </c>
      <c r="BK291" s="22">
        <v>0</v>
      </c>
      <c r="BL291" s="22">
        <v>0</v>
      </c>
      <c r="BM291" s="22">
        <v>0</v>
      </c>
      <c r="BN291" s="22">
        <v>0</v>
      </c>
      <c r="BO291" s="22">
        <v>3717</v>
      </c>
      <c r="BP291" s="22">
        <v>0</v>
      </c>
      <c r="BQ291" s="22">
        <v>0</v>
      </c>
      <c r="BR291" s="22">
        <v>0</v>
      </c>
      <c r="BS291" s="22">
        <v>0</v>
      </c>
      <c r="BT291" s="22">
        <v>0</v>
      </c>
      <c r="BU291" s="22">
        <v>0</v>
      </c>
      <c r="BV291" s="22">
        <v>4662</v>
      </c>
      <c r="BW291" s="22">
        <v>0</v>
      </c>
      <c r="BX291" s="22">
        <v>0</v>
      </c>
      <c r="BY291" s="22">
        <v>0</v>
      </c>
      <c r="BZ291" s="22">
        <v>0</v>
      </c>
      <c r="CA291" s="22">
        <v>0</v>
      </c>
      <c r="CB291" s="22">
        <v>0</v>
      </c>
      <c r="CC291" s="22">
        <v>200410</v>
      </c>
      <c r="CD291" s="22">
        <v>168579</v>
      </c>
    </row>
    <row r="292" spans="1:82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40957</v>
      </c>
      <c r="F292" s="22">
        <v>0</v>
      </c>
      <c r="G292" s="22">
        <v>122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75000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11154</v>
      </c>
      <c r="AI292" s="22">
        <v>0</v>
      </c>
      <c r="AJ292" s="22">
        <v>62721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189954</v>
      </c>
      <c r="AR292" s="22">
        <v>226</v>
      </c>
      <c r="AS292" s="22">
        <v>22436</v>
      </c>
      <c r="AT292" s="22">
        <v>0</v>
      </c>
      <c r="AU292" s="22">
        <v>0</v>
      </c>
      <c r="AV292" s="22">
        <v>1401</v>
      </c>
      <c r="AW292" s="22">
        <v>544</v>
      </c>
      <c r="AX292" s="22">
        <v>0</v>
      </c>
      <c r="AY292" s="22">
        <v>2250</v>
      </c>
      <c r="AZ292" s="22">
        <v>0</v>
      </c>
      <c r="BA292" s="22">
        <v>0</v>
      </c>
      <c r="BB292" s="22">
        <v>11668</v>
      </c>
      <c r="BC292" s="22">
        <v>0</v>
      </c>
      <c r="BD292" s="22">
        <v>0</v>
      </c>
      <c r="BE292" s="22">
        <v>0</v>
      </c>
      <c r="BF292" s="22">
        <v>0</v>
      </c>
      <c r="BG292" s="22">
        <v>0</v>
      </c>
      <c r="BH292" s="22">
        <v>0</v>
      </c>
      <c r="BI292" s="22">
        <v>2919</v>
      </c>
      <c r="BJ292" s="22">
        <v>0</v>
      </c>
      <c r="BK292" s="22">
        <v>0</v>
      </c>
      <c r="BL292" s="22">
        <v>0</v>
      </c>
      <c r="BM292" s="22">
        <v>0</v>
      </c>
      <c r="BN292" s="22">
        <v>0</v>
      </c>
      <c r="BO292" s="22">
        <v>0</v>
      </c>
      <c r="BP292" s="22">
        <v>0</v>
      </c>
      <c r="BQ292" s="22">
        <v>0</v>
      </c>
      <c r="BR292" s="22">
        <v>0</v>
      </c>
      <c r="BS292" s="22">
        <v>0</v>
      </c>
      <c r="BT292" s="22">
        <v>15004</v>
      </c>
      <c r="BU292" s="22">
        <v>0</v>
      </c>
      <c r="BV292" s="22">
        <v>3293</v>
      </c>
      <c r="BW292" s="22">
        <v>0</v>
      </c>
      <c r="BX292" s="22">
        <v>0</v>
      </c>
      <c r="BY292" s="22">
        <v>0</v>
      </c>
      <c r="BZ292" s="22">
        <v>0</v>
      </c>
      <c r="CA292" s="22">
        <v>0</v>
      </c>
      <c r="CB292" s="22">
        <v>0</v>
      </c>
      <c r="CC292" s="22">
        <v>59741</v>
      </c>
      <c r="CD292" s="22">
        <v>130213</v>
      </c>
    </row>
    <row r="293" spans="1:82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97048</v>
      </c>
      <c r="F293" s="22">
        <v>0</v>
      </c>
      <c r="G293" s="22">
        <v>13983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11254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22461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144746</v>
      </c>
      <c r="AR293" s="22">
        <v>0</v>
      </c>
      <c r="AS293" s="22">
        <v>43363</v>
      </c>
      <c r="AT293" s="22">
        <v>0</v>
      </c>
      <c r="AU293" s="22">
        <v>0</v>
      </c>
      <c r="AV293" s="22">
        <v>1500</v>
      </c>
      <c r="AW293" s="22">
        <v>0</v>
      </c>
      <c r="AX293" s="22">
        <v>0</v>
      </c>
      <c r="AY293" s="22">
        <v>0</v>
      </c>
      <c r="AZ293" s="22">
        <v>0</v>
      </c>
      <c r="BA293" s="22">
        <v>0</v>
      </c>
      <c r="BB293" s="22">
        <v>50278</v>
      </c>
      <c r="BC293" s="22">
        <v>0</v>
      </c>
      <c r="BD293" s="22">
        <v>0</v>
      </c>
      <c r="BE293" s="22">
        <v>0</v>
      </c>
      <c r="BF293" s="22">
        <v>0</v>
      </c>
      <c r="BG293" s="22">
        <v>0</v>
      </c>
      <c r="BH293" s="22">
        <v>0</v>
      </c>
      <c r="BI293" s="22">
        <v>0</v>
      </c>
      <c r="BJ293" s="22">
        <v>0</v>
      </c>
      <c r="BK293" s="22">
        <v>1414</v>
      </c>
      <c r="BL293" s="22">
        <v>0</v>
      </c>
      <c r="BM293" s="22">
        <v>0</v>
      </c>
      <c r="BN293" s="22">
        <v>0</v>
      </c>
      <c r="BO293" s="22">
        <v>2400</v>
      </c>
      <c r="BP293" s="22">
        <v>0</v>
      </c>
      <c r="BQ293" s="22">
        <v>0</v>
      </c>
      <c r="BR293" s="22">
        <v>0</v>
      </c>
      <c r="BS293" s="22">
        <v>0</v>
      </c>
      <c r="BT293" s="22">
        <v>0</v>
      </c>
      <c r="BU293" s="22">
        <v>0</v>
      </c>
      <c r="BV293" s="22">
        <v>7402</v>
      </c>
      <c r="BW293" s="22">
        <v>195</v>
      </c>
      <c r="BX293" s="22">
        <v>0</v>
      </c>
      <c r="BY293" s="22">
        <v>0</v>
      </c>
      <c r="BZ293" s="22">
        <v>0</v>
      </c>
      <c r="CA293" s="22">
        <v>0</v>
      </c>
      <c r="CB293" s="22">
        <v>0</v>
      </c>
      <c r="CC293" s="22">
        <v>106552</v>
      </c>
      <c r="CD293" s="22">
        <v>38194</v>
      </c>
    </row>
    <row r="294" spans="1:82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240156</v>
      </c>
      <c r="F294" s="22">
        <v>0</v>
      </c>
      <c r="G294" s="22">
        <v>6664</v>
      </c>
      <c r="H294" s="22">
        <v>0</v>
      </c>
      <c r="I294" s="22">
        <v>0</v>
      </c>
      <c r="J294" s="22">
        <v>5000</v>
      </c>
      <c r="K294" s="22">
        <v>0</v>
      </c>
      <c r="L294" s="22">
        <v>0</v>
      </c>
      <c r="M294" s="22">
        <v>1029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1000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7742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900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262491</v>
      </c>
      <c r="AR294" s="22">
        <v>16773</v>
      </c>
      <c r="AS294" s="22">
        <v>94712</v>
      </c>
      <c r="AT294" s="22">
        <v>0</v>
      </c>
      <c r="AU294" s="22">
        <v>0</v>
      </c>
      <c r="AV294" s="22">
        <v>12966</v>
      </c>
      <c r="AW294" s="22">
        <v>0</v>
      </c>
      <c r="AX294" s="22">
        <v>2982</v>
      </c>
      <c r="AY294" s="22">
        <v>6979</v>
      </c>
      <c r="AZ294" s="22">
        <v>0</v>
      </c>
      <c r="BA294" s="22">
        <v>0</v>
      </c>
      <c r="BB294" s="22">
        <v>74646</v>
      </c>
      <c r="BC294" s="22">
        <v>0</v>
      </c>
      <c r="BD294" s="22">
        <v>0</v>
      </c>
      <c r="BE294" s="22">
        <v>0</v>
      </c>
      <c r="BF294" s="22">
        <v>0</v>
      </c>
      <c r="BG294" s="22">
        <v>0</v>
      </c>
      <c r="BH294" s="22">
        <v>7144</v>
      </c>
      <c r="BI294" s="22">
        <v>22738</v>
      </c>
      <c r="BJ294" s="22">
        <v>0</v>
      </c>
      <c r="BK294" s="22">
        <v>0</v>
      </c>
      <c r="BL294" s="22">
        <v>0</v>
      </c>
      <c r="BM294" s="22">
        <v>0</v>
      </c>
      <c r="BN294" s="22">
        <v>0</v>
      </c>
      <c r="BO294" s="22">
        <v>28583</v>
      </c>
      <c r="BP294" s="22">
        <v>0</v>
      </c>
      <c r="BQ294" s="22">
        <v>0</v>
      </c>
      <c r="BR294" s="22">
        <v>0</v>
      </c>
      <c r="BS294" s="22">
        <v>0</v>
      </c>
      <c r="BT294" s="22">
        <v>0</v>
      </c>
      <c r="BU294" s="22">
        <v>0</v>
      </c>
      <c r="BV294" s="22">
        <v>0</v>
      </c>
      <c r="BW294" s="22">
        <v>815</v>
      </c>
      <c r="BX294" s="22">
        <v>0</v>
      </c>
      <c r="BY294" s="22">
        <v>0</v>
      </c>
      <c r="BZ294" s="22">
        <v>0</v>
      </c>
      <c r="CA294" s="22">
        <v>0</v>
      </c>
      <c r="CB294" s="22">
        <v>0</v>
      </c>
      <c r="CC294" s="22">
        <v>268338</v>
      </c>
      <c r="CD294" s="22">
        <v>-5847</v>
      </c>
    </row>
    <row r="295" spans="1:82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133540</v>
      </c>
      <c r="F295" s="22">
        <v>0</v>
      </c>
      <c r="G295" s="22">
        <v>21610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260156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415306</v>
      </c>
      <c r="AR295" s="22">
        <v>0</v>
      </c>
      <c r="AS295" s="22">
        <v>40693</v>
      </c>
      <c r="AT295" s="22">
        <v>0</v>
      </c>
      <c r="AU295" s="22">
        <v>0</v>
      </c>
      <c r="AV295" s="22">
        <v>11765</v>
      </c>
      <c r="AW295" s="22">
        <v>0</v>
      </c>
      <c r="AX295" s="22">
        <v>0</v>
      </c>
      <c r="AY295" s="22">
        <v>0</v>
      </c>
      <c r="AZ295" s="22">
        <v>0</v>
      </c>
      <c r="BA295" s="22">
        <v>0</v>
      </c>
      <c r="BB295" s="22">
        <v>41249</v>
      </c>
      <c r="BC295" s="22">
        <v>0</v>
      </c>
      <c r="BD295" s="22">
        <v>0</v>
      </c>
      <c r="BE295" s="22">
        <v>0</v>
      </c>
      <c r="BF295" s="22">
        <v>0</v>
      </c>
      <c r="BG295" s="22">
        <v>0</v>
      </c>
      <c r="BH295" s="22">
        <v>18833</v>
      </c>
      <c r="BI295" s="22">
        <v>16435</v>
      </c>
      <c r="BJ295" s="22">
        <v>0</v>
      </c>
      <c r="BK295" s="22">
        <v>0</v>
      </c>
      <c r="BL295" s="22">
        <v>0</v>
      </c>
      <c r="BM295" s="22">
        <v>0</v>
      </c>
      <c r="BN295" s="22">
        <v>0</v>
      </c>
      <c r="BO295" s="22">
        <v>0</v>
      </c>
      <c r="BP295" s="22">
        <v>0</v>
      </c>
      <c r="BQ295" s="22">
        <v>0</v>
      </c>
      <c r="BR295" s="22">
        <v>0</v>
      </c>
      <c r="BS295" s="22">
        <v>0</v>
      </c>
      <c r="BT295" s="22">
        <v>0</v>
      </c>
      <c r="BU295" s="22">
        <v>0</v>
      </c>
      <c r="BV295" s="22">
        <v>289</v>
      </c>
      <c r="BW295" s="22">
        <v>1252</v>
      </c>
      <c r="BX295" s="22">
        <v>0</v>
      </c>
      <c r="BY295" s="22">
        <v>0</v>
      </c>
      <c r="BZ295" s="22">
        <v>0</v>
      </c>
      <c r="CA295" s="22">
        <v>0</v>
      </c>
      <c r="CB295" s="22">
        <v>0</v>
      </c>
      <c r="CC295" s="22">
        <v>130516</v>
      </c>
      <c r="CD295" s="22">
        <v>284790</v>
      </c>
    </row>
    <row r="296" spans="1:82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70073</v>
      </c>
      <c r="F296" s="22">
        <v>0</v>
      </c>
      <c r="G296" s="22">
        <v>6865</v>
      </c>
      <c r="H296" s="22">
        <v>10574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87512</v>
      </c>
      <c r="AR296" s="22">
        <v>4353</v>
      </c>
      <c r="AS296" s="22">
        <v>29535</v>
      </c>
      <c r="AT296" s="22">
        <v>0</v>
      </c>
      <c r="AU296" s="22">
        <v>0</v>
      </c>
      <c r="AV296" s="22">
        <v>3801</v>
      </c>
      <c r="AW296" s="22">
        <v>0</v>
      </c>
      <c r="AX296" s="22">
        <v>0</v>
      </c>
      <c r="AY296" s="22">
        <v>0</v>
      </c>
      <c r="AZ296" s="22">
        <v>0</v>
      </c>
      <c r="BA296" s="22">
        <v>0</v>
      </c>
      <c r="BB296" s="22">
        <v>28153</v>
      </c>
      <c r="BC296" s="22">
        <v>0</v>
      </c>
      <c r="BD296" s="22">
        <v>0</v>
      </c>
      <c r="BE296" s="22">
        <v>0</v>
      </c>
      <c r="BF296" s="22">
        <v>0</v>
      </c>
      <c r="BG296" s="22">
        <v>0</v>
      </c>
      <c r="BH296" s="22">
        <v>0</v>
      </c>
      <c r="BI296" s="22">
        <v>6754</v>
      </c>
      <c r="BJ296" s="22">
        <v>0</v>
      </c>
      <c r="BK296" s="22">
        <v>0</v>
      </c>
      <c r="BL296" s="22">
        <v>0</v>
      </c>
      <c r="BM296" s="22">
        <v>0</v>
      </c>
      <c r="BN296" s="22">
        <v>0</v>
      </c>
      <c r="BO296" s="22">
        <v>0</v>
      </c>
      <c r="BP296" s="22">
        <v>0</v>
      </c>
      <c r="BQ296" s="22">
        <v>0</v>
      </c>
      <c r="BR296" s="22">
        <v>0</v>
      </c>
      <c r="BS296" s="22">
        <v>0</v>
      </c>
      <c r="BT296" s="22">
        <v>0</v>
      </c>
      <c r="BU296" s="22">
        <v>0</v>
      </c>
      <c r="BV296" s="22">
        <v>5287</v>
      </c>
      <c r="BW296" s="22">
        <v>0</v>
      </c>
      <c r="BX296" s="22">
        <v>0</v>
      </c>
      <c r="BY296" s="22">
        <v>0</v>
      </c>
      <c r="BZ296" s="22">
        <v>0</v>
      </c>
      <c r="CA296" s="22">
        <v>0</v>
      </c>
      <c r="CB296" s="22">
        <v>11043</v>
      </c>
      <c r="CC296" s="22">
        <v>88926</v>
      </c>
      <c r="CD296" s="22">
        <v>-1414</v>
      </c>
    </row>
    <row r="297" spans="1:82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43750</v>
      </c>
      <c r="F297" s="22">
        <v>0</v>
      </c>
      <c r="G297" s="22">
        <v>293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23065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17558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84666</v>
      </c>
      <c r="AR297" s="22">
        <v>1688</v>
      </c>
      <c r="AS297" s="22">
        <v>37816</v>
      </c>
      <c r="AT297" s="22">
        <v>0</v>
      </c>
      <c r="AU297" s="22">
        <v>0</v>
      </c>
      <c r="AV297" s="22">
        <v>907</v>
      </c>
      <c r="AW297" s="22">
        <v>0</v>
      </c>
      <c r="AX297" s="22">
        <v>0</v>
      </c>
      <c r="AY297" s="22">
        <v>0</v>
      </c>
      <c r="AZ297" s="22">
        <v>0</v>
      </c>
      <c r="BA297" s="22">
        <v>0</v>
      </c>
      <c r="BB297" s="22">
        <v>13843</v>
      </c>
      <c r="BC297" s="22">
        <v>0</v>
      </c>
      <c r="BD297" s="22">
        <v>0</v>
      </c>
      <c r="BE297" s="22">
        <v>438</v>
      </c>
      <c r="BF297" s="22">
        <v>0</v>
      </c>
      <c r="BG297" s="22">
        <v>1485</v>
      </c>
      <c r="BH297" s="22">
        <v>118</v>
      </c>
      <c r="BI297" s="22">
        <v>2545</v>
      </c>
      <c r="BJ297" s="22">
        <v>0</v>
      </c>
      <c r="BK297" s="22">
        <v>0</v>
      </c>
      <c r="BL297" s="22">
        <v>0</v>
      </c>
      <c r="BM297" s="22">
        <v>0</v>
      </c>
      <c r="BN297" s="22">
        <v>0</v>
      </c>
      <c r="BO297" s="22">
        <v>0</v>
      </c>
      <c r="BP297" s="22">
        <v>0</v>
      </c>
      <c r="BQ297" s="22">
        <v>0</v>
      </c>
      <c r="BR297" s="22">
        <v>0</v>
      </c>
      <c r="BS297" s="22">
        <v>0</v>
      </c>
      <c r="BT297" s="22">
        <v>0</v>
      </c>
      <c r="BU297" s="22">
        <v>0</v>
      </c>
      <c r="BV297" s="22">
        <v>4627</v>
      </c>
      <c r="BW297" s="22">
        <v>0</v>
      </c>
      <c r="BX297" s="22">
        <v>0</v>
      </c>
      <c r="BY297" s="22">
        <v>0</v>
      </c>
      <c r="BZ297" s="22">
        <v>0</v>
      </c>
      <c r="CA297" s="22">
        <v>0</v>
      </c>
      <c r="CB297" s="22">
        <v>0</v>
      </c>
      <c r="CC297" s="22">
        <v>63467</v>
      </c>
      <c r="CD297" s="22">
        <v>21199</v>
      </c>
    </row>
    <row r="298" spans="1:82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48797</v>
      </c>
      <c r="F298" s="22">
        <v>0</v>
      </c>
      <c r="G298" s="22">
        <v>22231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71028</v>
      </c>
      <c r="AR298" s="22">
        <v>5523</v>
      </c>
      <c r="AS298" s="22">
        <v>26414</v>
      </c>
      <c r="AT298" s="22">
        <v>0</v>
      </c>
      <c r="AU298" s="22">
        <v>0</v>
      </c>
      <c r="AV298" s="22">
        <v>0</v>
      </c>
      <c r="AW298" s="22">
        <v>0</v>
      </c>
      <c r="AX298" s="22">
        <v>0</v>
      </c>
      <c r="AY298" s="22">
        <v>0</v>
      </c>
      <c r="AZ298" s="22">
        <v>0</v>
      </c>
      <c r="BA298" s="22">
        <v>0</v>
      </c>
      <c r="BB298" s="22">
        <v>16670</v>
      </c>
      <c r="BC298" s="22">
        <v>0</v>
      </c>
      <c r="BD298" s="22">
        <v>0</v>
      </c>
      <c r="BE298" s="22">
        <v>0</v>
      </c>
      <c r="BF298" s="22">
        <v>0</v>
      </c>
      <c r="BG298" s="22">
        <v>1952</v>
      </c>
      <c r="BH298" s="22">
        <v>0</v>
      </c>
      <c r="BI298" s="22">
        <v>3172</v>
      </c>
      <c r="BJ298" s="22">
        <v>0</v>
      </c>
      <c r="BK298" s="22">
        <v>0</v>
      </c>
      <c r="BL298" s="22">
        <v>0</v>
      </c>
      <c r="BM298" s="22">
        <v>0</v>
      </c>
      <c r="BN298" s="22">
        <v>0</v>
      </c>
      <c r="BO298" s="22">
        <v>0</v>
      </c>
      <c r="BP298" s="22">
        <v>0</v>
      </c>
      <c r="BQ298" s="22">
        <v>0</v>
      </c>
      <c r="BR298" s="22">
        <v>0</v>
      </c>
      <c r="BS298" s="22">
        <v>0</v>
      </c>
      <c r="BT298" s="22">
        <v>0</v>
      </c>
      <c r="BU298" s="22">
        <v>0</v>
      </c>
      <c r="BV298" s="22">
        <v>12450</v>
      </c>
      <c r="BW298" s="22">
        <v>0</v>
      </c>
      <c r="BX298" s="22">
        <v>0</v>
      </c>
      <c r="BY298" s="22">
        <v>2541</v>
      </c>
      <c r="BZ298" s="22">
        <v>0</v>
      </c>
      <c r="CA298" s="22">
        <v>0</v>
      </c>
      <c r="CB298" s="22">
        <v>0</v>
      </c>
      <c r="CC298" s="22">
        <v>68722</v>
      </c>
      <c r="CD298" s="22">
        <v>2306</v>
      </c>
    </row>
    <row r="299" spans="1:82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243400</v>
      </c>
      <c r="F299" s="22">
        <v>0</v>
      </c>
      <c r="G299" s="22">
        <v>24482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760</v>
      </c>
      <c r="N299" s="22">
        <v>0</v>
      </c>
      <c r="O299" s="22">
        <v>0</v>
      </c>
      <c r="P299" s="22">
        <v>108390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25912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4445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240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1545</v>
      </c>
      <c r="AQ299" s="22">
        <v>409174</v>
      </c>
      <c r="AR299" s="22">
        <v>0</v>
      </c>
      <c r="AS299" s="22">
        <v>101244</v>
      </c>
      <c r="AT299" s="22">
        <v>0</v>
      </c>
      <c r="AU299" s="22">
        <v>21600</v>
      </c>
      <c r="AV299" s="22">
        <v>9292</v>
      </c>
      <c r="AW299" s="22">
        <v>1440</v>
      </c>
      <c r="AX299" s="22">
        <v>0</v>
      </c>
      <c r="AY299" s="22">
        <v>0</v>
      </c>
      <c r="AZ299" s="22">
        <v>0</v>
      </c>
      <c r="BA299" s="22">
        <v>0</v>
      </c>
      <c r="BB299" s="22">
        <v>47673</v>
      </c>
      <c r="BC299" s="22">
        <v>0</v>
      </c>
      <c r="BD299" s="22">
        <v>0</v>
      </c>
      <c r="BE299" s="22">
        <v>0</v>
      </c>
      <c r="BF299" s="22">
        <v>0</v>
      </c>
      <c r="BG299" s="22">
        <v>0</v>
      </c>
      <c r="BH299" s="22">
        <v>56357</v>
      </c>
      <c r="BI299" s="22">
        <v>27567</v>
      </c>
      <c r="BJ299" s="22">
        <v>0</v>
      </c>
      <c r="BK299" s="22">
        <v>731</v>
      </c>
      <c r="BL299" s="22">
        <v>0</v>
      </c>
      <c r="BM299" s="22">
        <v>0</v>
      </c>
      <c r="BN299" s="22">
        <v>0</v>
      </c>
      <c r="BO299" s="22">
        <v>2657</v>
      </c>
      <c r="BP299" s="22">
        <v>0</v>
      </c>
      <c r="BQ299" s="22">
        <v>0</v>
      </c>
      <c r="BR299" s="22">
        <v>0</v>
      </c>
      <c r="BS299" s="22">
        <v>0</v>
      </c>
      <c r="BT299" s="22">
        <v>0</v>
      </c>
      <c r="BU299" s="22">
        <v>0</v>
      </c>
      <c r="BV299" s="22">
        <v>16735</v>
      </c>
      <c r="BW299" s="22">
        <v>1087</v>
      </c>
      <c r="BX299" s="22">
        <v>0</v>
      </c>
      <c r="BY299" s="22">
        <v>0</v>
      </c>
      <c r="BZ299" s="22">
        <v>0</v>
      </c>
      <c r="CA299" s="22">
        <v>0</v>
      </c>
      <c r="CB299" s="22">
        <v>0</v>
      </c>
      <c r="CC299" s="22">
        <v>286383</v>
      </c>
      <c r="CD299" s="22">
        <v>122791</v>
      </c>
    </row>
    <row r="300" spans="1:82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78687</v>
      </c>
      <c r="F300" s="22">
        <v>0</v>
      </c>
      <c r="G300" s="22">
        <v>6946</v>
      </c>
      <c r="H300" s="22">
        <v>0</v>
      </c>
      <c r="I300" s="22">
        <v>0</v>
      </c>
      <c r="J300" s="22">
        <v>15916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674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9075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7183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118481</v>
      </c>
      <c r="AR300" s="22">
        <v>802</v>
      </c>
      <c r="AS300" s="22">
        <v>45621</v>
      </c>
      <c r="AT300" s="22">
        <v>0</v>
      </c>
      <c r="AU300" s="22">
        <v>0</v>
      </c>
      <c r="AV300" s="22">
        <v>23395</v>
      </c>
      <c r="AW300" s="22">
        <v>0</v>
      </c>
      <c r="AX300" s="22">
        <v>0</v>
      </c>
      <c r="AY300" s="22">
        <v>0</v>
      </c>
      <c r="AZ300" s="22">
        <v>0</v>
      </c>
      <c r="BA300" s="22">
        <v>1354</v>
      </c>
      <c r="BB300" s="22">
        <v>16699</v>
      </c>
      <c r="BC300" s="22">
        <v>0</v>
      </c>
      <c r="BD300" s="22">
        <v>0</v>
      </c>
      <c r="BE300" s="22">
        <v>97</v>
      </c>
      <c r="BF300" s="22">
        <v>0</v>
      </c>
      <c r="BG300" s="22">
        <v>57</v>
      </c>
      <c r="BH300" s="22">
        <v>0</v>
      </c>
      <c r="BI300" s="22">
        <v>11753</v>
      </c>
      <c r="BJ300" s="22">
        <v>0</v>
      </c>
      <c r="BK300" s="22">
        <v>0</v>
      </c>
      <c r="BL300" s="22">
        <v>0</v>
      </c>
      <c r="BM300" s="22">
        <v>0</v>
      </c>
      <c r="BN300" s="22">
        <v>0</v>
      </c>
      <c r="BO300" s="22">
        <v>0</v>
      </c>
      <c r="BP300" s="22">
        <v>0</v>
      </c>
      <c r="BQ300" s="22">
        <v>0</v>
      </c>
      <c r="BR300" s="22">
        <v>0</v>
      </c>
      <c r="BS300" s="22">
        <v>0</v>
      </c>
      <c r="BT300" s="22">
        <v>0</v>
      </c>
      <c r="BU300" s="22">
        <v>0</v>
      </c>
      <c r="BV300" s="22">
        <v>18075</v>
      </c>
      <c r="BW300" s="22">
        <v>823</v>
      </c>
      <c r="BX300" s="22">
        <v>0</v>
      </c>
      <c r="BY300" s="22">
        <v>0</v>
      </c>
      <c r="BZ300" s="22">
        <v>0</v>
      </c>
      <c r="CA300" s="22">
        <v>0</v>
      </c>
      <c r="CB300" s="22">
        <v>0</v>
      </c>
      <c r="CC300" s="22">
        <v>118676</v>
      </c>
      <c r="CD300" s="22">
        <v>-195</v>
      </c>
    </row>
    <row r="301" spans="1:82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398217</v>
      </c>
      <c r="F301" s="22">
        <v>0</v>
      </c>
      <c r="G301" s="22">
        <v>53790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307</v>
      </c>
      <c r="N301" s="22">
        <v>0</v>
      </c>
      <c r="O301" s="22">
        <v>0</v>
      </c>
      <c r="P301" s="22">
        <v>29073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500</v>
      </c>
      <c r="Z301" s="22">
        <v>0</v>
      </c>
      <c r="AA301" s="22">
        <v>0</v>
      </c>
      <c r="AB301" s="22">
        <v>0</v>
      </c>
      <c r="AC301" s="22">
        <v>5382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487269</v>
      </c>
      <c r="AR301" s="22">
        <v>0</v>
      </c>
      <c r="AS301" s="22">
        <v>143445</v>
      </c>
      <c r="AT301" s="22">
        <v>0</v>
      </c>
      <c r="AU301" s="22">
        <v>76560</v>
      </c>
      <c r="AV301" s="22">
        <v>16412</v>
      </c>
      <c r="AW301" s="22">
        <v>2062</v>
      </c>
      <c r="AX301" s="22">
        <v>0</v>
      </c>
      <c r="AY301" s="22">
        <v>0</v>
      </c>
      <c r="AZ301" s="22">
        <v>0</v>
      </c>
      <c r="BA301" s="22">
        <v>0</v>
      </c>
      <c r="BB301" s="22">
        <v>63260</v>
      </c>
      <c r="BC301" s="22">
        <v>0</v>
      </c>
      <c r="BD301" s="22">
        <v>0</v>
      </c>
      <c r="BE301" s="22">
        <v>0</v>
      </c>
      <c r="BF301" s="22">
        <v>0</v>
      </c>
      <c r="BG301" s="22">
        <v>0</v>
      </c>
      <c r="BH301" s="22">
        <v>126685</v>
      </c>
      <c r="BI301" s="22">
        <v>47118</v>
      </c>
      <c r="BJ301" s="22">
        <v>0</v>
      </c>
      <c r="BK301" s="22">
        <v>1279</v>
      </c>
      <c r="BL301" s="22">
        <v>0</v>
      </c>
      <c r="BM301" s="22">
        <v>0</v>
      </c>
      <c r="BN301" s="22">
        <v>0</v>
      </c>
      <c r="BO301" s="22">
        <v>3506</v>
      </c>
      <c r="BP301" s="22">
        <v>0</v>
      </c>
      <c r="BQ301" s="22">
        <v>0</v>
      </c>
      <c r="BR301" s="22">
        <v>0</v>
      </c>
      <c r="BS301" s="22">
        <v>0</v>
      </c>
      <c r="BT301" s="22">
        <v>0</v>
      </c>
      <c r="BU301" s="22">
        <v>0</v>
      </c>
      <c r="BV301" s="22">
        <v>57135</v>
      </c>
      <c r="BW301" s="22">
        <v>0</v>
      </c>
      <c r="BX301" s="22">
        <v>0</v>
      </c>
      <c r="BY301" s="22">
        <v>0</v>
      </c>
      <c r="BZ301" s="22">
        <v>0</v>
      </c>
      <c r="CA301" s="22">
        <v>0</v>
      </c>
      <c r="CB301" s="22">
        <v>3623</v>
      </c>
      <c r="CC301" s="22">
        <v>541085</v>
      </c>
      <c r="CD301" s="22">
        <v>-53816</v>
      </c>
    </row>
    <row r="302" spans="1:82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290360</v>
      </c>
      <c r="F302" s="22">
        <v>0</v>
      </c>
      <c r="G302" s="22">
        <v>10277</v>
      </c>
      <c r="H302" s="22">
        <v>132639</v>
      </c>
      <c r="I302" s="22">
        <v>0</v>
      </c>
      <c r="J302" s="22">
        <v>0</v>
      </c>
      <c r="K302" s="22">
        <v>11150</v>
      </c>
      <c r="L302" s="22">
        <v>0</v>
      </c>
      <c r="M302" s="22">
        <v>900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114649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3423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563398</v>
      </c>
      <c r="AR302" s="22">
        <v>1675</v>
      </c>
      <c r="AS302" s="22">
        <v>100945</v>
      </c>
      <c r="AT302" s="22">
        <v>0</v>
      </c>
      <c r="AU302" s="22">
        <v>0</v>
      </c>
      <c r="AV302" s="22">
        <v>11546</v>
      </c>
      <c r="AW302" s="22">
        <v>12960</v>
      </c>
      <c r="AX302" s="22">
        <v>0</v>
      </c>
      <c r="AY302" s="22">
        <v>25920</v>
      </c>
      <c r="AZ302" s="22">
        <v>0</v>
      </c>
      <c r="BA302" s="22">
        <v>0</v>
      </c>
      <c r="BB302" s="22">
        <v>14549</v>
      </c>
      <c r="BC302" s="22">
        <v>0</v>
      </c>
      <c r="BD302" s="22">
        <v>0</v>
      </c>
      <c r="BE302" s="22">
        <v>0</v>
      </c>
      <c r="BF302" s="22">
        <v>0</v>
      </c>
      <c r="BG302" s="22">
        <v>0</v>
      </c>
      <c r="BH302" s="22">
        <v>0</v>
      </c>
      <c r="BI302" s="22">
        <v>108844</v>
      </c>
      <c r="BJ302" s="22">
        <v>0</v>
      </c>
      <c r="BK302" s="22">
        <v>914</v>
      </c>
      <c r="BL302" s="22">
        <v>0</v>
      </c>
      <c r="BM302" s="22">
        <v>0</v>
      </c>
      <c r="BN302" s="22">
        <v>0</v>
      </c>
      <c r="BO302" s="22">
        <v>1734</v>
      </c>
      <c r="BP302" s="22">
        <v>0</v>
      </c>
      <c r="BQ302" s="22">
        <v>0</v>
      </c>
      <c r="BR302" s="22">
        <v>0</v>
      </c>
      <c r="BS302" s="22">
        <v>0</v>
      </c>
      <c r="BT302" s="22">
        <v>0</v>
      </c>
      <c r="BU302" s="22">
        <v>0</v>
      </c>
      <c r="BV302" s="22">
        <v>26441</v>
      </c>
      <c r="BW302" s="22">
        <v>964</v>
      </c>
      <c r="BX302" s="22">
        <v>0</v>
      </c>
      <c r="BY302" s="22">
        <v>0</v>
      </c>
      <c r="BZ302" s="22">
        <v>0</v>
      </c>
      <c r="CA302" s="22">
        <v>0</v>
      </c>
      <c r="CB302" s="22">
        <v>0</v>
      </c>
      <c r="CC302" s="22">
        <v>306492</v>
      </c>
      <c r="CD302" s="22">
        <v>256906</v>
      </c>
    </row>
    <row r="303" spans="1:82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367832</v>
      </c>
      <c r="F303" s="22">
        <v>0</v>
      </c>
      <c r="G303" s="22">
        <v>24500</v>
      </c>
      <c r="H303" s="22">
        <v>19002</v>
      </c>
      <c r="I303" s="22">
        <v>0</v>
      </c>
      <c r="J303" s="22">
        <v>0</v>
      </c>
      <c r="K303" s="22">
        <v>0</v>
      </c>
      <c r="L303" s="22">
        <v>0</v>
      </c>
      <c r="M303" s="22">
        <v>58091</v>
      </c>
      <c r="N303" s="22">
        <v>0</v>
      </c>
      <c r="O303" s="22">
        <v>0</v>
      </c>
      <c r="P303" s="22">
        <v>83038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3718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406185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76874</v>
      </c>
      <c r="AN303" s="22">
        <v>0</v>
      </c>
      <c r="AO303" s="22">
        <v>0</v>
      </c>
      <c r="AP303" s="22">
        <v>9142</v>
      </c>
      <c r="AQ303" s="22">
        <v>1048382</v>
      </c>
      <c r="AR303" s="22">
        <v>6054</v>
      </c>
      <c r="AS303" s="22">
        <v>94610</v>
      </c>
      <c r="AT303" s="22">
        <v>962</v>
      </c>
      <c r="AU303" s="22">
        <v>0</v>
      </c>
      <c r="AV303" s="22">
        <v>5385</v>
      </c>
      <c r="AW303" s="22">
        <v>2500</v>
      </c>
      <c r="AX303" s="22">
        <v>0</v>
      </c>
      <c r="AY303" s="22">
        <v>35640</v>
      </c>
      <c r="AZ303" s="22">
        <v>0</v>
      </c>
      <c r="BA303" s="22">
        <v>0</v>
      </c>
      <c r="BB303" s="22">
        <v>82574</v>
      </c>
      <c r="BC303" s="22">
        <v>0</v>
      </c>
      <c r="BD303" s="22">
        <v>0</v>
      </c>
      <c r="BE303" s="22">
        <v>0</v>
      </c>
      <c r="BF303" s="22">
        <v>0</v>
      </c>
      <c r="BG303" s="22">
        <v>0</v>
      </c>
      <c r="BH303" s="22">
        <v>0</v>
      </c>
      <c r="BI303" s="22">
        <v>28002</v>
      </c>
      <c r="BJ303" s="22">
        <v>0</v>
      </c>
      <c r="BK303" s="22">
        <v>914</v>
      </c>
      <c r="BL303" s="22">
        <v>0</v>
      </c>
      <c r="BM303" s="22">
        <v>0</v>
      </c>
      <c r="BN303" s="22">
        <v>0</v>
      </c>
      <c r="BO303" s="22">
        <v>140122</v>
      </c>
      <c r="BP303" s="22">
        <v>0</v>
      </c>
      <c r="BQ303" s="22">
        <v>0</v>
      </c>
      <c r="BR303" s="22">
        <v>0</v>
      </c>
      <c r="BS303" s="22">
        <v>0</v>
      </c>
      <c r="BT303" s="22">
        <v>0</v>
      </c>
      <c r="BU303" s="22">
        <v>0</v>
      </c>
      <c r="BV303" s="22">
        <v>0</v>
      </c>
      <c r="BW303" s="22">
        <v>0</v>
      </c>
      <c r="BX303" s="22">
        <v>0</v>
      </c>
      <c r="BY303" s="22">
        <v>33210</v>
      </c>
      <c r="BZ303" s="22">
        <v>0</v>
      </c>
      <c r="CA303" s="22">
        <v>0</v>
      </c>
      <c r="CB303" s="22">
        <v>49228</v>
      </c>
      <c r="CC303" s="22">
        <v>479201</v>
      </c>
      <c r="CD303" s="22">
        <v>569181</v>
      </c>
    </row>
    <row r="304" spans="1:82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140071</v>
      </c>
      <c r="F304" s="22">
        <v>0</v>
      </c>
      <c r="G304" s="22">
        <v>23290</v>
      </c>
      <c r="H304" s="22">
        <v>0</v>
      </c>
      <c r="I304" s="22">
        <v>0</v>
      </c>
      <c r="J304" s="22">
        <v>1500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4000</v>
      </c>
      <c r="U304" s="22">
        <v>0</v>
      </c>
      <c r="V304" s="22">
        <v>0</v>
      </c>
      <c r="W304" s="22">
        <v>2279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207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8690</v>
      </c>
      <c r="AN304" s="22">
        <v>0</v>
      </c>
      <c r="AO304" s="22">
        <v>0</v>
      </c>
      <c r="AP304" s="22">
        <v>0</v>
      </c>
      <c r="AQ304" s="22">
        <v>180037</v>
      </c>
      <c r="AR304" s="22">
        <v>6963</v>
      </c>
      <c r="AS304" s="22">
        <v>64623</v>
      </c>
      <c r="AT304" s="22">
        <v>0</v>
      </c>
      <c r="AU304" s="22">
        <v>0</v>
      </c>
      <c r="AV304" s="22">
        <v>2643</v>
      </c>
      <c r="AW304" s="22">
        <v>0</v>
      </c>
      <c r="AX304" s="22">
        <v>7</v>
      </c>
      <c r="AY304" s="22">
        <v>297</v>
      </c>
      <c r="AZ304" s="22">
        <v>0</v>
      </c>
      <c r="BA304" s="22">
        <v>0</v>
      </c>
      <c r="BB304" s="22">
        <v>23702</v>
      </c>
      <c r="BC304" s="22">
        <v>0</v>
      </c>
      <c r="BD304" s="22">
        <v>0</v>
      </c>
      <c r="BE304" s="22">
        <v>0</v>
      </c>
      <c r="BF304" s="22">
        <v>0</v>
      </c>
      <c r="BG304" s="22">
        <v>0</v>
      </c>
      <c r="BH304" s="22">
        <v>3075</v>
      </c>
      <c r="BI304" s="22">
        <v>7714</v>
      </c>
      <c r="BJ304" s="22">
        <v>226</v>
      </c>
      <c r="BK304" s="22">
        <v>0</v>
      </c>
      <c r="BL304" s="22">
        <v>0</v>
      </c>
      <c r="BM304" s="22">
        <v>0</v>
      </c>
      <c r="BN304" s="22">
        <v>0</v>
      </c>
      <c r="BO304" s="22">
        <v>0</v>
      </c>
      <c r="BP304" s="22">
        <v>0</v>
      </c>
      <c r="BQ304" s="22">
        <v>0</v>
      </c>
      <c r="BR304" s="22">
        <v>0</v>
      </c>
      <c r="BS304" s="22">
        <v>0</v>
      </c>
      <c r="BT304" s="22">
        <v>0</v>
      </c>
      <c r="BU304" s="22">
        <v>0</v>
      </c>
      <c r="BV304" s="22">
        <v>972</v>
      </c>
      <c r="BW304" s="22">
        <v>277</v>
      </c>
      <c r="BX304" s="22">
        <v>0</v>
      </c>
      <c r="BY304" s="22">
        <v>696</v>
      </c>
      <c r="BZ304" s="22">
        <v>0</v>
      </c>
      <c r="CA304" s="22">
        <v>0</v>
      </c>
      <c r="CB304" s="22">
        <v>0</v>
      </c>
      <c r="CC304" s="22">
        <v>111195</v>
      </c>
      <c r="CD304" s="22">
        <v>68842</v>
      </c>
    </row>
    <row r="305" spans="1:82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52607</v>
      </c>
      <c r="F305" s="22">
        <v>0</v>
      </c>
      <c r="G305" s="22">
        <v>1999</v>
      </c>
      <c r="H305" s="22">
        <v>0</v>
      </c>
      <c r="I305" s="22">
        <v>0</v>
      </c>
      <c r="J305" s="22">
        <v>93047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203436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10404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12474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373967</v>
      </c>
      <c r="AR305" s="22">
        <v>2525</v>
      </c>
      <c r="AS305" s="22">
        <v>27020</v>
      </c>
      <c r="AT305" s="22">
        <v>0</v>
      </c>
      <c r="AU305" s="22">
        <v>0</v>
      </c>
      <c r="AV305" s="22">
        <v>93047</v>
      </c>
      <c r="AW305" s="22">
        <v>0</v>
      </c>
      <c r="AX305" s="22">
        <v>0</v>
      </c>
      <c r="AY305" s="22">
        <v>0</v>
      </c>
      <c r="AZ305" s="22">
        <v>0</v>
      </c>
      <c r="BA305" s="22">
        <v>0</v>
      </c>
      <c r="BB305" s="22">
        <v>51475</v>
      </c>
      <c r="BC305" s="22">
        <v>0</v>
      </c>
      <c r="BD305" s="22">
        <v>0</v>
      </c>
      <c r="BE305" s="22">
        <v>0</v>
      </c>
      <c r="BF305" s="22">
        <v>0</v>
      </c>
      <c r="BG305" s="22">
        <v>0</v>
      </c>
      <c r="BH305" s="22">
        <v>0</v>
      </c>
      <c r="BI305" s="22">
        <v>11071</v>
      </c>
      <c r="BJ305" s="22">
        <v>0</v>
      </c>
      <c r="BK305" s="22">
        <v>0</v>
      </c>
      <c r="BL305" s="22">
        <v>0</v>
      </c>
      <c r="BM305" s="22">
        <v>0</v>
      </c>
      <c r="BN305" s="22">
        <v>0</v>
      </c>
      <c r="BO305" s="22">
        <v>0</v>
      </c>
      <c r="BP305" s="22">
        <v>0</v>
      </c>
      <c r="BQ305" s="22">
        <v>0</v>
      </c>
      <c r="BR305" s="22">
        <v>0</v>
      </c>
      <c r="BS305" s="22">
        <v>0</v>
      </c>
      <c r="BT305" s="22">
        <v>0</v>
      </c>
      <c r="BU305" s="22">
        <v>0</v>
      </c>
      <c r="BV305" s="22">
        <v>17438</v>
      </c>
      <c r="BW305" s="22">
        <v>0</v>
      </c>
      <c r="BX305" s="22">
        <v>0</v>
      </c>
      <c r="BY305" s="22">
        <v>0</v>
      </c>
      <c r="BZ305" s="22">
        <v>0</v>
      </c>
      <c r="CA305" s="22">
        <v>0</v>
      </c>
      <c r="CB305" s="22">
        <v>0</v>
      </c>
      <c r="CC305" s="22">
        <v>202576</v>
      </c>
      <c r="CD305" s="22">
        <v>171391</v>
      </c>
    </row>
    <row r="306" spans="1:82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162199</v>
      </c>
      <c r="F306" s="22">
        <v>0</v>
      </c>
      <c r="G306" s="22">
        <v>16943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427</v>
      </c>
      <c r="N306" s="22">
        <v>0</v>
      </c>
      <c r="O306" s="22">
        <v>0</v>
      </c>
      <c r="P306" s="22">
        <v>163831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2001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345401</v>
      </c>
      <c r="AR306" s="22">
        <v>4132</v>
      </c>
      <c r="AS306" s="22">
        <v>81782</v>
      </c>
      <c r="AT306" s="22">
        <v>0</v>
      </c>
      <c r="AU306" s="22">
        <v>0</v>
      </c>
      <c r="AV306" s="22">
        <v>6668</v>
      </c>
      <c r="AW306" s="22">
        <v>0</v>
      </c>
      <c r="AX306" s="22">
        <v>0</v>
      </c>
      <c r="AY306" s="22">
        <v>4786</v>
      </c>
      <c r="AZ306" s="22">
        <v>0</v>
      </c>
      <c r="BA306" s="22">
        <v>0</v>
      </c>
      <c r="BB306" s="22">
        <v>104906</v>
      </c>
      <c r="BC306" s="22">
        <v>0</v>
      </c>
      <c r="BD306" s="22">
        <v>0</v>
      </c>
      <c r="BE306" s="22">
        <v>0</v>
      </c>
      <c r="BF306" s="22">
        <v>0</v>
      </c>
      <c r="BG306" s="22">
        <v>0</v>
      </c>
      <c r="BH306" s="22">
        <v>2980</v>
      </c>
      <c r="BI306" s="22">
        <v>0</v>
      </c>
      <c r="BJ306" s="22">
        <v>0</v>
      </c>
      <c r="BK306" s="22">
        <v>0</v>
      </c>
      <c r="BL306" s="22">
        <v>0</v>
      </c>
      <c r="BM306" s="22">
        <v>0</v>
      </c>
      <c r="BN306" s="22">
        <v>0</v>
      </c>
      <c r="BO306" s="22">
        <v>562</v>
      </c>
      <c r="BP306" s="22">
        <v>0</v>
      </c>
      <c r="BQ306" s="22">
        <v>0</v>
      </c>
      <c r="BR306" s="22">
        <v>0</v>
      </c>
      <c r="BS306" s="22">
        <v>0</v>
      </c>
      <c r="BT306" s="22">
        <v>0</v>
      </c>
      <c r="BU306" s="22">
        <v>0</v>
      </c>
      <c r="BV306" s="22">
        <v>37757</v>
      </c>
      <c r="BW306" s="22">
        <v>4110</v>
      </c>
      <c r="BX306" s="22">
        <v>0</v>
      </c>
      <c r="BY306" s="22">
        <v>0</v>
      </c>
      <c r="BZ306" s="22">
        <v>0</v>
      </c>
      <c r="CA306" s="22">
        <v>0</v>
      </c>
      <c r="CB306" s="22">
        <v>0</v>
      </c>
      <c r="CC306" s="22">
        <v>247683</v>
      </c>
      <c r="CD306" s="22">
        <v>97718</v>
      </c>
    </row>
    <row r="307" spans="1:82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228196</v>
      </c>
      <c r="F307" s="22">
        <v>0</v>
      </c>
      <c r="G307" s="22">
        <v>1110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229306</v>
      </c>
      <c r="AR307" s="22">
        <v>2450</v>
      </c>
      <c r="AS307" s="22">
        <v>42352</v>
      </c>
      <c r="AT307" s="22">
        <v>0</v>
      </c>
      <c r="AU307" s="22">
        <v>0</v>
      </c>
      <c r="AV307" s="22">
        <v>1591</v>
      </c>
      <c r="AW307" s="22">
        <v>0</v>
      </c>
      <c r="AX307" s="22">
        <v>0</v>
      </c>
      <c r="AY307" s="22">
        <v>0</v>
      </c>
      <c r="AZ307" s="22">
        <v>0</v>
      </c>
      <c r="BA307" s="22">
        <v>0</v>
      </c>
      <c r="BB307" s="22">
        <v>22186</v>
      </c>
      <c r="BC307" s="22">
        <v>0</v>
      </c>
      <c r="BD307" s="22">
        <v>0</v>
      </c>
      <c r="BE307" s="22">
        <v>0</v>
      </c>
      <c r="BF307" s="22">
        <v>0</v>
      </c>
      <c r="BG307" s="22">
        <v>0</v>
      </c>
      <c r="BH307" s="22">
        <v>0</v>
      </c>
      <c r="BI307" s="22">
        <v>7118</v>
      </c>
      <c r="BJ307" s="22">
        <v>0</v>
      </c>
      <c r="BK307" s="22">
        <v>0</v>
      </c>
      <c r="BL307" s="22">
        <v>0</v>
      </c>
      <c r="BM307" s="22">
        <v>0</v>
      </c>
      <c r="BN307" s="22">
        <v>0</v>
      </c>
      <c r="BO307" s="22">
        <v>0</v>
      </c>
      <c r="BP307" s="22">
        <v>0</v>
      </c>
      <c r="BQ307" s="22">
        <v>0</v>
      </c>
      <c r="BR307" s="22">
        <v>0</v>
      </c>
      <c r="BS307" s="22">
        <v>0</v>
      </c>
      <c r="BT307" s="22">
        <v>0</v>
      </c>
      <c r="BU307" s="22">
        <v>0</v>
      </c>
      <c r="BV307" s="22">
        <v>23368</v>
      </c>
      <c r="BW307" s="22">
        <v>5207</v>
      </c>
      <c r="BX307" s="22">
        <v>0</v>
      </c>
      <c r="BY307" s="22">
        <v>0</v>
      </c>
      <c r="BZ307" s="22">
        <v>0</v>
      </c>
      <c r="CA307" s="22">
        <v>0</v>
      </c>
      <c r="CB307" s="22">
        <v>0</v>
      </c>
      <c r="CC307" s="22">
        <v>104272</v>
      </c>
      <c r="CD307" s="22">
        <v>125034</v>
      </c>
    </row>
    <row r="308" spans="1:82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175666</v>
      </c>
      <c r="F308" s="22">
        <v>0</v>
      </c>
      <c r="G308" s="22">
        <v>15530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21124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212320</v>
      </c>
      <c r="AR308" s="22">
        <v>0</v>
      </c>
      <c r="AS308" s="22">
        <v>57736</v>
      </c>
      <c r="AT308" s="22">
        <v>0</v>
      </c>
      <c r="AU308" s="22">
        <v>15228</v>
      </c>
      <c r="AV308" s="22">
        <v>4503</v>
      </c>
      <c r="AW308" s="22">
        <v>1128</v>
      </c>
      <c r="AX308" s="22">
        <v>0</v>
      </c>
      <c r="AY308" s="22">
        <v>0</v>
      </c>
      <c r="AZ308" s="22">
        <v>0</v>
      </c>
      <c r="BA308" s="22">
        <v>0</v>
      </c>
      <c r="BB308" s="22">
        <v>21878</v>
      </c>
      <c r="BC308" s="22">
        <v>0</v>
      </c>
      <c r="BD308" s="22">
        <v>0</v>
      </c>
      <c r="BE308" s="22">
        <v>0</v>
      </c>
      <c r="BF308" s="22">
        <v>0</v>
      </c>
      <c r="BG308" s="22">
        <v>0</v>
      </c>
      <c r="BH308" s="22">
        <v>30224</v>
      </c>
      <c r="BI308" s="22">
        <v>17844</v>
      </c>
      <c r="BJ308" s="22">
        <v>0</v>
      </c>
      <c r="BK308" s="22">
        <v>0</v>
      </c>
      <c r="BL308" s="22">
        <v>0</v>
      </c>
      <c r="BM308" s="22">
        <v>0</v>
      </c>
      <c r="BN308" s="22">
        <v>0</v>
      </c>
      <c r="BO308" s="22">
        <v>1489</v>
      </c>
      <c r="BP308" s="22">
        <v>0</v>
      </c>
      <c r="BQ308" s="22">
        <v>0</v>
      </c>
      <c r="BR308" s="22">
        <v>0</v>
      </c>
      <c r="BS308" s="22">
        <v>0</v>
      </c>
      <c r="BT308" s="22">
        <v>0</v>
      </c>
      <c r="BU308" s="22">
        <v>0</v>
      </c>
      <c r="BV308" s="22">
        <v>25886</v>
      </c>
      <c r="BW308" s="22">
        <v>0</v>
      </c>
      <c r="BX308" s="22">
        <v>0</v>
      </c>
      <c r="BY308" s="22">
        <v>0</v>
      </c>
      <c r="BZ308" s="22">
        <v>0</v>
      </c>
      <c r="CA308" s="22">
        <v>0</v>
      </c>
      <c r="CB308" s="22">
        <v>0</v>
      </c>
      <c r="CC308" s="22">
        <v>175916</v>
      </c>
      <c r="CD308" s="22">
        <v>36404</v>
      </c>
    </row>
    <row r="309" spans="1:82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324143</v>
      </c>
      <c r="F309" s="22">
        <v>0</v>
      </c>
      <c r="G309" s="22">
        <v>23458</v>
      </c>
      <c r="H309" s="22">
        <v>0</v>
      </c>
      <c r="I309" s="22">
        <v>0</v>
      </c>
      <c r="J309" s="22">
        <v>5000</v>
      </c>
      <c r="K309" s="22">
        <v>0</v>
      </c>
      <c r="L309" s="22">
        <v>0</v>
      </c>
      <c r="M309" s="22">
        <v>1359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27920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4403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35000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421283</v>
      </c>
      <c r="AR309" s="22">
        <v>10178</v>
      </c>
      <c r="AS309" s="22">
        <v>100374</v>
      </c>
      <c r="AT309" s="22">
        <v>0</v>
      </c>
      <c r="AU309" s="22">
        <v>0</v>
      </c>
      <c r="AV309" s="22">
        <v>10797</v>
      </c>
      <c r="AW309" s="22">
        <v>0</v>
      </c>
      <c r="AX309" s="22">
        <v>1519</v>
      </c>
      <c r="AY309" s="22">
        <v>6140</v>
      </c>
      <c r="AZ309" s="22">
        <v>0</v>
      </c>
      <c r="BA309" s="22">
        <v>0</v>
      </c>
      <c r="BB309" s="22">
        <v>138373</v>
      </c>
      <c r="BC309" s="22">
        <v>0</v>
      </c>
      <c r="BD309" s="22">
        <v>0</v>
      </c>
      <c r="BE309" s="22">
        <v>0</v>
      </c>
      <c r="BF309" s="22">
        <v>0</v>
      </c>
      <c r="BG309" s="22">
        <v>0</v>
      </c>
      <c r="BH309" s="22">
        <v>41681</v>
      </c>
      <c r="BI309" s="22">
        <v>29621</v>
      </c>
      <c r="BJ309" s="22">
        <v>0</v>
      </c>
      <c r="BK309" s="22">
        <v>0</v>
      </c>
      <c r="BL309" s="22">
        <v>0</v>
      </c>
      <c r="BM309" s="22">
        <v>0</v>
      </c>
      <c r="BN309" s="22">
        <v>0</v>
      </c>
      <c r="BO309" s="22">
        <v>9751</v>
      </c>
      <c r="BP309" s="22">
        <v>0</v>
      </c>
      <c r="BQ309" s="22">
        <v>0</v>
      </c>
      <c r="BR309" s="22">
        <v>0</v>
      </c>
      <c r="BS309" s="22">
        <v>0</v>
      </c>
      <c r="BT309" s="22">
        <v>0</v>
      </c>
      <c r="BU309" s="22">
        <v>0</v>
      </c>
      <c r="BV309" s="22">
        <v>57679</v>
      </c>
      <c r="BW309" s="22">
        <v>0</v>
      </c>
      <c r="BX309" s="22">
        <v>0</v>
      </c>
      <c r="BY309" s="22">
        <v>0</v>
      </c>
      <c r="BZ309" s="22">
        <v>0</v>
      </c>
      <c r="CA309" s="22">
        <v>0</v>
      </c>
      <c r="CB309" s="22">
        <v>0</v>
      </c>
      <c r="CC309" s="22">
        <v>406113</v>
      </c>
      <c r="CD309" s="22">
        <v>15170</v>
      </c>
    </row>
    <row r="310" spans="1:82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37703</v>
      </c>
      <c r="F310" s="22">
        <v>0</v>
      </c>
      <c r="G310" s="22">
        <v>7727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78070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123500</v>
      </c>
      <c r="AR310" s="22">
        <v>0</v>
      </c>
      <c r="AS310" s="22">
        <v>27807</v>
      </c>
      <c r="AT310" s="22">
        <v>0</v>
      </c>
      <c r="AU310" s="22">
        <v>0</v>
      </c>
      <c r="AV310" s="22">
        <v>1451</v>
      </c>
      <c r="AW310" s="22">
        <v>0</v>
      </c>
      <c r="AX310" s="22">
        <v>0</v>
      </c>
      <c r="AY310" s="22">
        <v>0</v>
      </c>
      <c r="AZ310" s="22">
        <v>0</v>
      </c>
      <c r="BA310" s="22">
        <v>0</v>
      </c>
      <c r="BB310" s="22">
        <v>18098</v>
      </c>
      <c r="BC310" s="22">
        <v>0</v>
      </c>
      <c r="BD310" s="22">
        <v>0</v>
      </c>
      <c r="BE310" s="22">
        <v>0</v>
      </c>
      <c r="BF310" s="22">
        <v>0</v>
      </c>
      <c r="BG310" s="22">
        <v>0</v>
      </c>
      <c r="BH310" s="22">
        <v>5584</v>
      </c>
      <c r="BI310" s="22">
        <v>0</v>
      </c>
      <c r="BJ310" s="22">
        <v>0</v>
      </c>
      <c r="BK310" s="22">
        <v>0</v>
      </c>
      <c r="BL310" s="22">
        <v>0</v>
      </c>
      <c r="BM310" s="22">
        <v>0</v>
      </c>
      <c r="BN310" s="22">
        <v>0</v>
      </c>
      <c r="BO310" s="22">
        <v>0</v>
      </c>
      <c r="BP310" s="22">
        <v>0</v>
      </c>
      <c r="BQ310" s="22">
        <v>0</v>
      </c>
      <c r="BR310" s="22">
        <v>0</v>
      </c>
      <c r="BS310" s="22">
        <v>0</v>
      </c>
      <c r="BT310" s="22">
        <v>0</v>
      </c>
      <c r="BU310" s="22">
        <v>0</v>
      </c>
      <c r="BV310" s="22">
        <v>9443</v>
      </c>
      <c r="BW310" s="22">
        <v>0</v>
      </c>
      <c r="BX310" s="22">
        <v>0</v>
      </c>
      <c r="BY310" s="22">
        <v>0</v>
      </c>
      <c r="BZ310" s="22">
        <v>0</v>
      </c>
      <c r="CA310" s="22">
        <v>0</v>
      </c>
      <c r="CB310" s="22">
        <v>0</v>
      </c>
      <c r="CC310" s="22">
        <v>62383</v>
      </c>
      <c r="CD310" s="22">
        <v>61117</v>
      </c>
    </row>
    <row r="311" spans="1:82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53367</v>
      </c>
      <c r="F311" s="22">
        <v>0</v>
      </c>
      <c r="G311" s="22">
        <v>4762</v>
      </c>
      <c r="H311" s="22">
        <v>0</v>
      </c>
      <c r="I311" s="22">
        <v>0</v>
      </c>
      <c r="J311" s="22">
        <v>2600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46091</v>
      </c>
      <c r="Q311" s="22">
        <v>0</v>
      </c>
      <c r="R311" s="22">
        <v>0</v>
      </c>
      <c r="S311" s="22">
        <v>0</v>
      </c>
      <c r="T311" s="22">
        <v>0</v>
      </c>
      <c r="U311" s="22">
        <v>1815</v>
      </c>
      <c r="V311" s="22">
        <v>0</v>
      </c>
      <c r="W311" s="22">
        <v>1619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54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110308</v>
      </c>
      <c r="AR311" s="22">
        <v>4776</v>
      </c>
      <c r="AS311" s="22">
        <v>42246</v>
      </c>
      <c r="AT311" s="22">
        <v>0</v>
      </c>
      <c r="AU311" s="22">
        <v>0</v>
      </c>
      <c r="AV311" s="22">
        <v>2762</v>
      </c>
      <c r="AW311" s="22">
        <v>0</v>
      </c>
      <c r="AX311" s="22">
        <v>0</v>
      </c>
      <c r="AY311" s="22">
        <v>0</v>
      </c>
      <c r="AZ311" s="22">
        <v>0</v>
      </c>
      <c r="BA311" s="22">
        <v>0</v>
      </c>
      <c r="BB311" s="22">
        <v>21289</v>
      </c>
      <c r="BC311" s="22">
        <v>0</v>
      </c>
      <c r="BD311" s="22">
        <v>0</v>
      </c>
      <c r="BE311" s="22">
        <v>0</v>
      </c>
      <c r="BF311" s="22">
        <v>0</v>
      </c>
      <c r="BG311" s="22">
        <v>1951</v>
      </c>
      <c r="BH311" s="22">
        <v>0</v>
      </c>
      <c r="BI311" s="22">
        <v>3491</v>
      </c>
      <c r="BJ311" s="22">
        <v>0</v>
      </c>
      <c r="BK311" s="22">
        <v>0</v>
      </c>
      <c r="BL311" s="22">
        <v>0</v>
      </c>
      <c r="BM311" s="22">
        <v>0</v>
      </c>
      <c r="BN311" s="22">
        <v>0</v>
      </c>
      <c r="BO311" s="22">
        <v>0</v>
      </c>
      <c r="BP311" s="22">
        <v>0</v>
      </c>
      <c r="BQ311" s="22">
        <v>0</v>
      </c>
      <c r="BR311" s="22">
        <v>0</v>
      </c>
      <c r="BS311" s="22">
        <v>0</v>
      </c>
      <c r="BT311" s="22">
        <v>900</v>
      </c>
      <c r="BU311" s="22">
        <v>0</v>
      </c>
      <c r="BV311" s="22">
        <v>12192</v>
      </c>
      <c r="BW311" s="22">
        <v>0</v>
      </c>
      <c r="BX311" s="22">
        <v>0</v>
      </c>
      <c r="BY311" s="22">
        <v>0</v>
      </c>
      <c r="BZ311" s="22">
        <v>0</v>
      </c>
      <c r="CA311" s="22">
        <v>0</v>
      </c>
      <c r="CB311" s="22">
        <v>0</v>
      </c>
      <c r="CC311" s="22">
        <v>89607</v>
      </c>
      <c r="CD311" s="22">
        <v>20701</v>
      </c>
    </row>
    <row r="312" spans="1:82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48605</v>
      </c>
      <c r="F312" s="22">
        <v>0</v>
      </c>
      <c r="G312" s="22">
        <v>3850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52455</v>
      </c>
      <c r="AR312" s="22">
        <v>3636</v>
      </c>
      <c r="AS312" s="22">
        <v>33678</v>
      </c>
      <c r="AT312" s="22">
        <v>0</v>
      </c>
      <c r="AU312" s="22">
        <v>0</v>
      </c>
      <c r="AV312" s="22">
        <v>0</v>
      </c>
      <c r="AW312" s="22">
        <v>0</v>
      </c>
      <c r="AX312" s="22">
        <v>0</v>
      </c>
      <c r="AY312" s="22">
        <v>0</v>
      </c>
      <c r="AZ312" s="22">
        <v>0</v>
      </c>
      <c r="BA312" s="22">
        <v>0</v>
      </c>
      <c r="BB312" s="22">
        <v>11122</v>
      </c>
      <c r="BC312" s="22">
        <v>0</v>
      </c>
      <c r="BD312" s="22">
        <v>0</v>
      </c>
      <c r="BE312" s="22">
        <v>0</v>
      </c>
      <c r="BF312" s="22">
        <v>0</v>
      </c>
      <c r="BG312" s="22">
        <v>0</v>
      </c>
      <c r="BH312" s="22">
        <v>0</v>
      </c>
      <c r="BI312" s="22">
        <v>500</v>
      </c>
      <c r="BJ312" s="22">
        <v>0</v>
      </c>
      <c r="BK312" s="22">
        <v>0</v>
      </c>
      <c r="BL312" s="22">
        <v>0</v>
      </c>
      <c r="BM312" s="22">
        <v>0</v>
      </c>
      <c r="BN312" s="22">
        <v>0</v>
      </c>
      <c r="BO312" s="22">
        <v>0</v>
      </c>
      <c r="BP312" s="22">
        <v>0</v>
      </c>
      <c r="BQ312" s="22">
        <v>0</v>
      </c>
      <c r="BR312" s="22">
        <v>0</v>
      </c>
      <c r="BS312" s="22">
        <v>0</v>
      </c>
      <c r="BT312" s="22">
        <v>140</v>
      </c>
      <c r="BU312" s="22">
        <v>0</v>
      </c>
      <c r="BV312" s="22">
        <v>3728</v>
      </c>
      <c r="BW312" s="22">
        <v>0</v>
      </c>
      <c r="BX312" s="22">
        <v>0</v>
      </c>
      <c r="BY312" s="22">
        <v>0</v>
      </c>
      <c r="BZ312" s="22">
        <v>0</v>
      </c>
      <c r="CA312" s="22">
        <v>0</v>
      </c>
      <c r="CB312" s="22">
        <v>0</v>
      </c>
      <c r="CC312" s="22">
        <v>52804</v>
      </c>
      <c r="CD312" s="22">
        <v>-349</v>
      </c>
    </row>
    <row r="313" spans="1:82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362694</v>
      </c>
      <c r="F313" s="22">
        <v>0</v>
      </c>
      <c r="G313" s="22">
        <v>375395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3512</v>
      </c>
      <c r="N313" s="22">
        <v>0</v>
      </c>
      <c r="O313" s="22">
        <v>0</v>
      </c>
      <c r="P313" s="22">
        <v>7300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39860</v>
      </c>
      <c r="W313" s="22">
        <v>0</v>
      </c>
      <c r="X313" s="22">
        <v>0</v>
      </c>
      <c r="Y313" s="22">
        <v>27289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5026</v>
      </c>
      <c r="AI313" s="22">
        <v>0</v>
      </c>
      <c r="AJ313" s="22">
        <v>87149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908225</v>
      </c>
      <c r="AR313" s="22">
        <v>0</v>
      </c>
      <c r="AS313" s="22">
        <v>188698</v>
      </c>
      <c r="AT313" s="22">
        <v>0</v>
      </c>
      <c r="AU313" s="22">
        <v>13377</v>
      </c>
      <c r="AV313" s="22">
        <v>11879</v>
      </c>
      <c r="AW313" s="22">
        <v>40150</v>
      </c>
      <c r="AX313" s="22">
        <v>0</v>
      </c>
      <c r="AY313" s="22">
        <v>28800</v>
      </c>
      <c r="AZ313" s="22">
        <v>3170</v>
      </c>
      <c r="BA313" s="22">
        <v>0</v>
      </c>
      <c r="BB313" s="22">
        <v>113500</v>
      </c>
      <c r="BC313" s="22">
        <v>0</v>
      </c>
      <c r="BD313" s="22">
        <v>0</v>
      </c>
      <c r="BE313" s="22">
        <v>0</v>
      </c>
      <c r="BF313" s="22">
        <v>0</v>
      </c>
      <c r="BG313" s="22">
        <v>0</v>
      </c>
      <c r="BH313" s="22">
        <v>131641</v>
      </c>
      <c r="BI313" s="22">
        <v>0</v>
      </c>
      <c r="BJ313" s="22">
        <v>0</v>
      </c>
      <c r="BK313" s="22">
        <v>28240</v>
      </c>
      <c r="BL313" s="22">
        <v>0</v>
      </c>
      <c r="BM313" s="22">
        <v>0</v>
      </c>
      <c r="BN313" s="22">
        <v>0</v>
      </c>
      <c r="BO313" s="22">
        <v>0</v>
      </c>
      <c r="BP313" s="22">
        <v>0</v>
      </c>
      <c r="BQ313" s="22">
        <v>0</v>
      </c>
      <c r="BR313" s="22">
        <v>0</v>
      </c>
      <c r="BS313" s="22">
        <v>0</v>
      </c>
      <c r="BT313" s="22">
        <v>2785</v>
      </c>
      <c r="BU313" s="22">
        <v>0</v>
      </c>
      <c r="BV313" s="22">
        <v>72490</v>
      </c>
      <c r="BW313" s="22">
        <v>0</v>
      </c>
      <c r="BX313" s="22">
        <v>0</v>
      </c>
      <c r="BY313" s="22">
        <v>0</v>
      </c>
      <c r="BZ313" s="22">
        <v>0</v>
      </c>
      <c r="CA313" s="22">
        <v>0</v>
      </c>
      <c r="CB313" s="22">
        <v>0</v>
      </c>
      <c r="CC313" s="22">
        <v>634730</v>
      </c>
      <c r="CD313" s="22">
        <v>273495</v>
      </c>
    </row>
    <row r="314" spans="1:82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262328</v>
      </c>
      <c r="F314" s="22">
        <v>0</v>
      </c>
      <c r="G314" s="22">
        <v>1361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263689</v>
      </c>
      <c r="AR314" s="22">
        <v>3701</v>
      </c>
      <c r="AS314" s="22">
        <v>45194</v>
      </c>
      <c r="AT314" s="22">
        <v>0</v>
      </c>
      <c r="AU314" s="22">
        <v>0</v>
      </c>
      <c r="AV314" s="22">
        <v>23932</v>
      </c>
      <c r="AW314" s="22">
        <v>0</v>
      </c>
      <c r="AX314" s="22">
        <v>0</v>
      </c>
      <c r="AY314" s="22">
        <v>0</v>
      </c>
      <c r="AZ314" s="22">
        <v>0</v>
      </c>
      <c r="BA314" s="22">
        <v>0</v>
      </c>
      <c r="BB314" s="22">
        <v>61918</v>
      </c>
      <c r="BC314" s="22">
        <v>0</v>
      </c>
      <c r="BD314" s="22">
        <v>0</v>
      </c>
      <c r="BE314" s="22">
        <v>0</v>
      </c>
      <c r="BF314" s="22">
        <v>0</v>
      </c>
      <c r="BG314" s="22">
        <v>0</v>
      </c>
      <c r="BH314" s="22">
        <v>0</v>
      </c>
      <c r="BI314" s="22">
        <v>19225</v>
      </c>
      <c r="BJ314" s="22">
        <v>0</v>
      </c>
      <c r="BK314" s="22">
        <v>1217</v>
      </c>
      <c r="BL314" s="22">
        <v>0</v>
      </c>
      <c r="BM314" s="22">
        <v>0</v>
      </c>
      <c r="BN314" s="22">
        <v>0</v>
      </c>
      <c r="BO314" s="22">
        <v>0</v>
      </c>
      <c r="BP314" s="22">
        <v>0</v>
      </c>
      <c r="BQ314" s="22">
        <v>0</v>
      </c>
      <c r="BR314" s="22">
        <v>0</v>
      </c>
      <c r="BS314" s="22">
        <v>0</v>
      </c>
      <c r="BT314" s="22">
        <v>0</v>
      </c>
      <c r="BU314" s="22">
        <v>0</v>
      </c>
      <c r="BV314" s="22">
        <v>13090</v>
      </c>
      <c r="BW314" s="22">
        <v>11461</v>
      </c>
      <c r="BX314" s="22">
        <v>0</v>
      </c>
      <c r="BY314" s="22">
        <v>0</v>
      </c>
      <c r="BZ314" s="22">
        <v>0</v>
      </c>
      <c r="CA314" s="22">
        <v>0</v>
      </c>
      <c r="CB314" s="22">
        <v>0</v>
      </c>
      <c r="CC314" s="22">
        <v>179738</v>
      </c>
      <c r="CD314" s="22">
        <v>83951</v>
      </c>
    </row>
    <row r="315" spans="1:82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334451</v>
      </c>
      <c r="F315" s="22">
        <v>0</v>
      </c>
      <c r="G315" s="22">
        <v>839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205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944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336439</v>
      </c>
      <c r="AR315" s="22">
        <v>27988</v>
      </c>
      <c r="AS315" s="22">
        <v>51394</v>
      </c>
      <c r="AT315" s="22">
        <v>0</v>
      </c>
      <c r="AU315" s="22">
        <v>0</v>
      </c>
      <c r="AV315" s="22">
        <v>0</v>
      </c>
      <c r="AW315" s="22">
        <v>0</v>
      </c>
      <c r="AX315" s="22">
        <v>0</v>
      </c>
      <c r="AY315" s="22">
        <v>0</v>
      </c>
      <c r="AZ315" s="22">
        <v>0</v>
      </c>
      <c r="BA315" s="22">
        <v>0</v>
      </c>
      <c r="BB315" s="22">
        <v>79582</v>
      </c>
      <c r="BC315" s="22">
        <v>0</v>
      </c>
      <c r="BD315" s="22">
        <v>0</v>
      </c>
      <c r="BE315" s="22">
        <v>0</v>
      </c>
      <c r="BF315" s="22">
        <v>0</v>
      </c>
      <c r="BG315" s="22">
        <v>1952</v>
      </c>
      <c r="BH315" s="22">
        <v>0</v>
      </c>
      <c r="BI315" s="22">
        <v>256</v>
      </c>
      <c r="BJ315" s="22">
        <v>0</v>
      </c>
      <c r="BK315" s="22">
        <v>0</v>
      </c>
      <c r="BL315" s="22">
        <v>0</v>
      </c>
      <c r="BM315" s="22">
        <v>0</v>
      </c>
      <c r="BN315" s="22">
        <v>0</v>
      </c>
      <c r="BO315" s="22">
        <v>0</v>
      </c>
      <c r="BP315" s="22">
        <v>0</v>
      </c>
      <c r="BQ315" s="22">
        <v>0</v>
      </c>
      <c r="BR315" s="22">
        <v>0</v>
      </c>
      <c r="BS315" s="22">
        <v>0</v>
      </c>
      <c r="BT315" s="22">
        <v>0</v>
      </c>
      <c r="BU315" s="22">
        <v>0</v>
      </c>
      <c r="BV315" s="22">
        <v>47617</v>
      </c>
      <c r="BW315" s="22">
        <v>0</v>
      </c>
      <c r="BX315" s="22">
        <v>0</v>
      </c>
      <c r="BY315" s="22">
        <v>0</v>
      </c>
      <c r="BZ315" s="22">
        <v>0</v>
      </c>
      <c r="CA315" s="22">
        <v>0</v>
      </c>
      <c r="CB315" s="22">
        <v>0</v>
      </c>
      <c r="CC315" s="22">
        <v>208789</v>
      </c>
      <c r="CD315" s="22">
        <v>127650</v>
      </c>
    </row>
    <row r="316" spans="1:82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442677</v>
      </c>
      <c r="F316" s="22">
        <v>0</v>
      </c>
      <c r="G316" s="22">
        <v>382828</v>
      </c>
      <c r="H316" s="22">
        <v>0</v>
      </c>
      <c r="I316" s="22">
        <v>0</v>
      </c>
      <c r="J316" s="22">
        <v>5000</v>
      </c>
      <c r="K316" s="22">
        <v>0</v>
      </c>
      <c r="L316" s="22">
        <v>0</v>
      </c>
      <c r="M316" s="22">
        <v>477</v>
      </c>
      <c r="N316" s="22">
        <v>0</v>
      </c>
      <c r="O316" s="22">
        <v>0</v>
      </c>
      <c r="P316" s="22">
        <v>90000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64400</v>
      </c>
      <c r="W316" s="22">
        <v>2000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3788</v>
      </c>
      <c r="AF316" s="22">
        <v>0</v>
      </c>
      <c r="AG316" s="22">
        <v>0</v>
      </c>
      <c r="AH316" s="22">
        <v>0</v>
      </c>
      <c r="AI316" s="22">
        <v>0</v>
      </c>
      <c r="AJ316" s="22">
        <v>30000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1021170</v>
      </c>
      <c r="AR316" s="22">
        <v>25389</v>
      </c>
      <c r="AS316" s="22">
        <v>131099</v>
      </c>
      <c r="AT316" s="22">
        <v>0</v>
      </c>
      <c r="AU316" s="22">
        <v>0</v>
      </c>
      <c r="AV316" s="22">
        <v>14019</v>
      </c>
      <c r="AW316" s="22">
        <v>1875</v>
      </c>
      <c r="AX316" s="22">
        <v>7</v>
      </c>
      <c r="AY316" s="22">
        <v>7315</v>
      </c>
      <c r="AZ316" s="22">
        <v>0</v>
      </c>
      <c r="BA316" s="22">
        <v>0</v>
      </c>
      <c r="BB316" s="22">
        <v>187869</v>
      </c>
      <c r="BC316" s="22">
        <v>0</v>
      </c>
      <c r="BD316" s="22">
        <v>0</v>
      </c>
      <c r="BE316" s="22">
        <v>0</v>
      </c>
      <c r="BF316" s="22">
        <v>0</v>
      </c>
      <c r="BG316" s="22">
        <v>0</v>
      </c>
      <c r="BH316" s="22">
        <v>61294</v>
      </c>
      <c r="BI316" s="22">
        <v>54071</v>
      </c>
      <c r="BJ316" s="22">
        <v>0</v>
      </c>
      <c r="BK316" s="22">
        <v>0</v>
      </c>
      <c r="BL316" s="22">
        <v>0</v>
      </c>
      <c r="BM316" s="22">
        <v>0</v>
      </c>
      <c r="BN316" s="22">
        <v>0</v>
      </c>
      <c r="BO316" s="22">
        <v>0</v>
      </c>
      <c r="BP316" s="22">
        <v>0</v>
      </c>
      <c r="BQ316" s="22">
        <v>83805</v>
      </c>
      <c r="BR316" s="22">
        <v>0</v>
      </c>
      <c r="BS316" s="22">
        <v>0</v>
      </c>
      <c r="BT316" s="22">
        <v>0</v>
      </c>
      <c r="BU316" s="22">
        <v>0</v>
      </c>
      <c r="BV316" s="22">
        <v>41679</v>
      </c>
      <c r="BW316" s="22">
        <v>1689</v>
      </c>
      <c r="BX316" s="22">
        <v>0</v>
      </c>
      <c r="BY316" s="22">
        <v>0</v>
      </c>
      <c r="BZ316" s="22">
        <v>0</v>
      </c>
      <c r="CA316" s="22">
        <v>0</v>
      </c>
      <c r="CB316" s="22">
        <v>0</v>
      </c>
      <c r="CC316" s="22">
        <v>610111</v>
      </c>
      <c r="CD316" s="22">
        <v>411059</v>
      </c>
    </row>
    <row r="317" spans="1:82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153741</v>
      </c>
      <c r="F317" s="22">
        <v>0</v>
      </c>
      <c r="G317" s="22">
        <v>14358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67678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21789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2390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500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260456</v>
      </c>
      <c r="AR317" s="22">
        <v>0</v>
      </c>
      <c r="AS317" s="22">
        <v>76738</v>
      </c>
      <c r="AT317" s="22">
        <v>0</v>
      </c>
      <c r="AU317" s="22">
        <v>0</v>
      </c>
      <c r="AV317" s="22">
        <v>5336</v>
      </c>
      <c r="AW317" s="22">
        <v>857</v>
      </c>
      <c r="AX317" s="22">
        <v>0</v>
      </c>
      <c r="AY317" s="22">
        <v>0</v>
      </c>
      <c r="AZ317" s="22">
        <v>0</v>
      </c>
      <c r="BA317" s="22">
        <v>0</v>
      </c>
      <c r="BB317" s="22">
        <v>26206</v>
      </c>
      <c r="BC317" s="22">
        <v>0</v>
      </c>
      <c r="BD317" s="22">
        <v>0</v>
      </c>
      <c r="BE317" s="22">
        <v>0</v>
      </c>
      <c r="BF317" s="22">
        <v>0</v>
      </c>
      <c r="BG317" s="22">
        <v>0</v>
      </c>
      <c r="BH317" s="22">
        <v>44939</v>
      </c>
      <c r="BI317" s="22">
        <v>14509</v>
      </c>
      <c r="BJ317" s="22">
        <v>0</v>
      </c>
      <c r="BK317" s="22">
        <v>183</v>
      </c>
      <c r="BL317" s="22">
        <v>0</v>
      </c>
      <c r="BM317" s="22">
        <v>0</v>
      </c>
      <c r="BN317" s="22">
        <v>0</v>
      </c>
      <c r="BO317" s="22">
        <v>2686</v>
      </c>
      <c r="BP317" s="22">
        <v>0</v>
      </c>
      <c r="BQ317" s="22">
        <v>0</v>
      </c>
      <c r="BR317" s="22">
        <v>0</v>
      </c>
      <c r="BS317" s="22">
        <v>0</v>
      </c>
      <c r="BT317" s="22">
        <v>0</v>
      </c>
      <c r="BU317" s="22">
        <v>0</v>
      </c>
      <c r="BV317" s="22">
        <v>9731</v>
      </c>
      <c r="BW317" s="22">
        <v>0</v>
      </c>
      <c r="BX317" s="22">
        <v>0</v>
      </c>
      <c r="BY317" s="22">
        <v>0</v>
      </c>
      <c r="BZ317" s="22">
        <v>0</v>
      </c>
      <c r="CA317" s="22">
        <v>0</v>
      </c>
      <c r="CB317" s="22">
        <v>0</v>
      </c>
      <c r="CC317" s="22">
        <v>181185</v>
      </c>
      <c r="CD317" s="22">
        <v>79271</v>
      </c>
    </row>
    <row r="318" spans="1:82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290621</v>
      </c>
      <c r="F318" s="22">
        <v>0</v>
      </c>
      <c r="G318" s="22">
        <v>6854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7959</v>
      </c>
      <c r="N318" s="22">
        <v>0</v>
      </c>
      <c r="O318" s="22">
        <v>10195</v>
      </c>
      <c r="P318" s="22">
        <v>30500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9394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7387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5400</v>
      </c>
      <c r="AK318" s="22">
        <v>320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368630</v>
      </c>
      <c r="AR318" s="22">
        <v>20919</v>
      </c>
      <c r="AS318" s="22">
        <v>106898</v>
      </c>
      <c r="AT318" s="22">
        <v>0</v>
      </c>
      <c r="AU318" s="22">
        <v>0</v>
      </c>
      <c r="AV318" s="22">
        <v>622</v>
      </c>
      <c r="AW318" s="22">
        <v>0</v>
      </c>
      <c r="AX318" s="22">
        <v>0</v>
      </c>
      <c r="AY318" s="22">
        <v>6980</v>
      </c>
      <c r="AZ318" s="22">
        <v>0</v>
      </c>
      <c r="BA318" s="22">
        <v>13674</v>
      </c>
      <c r="BB318" s="22">
        <v>77673</v>
      </c>
      <c r="BC318" s="22">
        <v>0</v>
      </c>
      <c r="BD318" s="22">
        <v>0</v>
      </c>
      <c r="BE318" s="22">
        <v>0</v>
      </c>
      <c r="BF318" s="22">
        <v>0</v>
      </c>
      <c r="BG318" s="22">
        <v>0</v>
      </c>
      <c r="BH318" s="22">
        <v>0</v>
      </c>
      <c r="BI318" s="22">
        <v>14830</v>
      </c>
      <c r="BJ318" s="22">
        <v>0</v>
      </c>
      <c r="BK318" s="22">
        <v>0</v>
      </c>
      <c r="BL318" s="22">
        <v>0</v>
      </c>
      <c r="BM318" s="22">
        <v>0</v>
      </c>
      <c r="BN318" s="22">
        <v>0</v>
      </c>
      <c r="BO318" s="22">
        <v>0</v>
      </c>
      <c r="BP318" s="22">
        <v>137130</v>
      </c>
      <c r="BQ318" s="22">
        <v>0</v>
      </c>
      <c r="BR318" s="22">
        <v>0</v>
      </c>
      <c r="BS318" s="22">
        <v>0</v>
      </c>
      <c r="BT318" s="22">
        <v>0</v>
      </c>
      <c r="BU318" s="22">
        <v>0</v>
      </c>
      <c r="BV318" s="22">
        <v>37496</v>
      </c>
      <c r="BW318" s="22">
        <v>903</v>
      </c>
      <c r="BX318" s="22">
        <v>0</v>
      </c>
      <c r="BY318" s="22">
        <v>0</v>
      </c>
      <c r="BZ318" s="22">
        <v>0</v>
      </c>
      <c r="CA318" s="22">
        <v>0</v>
      </c>
      <c r="CB318" s="22">
        <v>0</v>
      </c>
      <c r="CC318" s="22">
        <v>417125</v>
      </c>
      <c r="CD318" s="22">
        <v>-48495</v>
      </c>
    </row>
    <row r="319" spans="1:82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130100</v>
      </c>
      <c r="F319" s="22">
        <v>0</v>
      </c>
      <c r="G319" s="22">
        <v>72005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202105</v>
      </c>
      <c r="AR319" s="22">
        <v>4230</v>
      </c>
      <c r="AS319" s="22">
        <v>40478</v>
      </c>
      <c r="AT319" s="22">
        <v>0</v>
      </c>
      <c r="AU319" s="22">
        <v>0</v>
      </c>
      <c r="AV319" s="22">
        <v>8152</v>
      </c>
      <c r="AW319" s="22">
        <v>0</v>
      </c>
      <c r="AX319" s="22">
        <v>0</v>
      </c>
      <c r="AY319" s="22">
        <v>0</v>
      </c>
      <c r="AZ319" s="22">
        <v>0</v>
      </c>
      <c r="BA319" s="22">
        <v>0</v>
      </c>
      <c r="BB319" s="22">
        <v>88645</v>
      </c>
      <c r="BC319" s="22">
        <v>0</v>
      </c>
      <c r="BD319" s="22">
        <v>0</v>
      </c>
      <c r="BE319" s="22">
        <v>0</v>
      </c>
      <c r="BF319" s="22">
        <v>0</v>
      </c>
      <c r="BG319" s="22">
        <v>0</v>
      </c>
      <c r="BH319" s="22">
        <v>0</v>
      </c>
      <c r="BI319" s="22">
        <v>25777</v>
      </c>
      <c r="BJ319" s="22">
        <v>0</v>
      </c>
      <c r="BK319" s="22">
        <v>0</v>
      </c>
      <c r="BL319" s="22">
        <v>0</v>
      </c>
      <c r="BM319" s="22">
        <v>0</v>
      </c>
      <c r="BN319" s="22">
        <v>0</v>
      </c>
      <c r="BO319" s="22">
        <v>0</v>
      </c>
      <c r="BP319" s="22">
        <v>0</v>
      </c>
      <c r="BQ319" s="22">
        <v>0</v>
      </c>
      <c r="BR319" s="22">
        <v>0</v>
      </c>
      <c r="BS319" s="22">
        <v>0</v>
      </c>
      <c r="BT319" s="22">
        <v>0</v>
      </c>
      <c r="BU319" s="22">
        <v>0</v>
      </c>
      <c r="BV319" s="22">
        <v>9544</v>
      </c>
      <c r="BW319" s="22">
        <v>0</v>
      </c>
      <c r="BX319" s="22">
        <v>0</v>
      </c>
      <c r="BY319" s="22">
        <v>0</v>
      </c>
      <c r="BZ319" s="22">
        <v>0</v>
      </c>
      <c r="CA319" s="22">
        <v>0</v>
      </c>
      <c r="CB319" s="22">
        <v>0</v>
      </c>
      <c r="CC319" s="22">
        <v>176826</v>
      </c>
      <c r="CD319" s="22">
        <v>25279</v>
      </c>
    </row>
    <row r="320" spans="1:82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57041</v>
      </c>
      <c r="F320" s="22">
        <v>0</v>
      </c>
      <c r="G320" s="22">
        <v>200</v>
      </c>
      <c r="H320" s="22">
        <v>0</v>
      </c>
      <c r="I320" s="22">
        <v>0</v>
      </c>
      <c r="J320" s="22">
        <v>1249</v>
      </c>
      <c r="K320" s="22">
        <v>0</v>
      </c>
      <c r="L320" s="22">
        <v>0</v>
      </c>
      <c r="M320" s="22">
        <v>0</v>
      </c>
      <c r="N320" s="22">
        <v>0</v>
      </c>
      <c r="O320" s="22">
        <v>1092</v>
      </c>
      <c r="P320" s="22">
        <v>10867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1821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72270</v>
      </c>
      <c r="AR320" s="22">
        <v>0</v>
      </c>
      <c r="AS320" s="22">
        <v>14627</v>
      </c>
      <c r="AT320" s="22">
        <v>0</v>
      </c>
      <c r="AU320" s="22">
        <v>0</v>
      </c>
      <c r="AV320" s="22">
        <v>1249</v>
      </c>
      <c r="AW320" s="22">
        <v>0</v>
      </c>
      <c r="AX320" s="22">
        <v>0</v>
      </c>
      <c r="AY320" s="22">
        <v>0</v>
      </c>
      <c r="AZ320" s="22">
        <v>0</v>
      </c>
      <c r="BA320" s="22">
        <v>1455</v>
      </c>
      <c r="BB320" s="22">
        <v>9426</v>
      </c>
      <c r="BC320" s="22">
        <v>0</v>
      </c>
      <c r="BD320" s="22">
        <v>0</v>
      </c>
      <c r="BE320" s="22">
        <v>0</v>
      </c>
      <c r="BF320" s="22">
        <v>0</v>
      </c>
      <c r="BG320" s="22">
        <v>0</v>
      </c>
      <c r="BH320" s="22">
        <v>0</v>
      </c>
      <c r="BI320" s="22">
        <v>6766</v>
      </c>
      <c r="BJ320" s="22">
        <v>0</v>
      </c>
      <c r="BK320" s="22">
        <v>0</v>
      </c>
      <c r="BL320" s="22">
        <v>0</v>
      </c>
      <c r="BM320" s="22">
        <v>0</v>
      </c>
      <c r="BN320" s="22">
        <v>0</v>
      </c>
      <c r="BO320" s="22">
        <v>0</v>
      </c>
      <c r="BP320" s="22">
        <v>0</v>
      </c>
      <c r="BQ320" s="22">
        <v>0</v>
      </c>
      <c r="BR320" s="22">
        <v>0</v>
      </c>
      <c r="BS320" s="22">
        <v>0</v>
      </c>
      <c r="BT320" s="22">
        <v>0</v>
      </c>
      <c r="BU320" s="22">
        <v>0</v>
      </c>
      <c r="BV320" s="22">
        <v>0</v>
      </c>
      <c r="BW320" s="22">
        <v>0</v>
      </c>
      <c r="BX320" s="22">
        <v>0</v>
      </c>
      <c r="BY320" s="22">
        <v>0</v>
      </c>
      <c r="BZ320" s="22">
        <v>0</v>
      </c>
      <c r="CA320" s="22">
        <v>0</v>
      </c>
      <c r="CB320" s="22">
        <v>0</v>
      </c>
      <c r="CC320" s="22">
        <v>33523</v>
      </c>
      <c r="CD320" s="22">
        <v>38747</v>
      </c>
    </row>
    <row r="321" spans="1:82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229769</v>
      </c>
      <c r="F321" s="22">
        <v>0</v>
      </c>
      <c r="G321" s="22">
        <v>26302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69481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53600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5020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384172</v>
      </c>
      <c r="AR321" s="22">
        <v>0</v>
      </c>
      <c r="AS321" s="22">
        <v>98470</v>
      </c>
      <c r="AT321" s="22">
        <v>0</v>
      </c>
      <c r="AU321" s="22">
        <v>0</v>
      </c>
      <c r="AV321" s="22">
        <v>9338</v>
      </c>
      <c r="AW321" s="22">
        <v>1609</v>
      </c>
      <c r="AX321" s="22">
        <v>0</v>
      </c>
      <c r="AY321" s="22">
        <v>21600</v>
      </c>
      <c r="AZ321" s="22">
        <v>0</v>
      </c>
      <c r="BA321" s="22">
        <v>0</v>
      </c>
      <c r="BB321" s="22">
        <v>76393</v>
      </c>
      <c r="BC321" s="22">
        <v>0</v>
      </c>
      <c r="BD321" s="22">
        <v>0</v>
      </c>
      <c r="BE321" s="22">
        <v>0</v>
      </c>
      <c r="BF321" s="22">
        <v>0</v>
      </c>
      <c r="BG321" s="22">
        <v>0</v>
      </c>
      <c r="BH321" s="22">
        <v>117017</v>
      </c>
      <c r="BI321" s="22">
        <v>31077</v>
      </c>
      <c r="BJ321" s="22">
        <v>0</v>
      </c>
      <c r="BK321" s="22">
        <v>1048</v>
      </c>
      <c r="BL321" s="22">
        <v>0</v>
      </c>
      <c r="BM321" s="22">
        <v>0</v>
      </c>
      <c r="BN321" s="22">
        <v>0</v>
      </c>
      <c r="BO321" s="22">
        <v>5503</v>
      </c>
      <c r="BP321" s="22">
        <v>0</v>
      </c>
      <c r="BQ321" s="22">
        <v>0</v>
      </c>
      <c r="BR321" s="22">
        <v>0</v>
      </c>
      <c r="BS321" s="22">
        <v>0</v>
      </c>
      <c r="BT321" s="22">
        <v>0</v>
      </c>
      <c r="BU321" s="22">
        <v>0</v>
      </c>
      <c r="BV321" s="22">
        <v>12803</v>
      </c>
      <c r="BW321" s="22">
        <v>0</v>
      </c>
      <c r="BX321" s="22">
        <v>0</v>
      </c>
      <c r="BY321" s="22">
        <v>0</v>
      </c>
      <c r="BZ321" s="22">
        <v>0</v>
      </c>
      <c r="CA321" s="22">
        <v>0</v>
      </c>
      <c r="CB321" s="22">
        <v>0</v>
      </c>
      <c r="CC321" s="22">
        <v>374858</v>
      </c>
      <c r="CD321" s="22">
        <v>9314</v>
      </c>
    </row>
    <row r="322" spans="1:82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142878</v>
      </c>
      <c r="F322" s="22">
        <v>0</v>
      </c>
      <c r="G322" s="22">
        <v>10113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152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3654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3692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155999</v>
      </c>
      <c r="AK322" s="22">
        <v>2059</v>
      </c>
      <c r="AL322" s="22">
        <v>0</v>
      </c>
      <c r="AM322" s="22">
        <v>2510</v>
      </c>
      <c r="AN322" s="22">
        <v>0</v>
      </c>
      <c r="AO322" s="22">
        <v>0</v>
      </c>
      <c r="AP322" s="22">
        <v>0</v>
      </c>
      <c r="AQ322" s="22">
        <v>321057</v>
      </c>
      <c r="AR322" s="22">
        <v>5600</v>
      </c>
      <c r="AS322" s="22">
        <v>75116</v>
      </c>
      <c r="AT322" s="22">
        <v>0</v>
      </c>
      <c r="AU322" s="22">
        <v>5600</v>
      </c>
      <c r="AV322" s="22">
        <v>0</v>
      </c>
      <c r="AW322" s="22">
        <v>500</v>
      </c>
      <c r="AX322" s="22">
        <v>0</v>
      </c>
      <c r="AY322" s="22">
        <v>4670</v>
      </c>
      <c r="AZ322" s="22">
        <v>0</v>
      </c>
      <c r="BA322" s="22">
        <v>0</v>
      </c>
      <c r="BB322" s="22">
        <v>64135</v>
      </c>
      <c r="BC322" s="22">
        <v>0</v>
      </c>
      <c r="BD322" s="22">
        <v>0</v>
      </c>
      <c r="BE322" s="22">
        <v>0</v>
      </c>
      <c r="BF322" s="22">
        <v>0</v>
      </c>
      <c r="BG322" s="22">
        <v>4211</v>
      </c>
      <c r="BH322" s="22">
        <v>0</v>
      </c>
      <c r="BI322" s="22">
        <v>0</v>
      </c>
      <c r="BJ322" s="22">
        <v>0</v>
      </c>
      <c r="BK322" s="22">
        <v>0</v>
      </c>
      <c r="BL322" s="22">
        <v>0</v>
      </c>
      <c r="BM322" s="22">
        <v>0</v>
      </c>
      <c r="BN322" s="22">
        <v>0</v>
      </c>
      <c r="BO322" s="22">
        <v>5274</v>
      </c>
      <c r="BP322" s="22">
        <v>0</v>
      </c>
      <c r="BQ322" s="22">
        <v>0</v>
      </c>
      <c r="BR322" s="22">
        <v>0</v>
      </c>
      <c r="BS322" s="22">
        <v>0</v>
      </c>
      <c r="BT322" s="22">
        <v>0</v>
      </c>
      <c r="BU322" s="22">
        <v>0</v>
      </c>
      <c r="BV322" s="22">
        <v>198245</v>
      </c>
      <c r="BW322" s="22">
        <v>21381</v>
      </c>
      <c r="BX322" s="22">
        <v>0</v>
      </c>
      <c r="BY322" s="22">
        <v>1652</v>
      </c>
      <c r="BZ322" s="22">
        <v>0</v>
      </c>
      <c r="CA322" s="22">
        <v>0</v>
      </c>
      <c r="CB322" s="22">
        <v>0</v>
      </c>
      <c r="CC322" s="22">
        <v>386384</v>
      </c>
      <c r="CD322" s="22">
        <v>-65327</v>
      </c>
    </row>
    <row r="323" spans="1:82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328295</v>
      </c>
      <c r="F323" s="22">
        <v>0</v>
      </c>
      <c r="G323" s="22">
        <v>18582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48324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395201</v>
      </c>
      <c r="AR323" s="22">
        <v>0</v>
      </c>
      <c r="AS323" s="22">
        <v>65505</v>
      </c>
      <c r="AT323" s="22">
        <v>0</v>
      </c>
      <c r="AU323" s="22">
        <v>8413</v>
      </c>
      <c r="AV323" s="22">
        <v>38558</v>
      </c>
      <c r="AW323" s="22">
        <v>0</v>
      </c>
      <c r="AX323" s="22">
        <v>0</v>
      </c>
      <c r="AY323" s="22">
        <v>0</v>
      </c>
      <c r="AZ323" s="22">
        <v>0</v>
      </c>
      <c r="BA323" s="22">
        <v>0</v>
      </c>
      <c r="BB323" s="22">
        <v>91332</v>
      </c>
      <c r="BC323" s="22">
        <v>0</v>
      </c>
      <c r="BD323" s="22">
        <v>0</v>
      </c>
      <c r="BE323" s="22">
        <v>0</v>
      </c>
      <c r="BF323" s="22">
        <v>0</v>
      </c>
      <c r="BG323" s="22">
        <v>1952</v>
      </c>
      <c r="BH323" s="22">
        <v>2756</v>
      </c>
      <c r="BI323" s="22">
        <v>25785</v>
      </c>
      <c r="BJ323" s="22">
        <v>0</v>
      </c>
      <c r="BK323" s="22">
        <v>7896</v>
      </c>
      <c r="BL323" s="22">
        <v>0</v>
      </c>
      <c r="BM323" s="22">
        <v>0</v>
      </c>
      <c r="BN323" s="22">
        <v>0</v>
      </c>
      <c r="BO323" s="22">
        <v>3516</v>
      </c>
      <c r="BP323" s="22">
        <v>0</v>
      </c>
      <c r="BQ323" s="22">
        <v>0</v>
      </c>
      <c r="BR323" s="22">
        <v>0</v>
      </c>
      <c r="BS323" s="22">
        <v>0</v>
      </c>
      <c r="BT323" s="22">
        <v>0</v>
      </c>
      <c r="BU323" s="22">
        <v>0</v>
      </c>
      <c r="BV323" s="22">
        <v>39139</v>
      </c>
      <c r="BW323" s="22">
        <v>3390</v>
      </c>
      <c r="BX323" s="22">
        <v>0</v>
      </c>
      <c r="BY323" s="22">
        <v>0</v>
      </c>
      <c r="BZ323" s="22">
        <v>0</v>
      </c>
      <c r="CA323" s="22">
        <v>0</v>
      </c>
      <c r="CB323" s="22">
        <v>0</v>
      </c>
      <c r="CC323" s="22">
        <v>288242</v>
      </c>
      <c r="CD323" s="22">
        <v>106959</v>
      </c>
    </row>
    <row r="324" spans="1:82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373591</v>
      </c>
      <c r="F324" s="22">
        <v>0</v>
      </c>
      <c r="G324" s="22">
        <v>9600</v>
      </c>
      <c r="H324" s="22">
        <v>0</v>
      </c>
      <c r="I324" s="22">
        <v>0</v>
      </c>
      <c r="J324" s="22">
        <v>12676</v>
      </c>
      <c r="K324" s="22">
        <v>0</v>
      </c>
      <c r="L324" s="22">
        <v>0</v>
      </c>
      <c r="M324" s="22">
        <v>0</v>
      </c>
      <c r="N324" s="22">
        <v>0</v>
      </c>
      <c r="O324" s="22">
        <v>39116</v>
      </c>
      <c r="P324" s="22">
        <v>15433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5848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64903</v>
      </c>
      <c r="AK324" s="22">
        <v>1770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522937</v>
      </c>
      <c r="AR324" s="22">
        <v>11180</v>
      </c>
      <c r="AS324" s="22">
        <v>130830</v>
      </c>
      <c r="AT324" s="22">
        <v>0</v>
      </c>
      <c r="AU324" s="22">
        <v>6346</v>
      </c>
      <c r="AV324" s="22">
        <v>32280</v>
      </c>
      <c r="AW324" s="22">
        <v>0</v>
      </c>
      <c r="AX324" s="22">
        <v>1647</v>
      </c>
      <c r="AY324" s="22">
        <v>1736</v>
      </c>
      <c r="AZ324" s="22">
        <v>0</v>
      </c>
      <c r="BA324" s="22">
        <v>20714</v>
      </c>
      <c r="BB324" s="22">
        <v>69376</v>
      </c>
      <c r="BC324" s="22">
        <v>0</v>
      </c>
      <c r="BD324" s="22">
        <v>0</v>
      </c>
      <c r="BE324" s="22">
        <v>0</v>
      </c>
      <c r="BF324" s="22">
        <v>0</v>
      </c>
      <c r="BG324" s="22">
        <v>0</v>
      </c>
      <c r="BH324" s="22">
        <v>5224</v>
      </c>
      <c r="BI324" s="22">
        <v>11510</v>
      </c>
      <c r="BJ324" s="22">
        <v>0</v>
      </c>
      <c r="BK324" s="22">
        <v>7310</v>
      </c>
      <c r="BL324" s="22">
        <v>0</v>
      </c>
      <c r="BM324" s="22">
        <v>0</v>
      </c>
      <c r="BN324" s="22">
        <v>0</v>
      </c>
      <c r="BO324" s="22">
        <v>7704</v>
      </c>
      <c r="BP324" s="22">
        <v>0</v>
      </c>
      <c r="BQ324" s="22">
        <v>0</v>
      </c>
      <c r="BR324" s="22">
        <v>0</v>
      </c>
      <c r="BS324" s="22">
        <v>0</v>
      </c>
      <c r="BT324" s="22">
        <v>0</v>
      </c>
      <c r="BU324" s="22">
        <v>0</v>
      </c>
      <c r="BV324" s="22">
        <v>87184</v>
      </c>
      <c r="BW324" s="22">
        <v>11283</v>
      </c>
      <c r="BX324" s="22">
        <v>0</v>
      </c>
      <c r="BY324" s="22">
        <v>0</v>
      </c>
      <c r="BZ324" s="22">
        <v>0</v>
      </c>
      <c r="CA324" s="22">
        <v>0</v>
      </c>
      <c r="CB324" s="22">
        <v>0</v>
      </c>
      <c r="CC324" s="22">
        <v>404324</v>
      </c>
      <c r="CD324" s="22">
        <v>118613</v>
      </c>
    </row>
    <row r="325" spans="1:82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473644</v>
      </c>
      <c r="F325" s="22">
        <v>0</v>
      </c>
      <c r="G325" s="22">
        <v>19851</v>
      </c>
      <c r="H325" s="22">
        <v>0</v>
      </c>
      <c r="I325" s="22">
        <v>140187</v>
      </c>
      <c r="J325" s="22">
        <v>2913</v>
      </c>
      <c r="K325" s="22">
        <v>0</v>
      </c>
      <c r="L325" s="22">
        <v>0</v>
      </c>
      <c r="M325" s="22">
        <v>50</v>
      </c>
      <c r="N325" s="22">
        <v>0</v>
      </c>
      <c r="O325" s="22">
        <v>0</v>
      </c>
      <c r="P325" s="22">
        <v>335097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1132</v>
      </c>
      <c r="AI325" s="22">
        <v>0</v>
      </c>
      <c r="AJ325" s="22">
        <v>5422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978296</v>
      </c>
      <c r="AR325" s="22">
        <v>13569</v>
      </c>
      <c r="AS325" s="22">
        <v>205214</v>
      </c>
      <c r="AT325" s="22">
        <v>0</v>
      </c>
      <c r="AU325" s="22">
        <v>177792</v>
      </c>
      <c r="AV325" s="22">
        <v>23681</v>
      </c>
      <c r="AW325" s="22">
        <v>0</v>
      </c>
      <c r="AX325" s="22">
        <v>0</v>
      </c>
      <c r="AY325" s="22">
        <v>5671</v>
      </c>
      <c r="AZ325" s="22">
        <v>0</v>
      </c>
      <c r="BA325" s="22">
        <v>0</v>
      </c>
      <c r="BB325" s="22">
        <v>189546</v>
      </c>
      <c r="BC325" s="22">
        <v>0</v>
      </c>
      <c r="BD325" s="22">
        <v>0</v>
      </c>
      <c r="BE325" s="22">
        <v>0</v>
      </c>
      <c r="BF325" s="22">
        <v>0</v>
      </c>
      <c r="BG325" s="22">
        <v>1952</v>
      </c>
      <c r="BH325" s="22">
        <v>0</v>
      </c>
      <c r="BI325" s="22">
        <v>30641</v>
      </c>
      <c r="BJ325" s="22">
        <v>0</v>
      </c>
      <c r="BK325" s="22">
        <v>0</v>
      </c>
      <c r="BL325" s="22">
        <v>0</v>
      </c>
      <c r="BM325" s="22">
        <v>0</v>
      </c>
      <c r="BN325" s="22">
        <v>0</v>
      </c>
      <c r="BO325" s="22">
        <v>0</v>
      </c>
      <c r="BP325" s="22">
        <v>0</v>
      </c>
      <c r="BQ325" s="22">
        <v>0</v>
      </c>
      <c r="BR325" s="22">
        <v>0</v>
      </c>
      <c r="BS325" s="22">
        <v>0</v>
      </c>
      <c r="BT325" s="22">
        <v>3381</v>
      </c>
      <c r="BU325" s="22">
        <v>0</v>
      </c>
      <c r="BV325" s="22">
        <v>37122</v>
      </c>
      <c r="BW325" s="22">
        <v>9015</v>
      </c>
      <c r="BX325" s="22">
        <v>0</v>
      </c>
      <c r="BY325" s="22">
        <v>0</v>
      </c>
      <c r="BZ325" s="22">
        <v>0</v>
      </c>
      <c r="CA325" s="22">
        <v>0</v>
      </c>
      <c r="CB325" s="22">
        <v>9796</v>
      </c>
      <c r="CC325" s="22">
        <v>707380</v>
      </c>
      <c r="CD325" s="22">
        <v>270916</v>
      </c>
    </row>
    <row r="326" spans="1:82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185406</v>
      </c>
      <c r="F326" s="22">
        <v>0</v>
      </c>
      <c r="G326" s="22">
        <v>98225</v>
      </c>
      <c r="H326" s="22">
        <v>0</v>
      </c>
      <c r="I326" s="22">
        <v>202165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8798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494594</v>
      </c>
      <c r="AR326" s="22">
        <v>4704</v>
      </c>
      <c r="AS326" s="22">
        <v>122733</v>
      </c>
      <c r="AT326" s="22">
        <v>0</v>
      </c>
      <c r="AU326" s="22">
        <v>263437</v>
      </c>
      <c r="AV326" s="22">
        <v>6344</v>
      </c>
      <c r="AW326" s="22">
        <v>0</v>
      </c>
      <c r="AX326" s="22">
        <v>0</v>
      </c>
      <c r="AY326" s="22">
        <v>0</v>
      </c>
      <c r="AZ326" s="22">
        <v>0</v>
      </c>
      <c r="BA326" s="22">
        <v>0</v>
      </c>
      <c r="BB326" s="22">
        <v>23996</v>
      </c>
      <c r="BC326" s="22">
        <v>0</v>
      </c>
      <c r="BD326" s="22">
        <v>0</v>
      </c>
      <c r="BE326" s="22">
        <v>0</v>
      </c>
      <c r="BF326" s="22">
        <v>0</v>
      </c>
      <c r="BG326" s="22">
        <v>0</v>
      </c>
      <c r="BH326" s="22">
        <v>39630</v>
      </c>
      <c r="BI326" s="22">
        <v>18460</v>
      </c>
      <c r="BJ326" s="22">
        <v>0</v>
      </c>
      <c r="BK326" s="22">
        <v>0</v>
      </c>
      <c r="BL326" s="22">
        <v>0</v>
      </c>
      <c r="BM326" s="22">
        <v>0</v>
      </c>
      <c r="BN326" s="22">
        <v>0</v>
      </c>
      <c r="BO326" s="22">
        <v>14461</v>
      </c>
      <c r="BP326" s="22">
        <v>0</v>
      </c>
      <c r="BQ326" s="22">
        <v>0</v>
      </c>
      <c r="BR326" s="22">
        <v>0</v>
      </c>
      <c r="BS326" s="22">
        <v>0</v>
      </c>
      <c r="BT326" s="22">
        <v>0</v>
      </c>
      <c r="BU326" s="22">
        <v>0</v>
      </c>
      <c r="BV326" s="22">
        <v>11525</v>
      </c>
      <c r="BW326" s="22">
        <v>112</v>
      </c>
      <c r="BX326" s="22">
        <v>0</v>
      </c>
      <c r="BY326" s="22">
        <v>0</v>
      </c>
      <c r="BZ326" s="22">
        <v>0</v>
      </c>
      <c r="CA326" s="22">
        <v>0</v>
      </c>
      <c r="CB326" s="22">
        <v>0</v>
      </c>
      <c r="CC326" s="22">
        <v>505402</v>
      </c>
      <c r="CD326" s="22">
        <v>-10808</v>
      </c>
    </row>
    <row r="327" spans="1:82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344607</v>
      </c>
      <c r="F327" s="22">
        <v>0</v>
      </c>
      <c r="G327" s="22">
        <v>14533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192</v>
      </c>
      <c r="N327" s="22">
        <v>0</v>
      </c>
      <c r="O327" s="22">
        <v>0</v>
      </c>
      <c r="P327" s="22">
        <v>402553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4386</v>
      </c>
      <c r="Z327" s="22">
        <v>0</v>
      </c>
      <c r="AA327" s="22">
        <v>0</v>
      </c>
      <c r="AB327" s="22">
        <v>0</v>
      </c>
      <c r="AC327" s="22">
        <v>277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500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767048</v>
      </c>
      <c r="AR327" s="22">
        <v>12685</v>
      </c>
      <c r="AS327" s="22">
        <v>97036</v>
      </c>
      <c r="AT327" s="22">
        <v>0</v>
      </c>
      <c r="AU327" s="22">
        <v>0</v>
      </c>
      <c r="AV327" s="22">
        <v>32280</v>
      </c>
      <c r="AW327" s="22">
        <v>0</v>
      </c>
      <c r="AX327" s="22">
        <v>1192</v>
      </c>
      <c r="AY327" s="22">
        <v>6853</v>
      </c>
      <c r="AZ327" s="22">
        <v>0</v>
      </c>
      <c r="BA327" s="22">
        <v>0</v>
      </c>
      <c r="BB327" s="22">
        <v>156388</v>
      </c>
      <c r="BC327" s="22">
        <v>0</v>
      </c>
      <c r="BD327" s="22">
        <v>300</v>
      </c>
      <c r="BE327" s="22">
        <v>0</v>
      </c>
      <c r="BF327" s="22">
        <v>0</v>
      </c>
      <c r="BG327" s="22">
        <v>0</v>
      </c>
      <c r="BH327" s="22">
        <v>0</v>
      </c>
      <c r="BI327" s="22">
        <v>37002</v>
      </c>
      <c r="BJ327" s="22">
        <v>0</v>
      </c>
      <c r="BK327" s="22">
        <v>5483</v>
      </c>
      <c r="BL327" s="22">
        <v>0</v>
      </c>
      <c r="BM327" s="22">
        <v>0</v>
      </c>
      <c r="BN327" s="22">
        <v>0</v>
      </c>
      <c r="BO327" s="22">
        <v>7723</v>
      </c>
      <c r="BP327" s="22">
        <v>0</v>
      </c>
      <c r="BQ327" s="22">
        <v>0</v>
      </c>
      <c r="BR327" s="22">
        <v>0</v>
      </c>
      <c r="BS327" s="22">
        <v>0</v>
      </c>
      <c r="BT327" s="22">
        <v>0</v>
      </c>
      <c r="BU327" s="22">
        <v>0</v>
      </c>
      <c r="BV327" s="22">
        <v>36698</v>
      </c>
      <c r="BW327" s="22">
        <v>4784</v>
      </c>
      <c r="BX327" s="22">
        <v>0</v>
      </c>
      <c r="BY327" s="22">
        <v>0</v>
      </c>
      <c r="BZ327" s="22">
        <v>0</v>
      </c>
      <c r="CA327" s="22">
        <v>0</v>
      </c>
      <c r="CB327" s="22">
        <v>0</v>
      </c>
      <c r="CC327" s="22">
        <v>398424</v>
      </c>
      <c r="CD327" s="22">
        <v>368624</v>
      </c>
    </row>
    <row r="328" spans="1:82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101862</v>
      </c>
      <c r="F328" s="22">
        <v>0</v>
      </c>
      <c r="G328" s="22">
        <v>7361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23625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132848</v>
      </c>
      <c r="AR328" s="22">
        <v>2673</v>
      </c>
      <c r="AS328" s="22">
        <v>44558</v>
      </c>
      <c r="AT328" s="22">
        <v>0</v>
      </c>
      <c r="AU328" s="22">
        <v>0</v>
      </c>
      <c r="AV328" s="22">
        <v>1778</v>
      </c>
      <c r="AW328" s="22">
        <v>0</v>
      </c>
      <c r="AX328" s="22">
        <v>0</v>
      </c>
      <c r="AY328" s="22">
        <v>0</v>
      </c>
      <c r="AZ328" s="22">
        <v>0</v>
      </c>
      <c r="BA328" s="22">
        <v>0</v>
      </c>
      <c r="BB328" s="22">
        <v>14367</v>
      </c>
      <c r="BC328" s="22">
        <v>0</v>
      </c>
      <c r="BD328" s="22">
        <v>0</v>
      </c>
      <c r="BE328" s="22">
        <v>0</v>
      </c>
      <c r="BF328" s="22">
        <v>0</v>
      </c>
      <c r="BG328" s="22">
        <v>0</v>
      </c>
      <c r="BH328" s="22">
        <v>0</v>
      </c>
      <c r="BI328" s="22">
        <v>6978</v>
      </c>
      <c r="BJ328" s="22">
        <v>0</v>
      </c>
      <c r="BK328" s="22">
        <v>0</v>
      </c>
      <c r="BL328" s="22">
        <v>0</v>
      </c>
      <c r="BM328" s="22">
        <v>0</v>
      </c>
      <c r="BN328" s="22">
        <v>0</v>
      </c>
      <c r="BO328" s="22">
        <v>0</v>
      </c>
      <c r="BP328" s="22">
        <v>0</v>
      </c>
      <c r="BQ328" s="22">
        <v>0</v>
      </c>
      <c r="BR328" s="22">
        <v>0</v>
      </c>
      <c r="BS328" s="22">
        <v>0</v>
      </c>
      <c r="BT328" s="22">
        <v>0</v>
      </c>
      <c r="BU328" s="22">
        <v>0</v>
      </c>
      <c r="BV328" s="22">
        <v>0</v>
      </c>
      <c r="BW328" s="22">
        <v>0</v>
      </c>
      <c r="BX328" s="22">
        <v>0</v>
      </c>
      <c r="BY328" s="22">
        <v>0</v>
      </c>
      <c r="BZ328" s="22">
        <v>0</v>
      </c>
      <c r="CA328" s="22">
        <v>0</v>
      </c>
      <c r="CB328" s="22">
        <v>0</v>
      </c>
      <c r="CC328" s="22">
        <v>70354</v>
      </c>
      <c r="CD328" s="22">
        <v>62494</v>
      </c>
    </row>
    <row r="329" spans="1:82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148309</v>
      </c>
      <c r="F329" s="22">
        <v>0</v>
      </c>
      <c r="G329" s="22">
        <v>9642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5559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2924</v>
      </c>
      <c r="Z329" s="22">
        <v>0</v>
      </c>
      <c r="AA329" s="22">
        <v>0</v>
      </c>
      <c r="AB329" s="22">
        <v>0</v>
      </c>
      <c r="AC329" s="22">
        <v>523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2993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  <c r="AQ329" s="22">
        <v>169950</v>
      </c>
      <c r="AR329" s="22">
        <v>13358</v>
      </c>
      <c r="AS329" s="22">
        <v>52813</v>
      </c>
      <c r="AT329" s="22">
        <v>0</v>
      </c>
      <c r="AU329" s="22">
        <v>0</v>
      </c>
      <c r="AV329" s="22">
        <v>12319</v>
      </c>
      <c r="AW329" s="22">
        <v>0</v>
      </c>
      <c r="AX329" s="22">
        <v>793</v>
      </c>
      <c r="AY329" s="22">
        <v>4724</v>
      </c>
      <c r="AZ329" s="22">
        <v>0</v>
      </c>
      <c r="BA329" s="22">
        <v>0</v>
      </c>
      <c r="BB329" s="22">
        <v>49391</v>
      </c>
      <c r="BC329" s="22">
        <v>0</v>
      </c>
      <c r="BD329" s="22">
        <v>0</v>
      </c>
      <c r="BE329" s="22">
        <v>536</v>
      </c>
      <c r="BF329" s="22">
        <v>0</v>
      </c>
      <c r="BG329" s="22">
        <v>0</v>
      </c>
      <c r="BH329" s="22">
        <v>449</v>
      </c>
      <c r="BI329" s="22">
        <v>10831</v>
      </c>
      <c r="BJ329" s="22">
        <v>0</v>
      </c>
      <c r="BK329" s="22">
        <v>3655</v>
      </c>
      <c r="BL329" s="22">
        <v>0</v>
      </c>
      <c r="BM329" s="22">
        <v>0</v>
      </c>
      <c r="BN329" s="22">
        <v>0</v>
      </c>
      <c r="BO329" s="22">
        <v>5548</v>
      </c>
      <c r="BP329" s="22">
        <v>0</v>
      </c>
      <c r="BQ329" s="22">
        <v>0</v>
      </c>
      <c r="BR329" s="22">
        <v>0</v>
      </c>
      <c r="BS329" s="22">
        <v>0</v>
      </c>
      <c r="BT329" s="22">
        <v>0</v>
      </c>
      <c r="BU329" s="22">
        <v>0</v>
      </c>
      <c r="BV329" s="22">
        <v>37322</v>
      </c>
      <c r="BW329" s="22">
        <v>2199</v>
      </c>
      <c r="BX329" s="22">
        <v>0</v>
      </c>
      <c r="BY329" s="22">
        <v>0</v>
      </c>
      <c r="BZ329" s="22">
        <v>0</v>
      </c>
      <c r="CA329" s="22">
        <v>0</v>
      </c>
      <c r="CB329" s="22">
        <v>0</v>
      </c>
      <c r="CC329" s="22">
        <v>193938</v>
      </c>
      <c r="CD329" s="22">
        <v>-23988</v>
      </c>
    </row>
    <row r="330" spans="1:82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295307</v>
      </c>
      <c r="F330" s="22">
        <v>0</v>
      </c>
      <c r="G330" s="22">
        <v>22751</v>
      </c>
      <c r="H330" s="22">
        <v>0</v>
      </c>
      <c r="I330" s="22">
        <v>0</v>
      </c>
      <c r="J330" s="22">
        <v>4000</v>
      </c>
      <c r="K330" s="22">
        <v>0</v>
      </c>
      <c r="L330" s="22">
        <v>0</v>
      </c>
      <c r="M330" s="22">
        <v>2657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3000</v>
      </c>
      <c r="W330" s="22">
        <v>24895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2466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1000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  <c r="AQ330" s="22">
        <v>356076</v>
      </c>
      <c r="AR330" s="22">
        <v>20698</v>
      </c>
      <c r="AS330" s="22">
        <v>92605</v>
      </c>
      <c r="AT330" s="22">
        <v>0</v>
      </c>
      <c r="AU330" s="22">
        <v>0</v>
      </c>
      <c r="AV330" s="22">
        <v>5988</v>
      </c>
      <c r="AW330" s="22">
        <v>0</v>
      </c>
      <c r="AX330" s="22">
        <v>1882</v>
      </c>
      <c r="AY330" s="22">
        <v>8517</v>
      </c>
      <c r="AZ330" s="22">
        <v>0</v>
      </c>
      <c r="BA330" s="22">
        <v>0</v>
      </c>
      <c r="BB330" s="22">
        <v>87663</v>
      </c>
      <c r="BC330" s="22">
        <v>0</v>
      </c>
      <c r="BD330" s="22">
        <v>0</v>
      </c>
      <c r="BE330" s="22">
        <v>0</v>
      </c>
      <c r="BF330" s="22">
        <v>0</v>
      </c>
      <c r="BG330" s="22">
        <v>0</v>
      </c>
      <c r="BH330" s="22">
        <v>3435</v>
      </c>
      <c r="BI330" s="22">
        <v>32676</v>
      </c>
      <c r="BJ330" s="22">
        <v>11765</v>
      </c>
      <c r="BK330" s="22">
        <v>0</v>
      </c>
      <c r="BL330" s="22">
        <v>0</v>
      </c>
      <c r="BM330" s="22">
        <v>0</v>
      </c>
      <c r="BN330" s="22">
        <v>0</v>
      </c>
      <c r="BO330" s="22">
        <v>7644</v>
      </c>
      <c r="BP330" s="22">
        <v>0</v>
      </c>
      <c r="BQ330" s="22">
        <v>0</v>
      </c>
      <c r="BR330" s="22">
        <v>0</v>
      </c>
      <c r="BS330" s="22">
        <v>0</v>
      </c>
      <c r="BT330" s="22">
        <v>0</v>
      </c>
      <c r="BU330" s="22">
        <v>0</v>
      </c>
      <c r="BV330" s="22">
        <v>3369</v>
      </c>
      <c r="BW330" s="22">
        <v>502</v>
      </c>
      <c r="BX330" s="22">
        <v>0</v>
      </c>
      <c r="BY330" s="22">
        <v>0</v>
      </c>
      <c r="BZ330" s="22">
        <v>0</v>
      </c>
      <c r="CA330" s="22">
        <v>0</v>
      </c>
      <c r="CB330" s="22">
        <v>0</v>
      </c>
      <c r="CC330" s="22">
        <v>276744</v>
      </c>
      <c r="CD330" s="22">
        <v>79332</v>
      </c>
    </row>
    <row r="331" spans="1:82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165175</v>
      </c>
      <c r="F331" s="22">
        <v>0</v>
      </c>
      <c r="G331" s="22">
        <v>88223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208251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50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360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  <c r="AQ331" s="22">
        <v>462059</v>
      </c>
      <c r="AR331" s="22">
        <v>27630</v>
      </c>
      <c r="AS331" s="22">
        <v>141298</v>
      </c>
      <c r="AT331" s="22">
        <v>0</v>
      </c>
      <c r="AU331" s="22">
        <v>33419</v>
      </c>
      <c r="AV331" s="22">
        <v>0</v>
      </c>
      <c r="AW331" s="22">
        <v>0</v>
      </c>
      <c r="AX331" s="22">
        <v>0</v>
      </c>
      <c r="AY331" s="22">
        <v>0</v>
      </c>
      <c r="AZ331" s="22">
        <v>0</v>
      </c>
      <c r="BA331" s="22">
        <v>0</v>
      </c>
      <c r="BB331" s="22">
        <v>19654</v>
      </c>
      <c r="BC331" s="22">
        <v>0</v>
      </c>
      <c r="BD331" s="22">
        <v>0</v>
      </c>
      <c r="BE331" s="22">
        <v>0</v>
      </c>
      <c r="BF331" s="22">
        <v>0</v>
      </c>
      <c r="BG331" s="22">
        <v>0</v>
      </c>
      <c r="BH331" s="22">
        <v>0</v>
      </c>
      <c r="BI331" s="22">
        <v>30914</v>
      </c>
      <c r="BJ331" s="22">
        <v>0</v>
      </c>
      <c r="BK331" s="22">
        <v>0</v>
      </c>
      <c r="BL331" s="22">
        <v>0</v>
      </c>
      <c r="BM331" s="22">
        <v>0</v>
      </c>
      <c r="BN331" s="22">
        <v>0</v>
      </c>
      <c r="BO331" s="22">
        <v>331</v>
      </c>
      <c r="BP331" s="22">
        <v>0</v>
      </c>
      <c r="BQ331" s="22">
        <v>0</v>
      </c>
      <c r="BR331" s="22">
        <v>0</v>
      </c>
      <c r="BS331" s="22">
        <v>0</v>
      </c>
      <c r="BT331" s="22">
        <v>0</v>
      </c>
      <c r="BU331" s="22">
        <v>0</v>
      </c>
      <c r="BV331" s="22">
        <v>28618</v>
      </c>
      <c r="BW331" s="22">
        <v>0</v>
      </c>
      <c r="BX331" s="22">
        <v>0</v>
      </c>
      <c r="BY331" s="22">
        <v>0</v>
      </c>
      <c r="BZ331" s="22">
        <v>0</v>
      </c>
      <c r="CA331" s="22">
        <v>0</v>
      </c>
      <c r="CB331" s="22">
        <v>0</v>
      </c>
      <c r="CC331" s="22">
        <v>281864</v>
      </c>
      <c r="CD331" s="22">
        <v>180195</v>
      </c>
    </row>
    <row r="332" spans="1:82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216505</v>
      </c>
      <c r="F332" s="22">
        <v>0</v>
      </c>
      <c r="G332" s="22">
        <v>16306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-157909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4386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  <c r="AQ332" s="22">
        <v>79288</v>
      </c>
      <c r="AR332" s="22">
        <v>13914</v>
      </c>
      <c r="AS332" s="22">
        <v>80501</v>
      </c>
      <c r="AT332" s="22">
        <v>0</v>
      </c>
      <c r="AU332" s="22">
        <v>2937</v>
      </c>
      <c r="AV332" s="22">
        <v>18523</v>
      </c>
      <c r="AW332" s="22">
        <v>996</v>
      </c>
      <c r="AX332" s="22">
        <v>1172</v>
      </c>
      <c r="AY332" s="22">
        <v>0</v>
      </c>
      <c r="AZ332" s="22">
        <v>0</v>
      </c>
      <c r="BA332" s="22">
        <v>0</v>
      </c>
      <c r="BB332" s="22">
        <v>106998</v>
      </c>
      <c r="BC332" s="22">
        <v>0</v>
      </c>
      <c r="BD332" s="22">
        <v>0</v>
      </c>
      <c r="BE332" s="22">
        <v>0</v>
      </c>
      <c r="BF332" s="22">
        <v>0</v>
      </c>
      <c r="BG332" s="22">
        <v>1448</v>
      </c>
      <c r="BH332" s="22">
        <v>0</v>
      </c>
      <c r="BI332" s="22">
        <v>20445</v>
      </c>
      <c r="BJ332" s="22">
        <v>0</v>
      </c>
      <c r="BK332" s="22">
        <v>5483</v>
      </c>
      <c r="BL332" s="22">
        <v>0</v>
      </c>
      <c r="BM332" s="22">
        <v>0</v>
      </c>
      <c r="BN332" s="22">
        <v>0</v>
      </c>
      <c r="BO332" s="22">
        <v>11311</v>
      </c>
      <c r="BP332" s="22">
        <v>0</v>
      </c>
      <c r="BQ332" s="22">
        <v>0</v>
      </c>
      <c r="BR332" s="22">
        <v>0</v>
      </c>
      <c r="BS332" s="22">
        <v>0</v>
      </c>
      <c r="BT332" s="22">
        <v>0</v>
      </c>
      <c r="BU332" s="22">
        <v>0</v>
      </c>
      <c r="BV332" s="22">
        <v>7329</v>
      </c>
      <c r="BW332" s="22">
        <v>0</v>
      </c>
      <c r="BX332" s="22">
        <v>0</v>
      </c>
      <c r="BY332" s="22">
        <v>0</v>
      </c>
      <c r="BZ332" s="22">
        <v>0</v>
      </c>
      <c r="CA332" s="22">
        <v>0</v>
      </c>
      <c r="CB332" s="22">
        <v>0</v>
      </c>
      <c r="CC332" s="22">
        <v>271057</v>
      </c>
      <c r="CD332" s="22">
        <v>-191769</v>
      </c>
    </row>
    <row r="333" spans="1:82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53197</v>
      </c>
      <c r="F333" s="22">
        <v>0</v>
      </c>
      <c r="G333" s="22">
        <v>11781</v>
      </c>
      <c r="H333" s="22">
        <v>0</v>
      </c>
      <c r="I333" s="22">
        <v>0</v>
      </c>
      <c r="J333" s="22">
        <v>37994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85151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173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  <c r="AQ333" s="22">
        <v>188296</v>
      </c>
      <c r="AR333" s="22">
        <v>0</v>
      </c>
      <c r="AS333" s="22">
        <v>36409</v>
      </c>
      <c r="AT333" s="22">
        <v>0</v>
      </c>
      <c r="AU333" s="22">
        <v>0</v>
      </c>
      <c r="AV333" s="22">
        <v>34056</v>
      </c>
      <c r="AW333" s="22">
        <v>0</v>
      </c>
      <c r="AX333" s="22">
        <v>0</v>
      </c>
      <c r="AY333" s="22">
        <v>0</v>
      </c>
      <c r="AZ333" s="22">
        <v>0</v>
      </c>
      <c r="BA333" s="22">
        <v>0</v>
      </c>
      <c r="BB333" s="22">
        <v>34782</v>
      </c>
      <c r="BC333" s="22">
        <v>0</v>
      </c>
      <c r="BD333" s="22">
        <v>0</v>
      </c>
      <c r="BE333" s="22">
        <v>0</v>
      </c>
      <c r="BF333" s="22">
        <v>0</v>
      </c>
      <c r="BG333" s="22">
        <v>0</v>
      </c>
      <c r="BH333" s="22">
        <v>7162</v>
      </c>
      <c r="BI333" s="22">
        <v>0</v>
      </c>
      <c r="BJ333" s="22">
        <v>0</v>
      </c>
      <c r="BK333" s="22">
        <v>609</v>
      </c>
      <c r="BL333" s="22">
        <v>0</v>
      </c>
      <c r="BM333" s="22">
        <v>0</v>
      </c>
      <c r="BN333" s="22">
        <v>0</v>
      </c>
      <c r="BO333" s="22">
        <v>0</v>
      </c>
      <c r="BP333" s="22">
        <v>0</v>
      </c>
      <c r="BQ333" s="22">
        <v>0</v>
      </c>
      <c r="BR333" s="22">
        <v>0</v>
      </c>
      <c r="BS333" s="22">
        <v>0</v>
      </c>
      <c r="BT333" s="22">
        <v>0</v>
      </c>
      <c r="BU333" s="22">
        <v>0</v>
      </c>
      <c r="BV333" s="22">
        <v>1313</v>
      </c>
      <c r="BW333" s="22">
        <v>841</v>
      </c>
      <c r="BX333" s="22">
        <v>0</v>
      </c>
      <c r="BY333" s="22">
        <v>0</v>
      </c>
      <c r="BZ333" s="22">
        <v>0</v>
      </c>
      <c r="CA333" s="22">
        <v>0</v>
      </c>
      <c r="CB333" s="22">
        <v>0</v>
      </c>
      <c r="CC333" s="22">
        <v>115172</v>
      </c>
      <c r="CD333" s="22">
        <v>73124</v>
      </c>
    </row>
    <row r="334" spans="1:82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569869</v>
      </c>
      <c r="F334" s="22">
        <v>0</v>
      </c>
      <c r="G334" s="22">
        <v>1854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29927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  <c r="AQ334" s="22">
        <v>601650</v>
      </c>
      <c r="AR334" s="22">
        <v>25095</v>
      </c>
      <c r="AS334" s="22">
        <v>70254</v>
      </c>
      <c r="AT334" s="22">
        <v>0</v>
      </c>
      <c r="AU334" s="22">
        <v>0</v>
      </c>
      <c r="AV334" s="22">
        <v>0</v>
      </c>
      <c r="AW334" s="22">
        <v>0</v>
      </c>
      <c r="AX334" s="22">
        <v>0</v>
      </c>
      <c r="AY334" s="22">
        <v>0</v>
      </c>
      <c r="AZ334" s="22">
        <v>0</v>
      </c>
      <c r="BA334" s="22">
        <v>0</v>
      </c>
      <c r="BB334" s="22">
        <v>323583</v>
      </c>
      <c r="BC334" s="22">
        <v>0</v>
      </c>
      <c r="BD334" s="22">
        <v>0</v>
      </c>
      <c r="BE334" s="22">
        <v>0</v>
      </c>
      <c r="BF334" s="22">
        <v>0</v>
      </c>
      <c r="BG334" s="22">
        <v>1952</v>
      </c>
      <c r="BH334" s="22">
        <v>96302</v>
      </c>
      <c r="BI334" s="22">
        <v>34032</v>
      </c>
      <c r="BJ334" s="22">
        <v>0</v>
      </c>
      <c r="BK334" s="22">
        <v>0</v>
      </c>
      <c r="BL334" s="22">
        <v>0</v>
      </c>
      <c r="BM334" s="22">
        <v>0</v>
      </c>
      <c r="BN334" s="22">
        <v>0</v>
      </c>
      <c r="BO334" s="22">
        <v>0</v>
      </c>
      <c r="BP334" s="22">
        <v>0</v>
      </c>
      <c r="BQ334" s="22">
        <v>0</v>
      </c>
      <c r="BR334" s="22">
        <v>0</v>
      </c>
      <c r="BS334" s="22">
        <v>0</v>
      </c>
      <c r="BT334" s="22">
        <v>0</v>
      </c>
      <c r="BU334" s="22">
        <v>0</v>
      </c>
      <c r="BV334" s="22">
        <v>49482</v>
      </c>
      <c r="BW334" s="22">
        <v>950</v>
      </c>
      <c r="BX334" s="22">
        <v>0</v>
      </c>
      <c r="BY334" s="22">
        <v>0</v>
      </c>
      <c r="BZ334" s="22">
        <v>0</v>
      </c>
      <c r="CA334" s="22">
        <v>0</v>
      </c>
      <c r="CB334" s="22">
        <v>0</v>
      </c>
      <c r="CC334" s="22">
        <v>601650</v>
      </c>
      <c r="CD334" s="22">
        <v>0</v>
      </c>
    </row>
    <row r="335" spans="1:82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283320</v>
      </c>
      <c r="F335" s="22">
        <v>0</v>
      </c>
      <c r="G335" s="22">
        <v>26759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31965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398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4386</v>
      </c>
      <c r="AQ335" s="22">
        <v>346828</v>
      </c>
      <c r="AR335" s="22">
        <v>0</v>
      </c>
      <c r="AS335" s="22">
        <v>98951</v>
      </c>
      <c r="AT335" s="22">
        <v>0</v>
      </c>
      <c r="AU335" s="22">
        <v>0</v>
      </c>
      <c r="AV335" s="22">
        <v>0</v>
      </c>
      <c r="AW335" s="22">
        <v>0</v>
      </c>
      <c r="AX335" s="22">
        <v>0</v>
      </c>
      <c r="AY335" s="22">
        <v>0</v>
      </c>
      <c r="AZ335" s="22">
        <v>0</v>
      </c>
      <c r="BA335" s="22">
        <v>0</v>
      </c>
      <c r="BB335" s="22">
        <v>92022</v>
      </c>
      <c r="BC335" s="22">
        <v>0</v>
      </c>
      <c r="BD335" s="22">
        <v>0</v>
      </c>
      <c r="BE335" s="22">
        <v>0</v>
      </c>
      <c r="BF335" s="22">
        <v>0</v>
      </c>
      <c r="BG335" s="22">
        <v>1952</v>
      </c>
      <c r="BH335" s="22">
        <v>63932</v>
      </c>
      <c r="BI335" s="22">
        <v>36146</v>
      </c>
      <c r="BJ335" s="22">
        <v>0</v>
      </c>
      <c r="BK335" s="22">
        <v>5864</v>
      </c>
      <c r="BL335" s="22">
        <v>0</v>
      </c>
      <c r="BM335" s="22">
        <v>0</v>
      </c>
      <c r="BN335" s="22">
        <v>0</v>
      </c>
      <c r="BO335" s="22">
        <v>3230</v>
      </c>
      <c r="BP335" s="22">
        <v>0</v>
      </c>
      <c r="BQ335" s="22">
        <v>0</v>
      </c>
      <c r="BR335" s="22">
        <v>0</v>
      </c>
      <c r="BS335" s="22">
        <v>0</v>
      </c>
      <c r="BT335" s="22">
        <v>0</v>
      </c>
      <c r="BU335" s="22">
        <v>0</v>
      </c>
      <c r="BV335" s="22">
        <v>32448</v>
      </c>
      <c r="BW335" s="22">
        <v>793</v>
      </c>
      <c r="BX335" s="22">
        <v>0</v>
      </c>
      <c r="BY335" s="22">
        <v>0</v>
      </c>
      <c r="BZ335" s="22">
        <v>0</v>
      </c>
      <c r="CA335" s="22">
        <v>0</v>
      </c>
      <c r="CB335" s="22">
        <v>0</v>
      </c>
      <c r="CC335" s="22">
        <v>335338</v>
      </c>
      <c r="CD335" s="22">
        <v>11490</v>
      </c>
    </row>
    <row r="336" spans="1:82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56267</v>
      </c>
      <c r="F336" s="22">
        <v>0</v>
      </c>
      <c r="G336" s="22">
        <v>125</v>
      </c>
      <c r="H336" s="22">
        <v>0</v>
      </c>
      <c r="I336" s="22">
        <v>0</v>
      </c>
      <c r="J336" s="22">
        <v>397186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8612</v>
      </c>
      <c r="Q336" s="22">
        <v>0</v>
      </c>
      <c r="R336" s="22">
        <v>0</v>
      </c>
      <c r="S336" s="22">
        <v>6527</v>
      </c>
      <c r="T336" s="22">
        <v>0</v>
      </c>
      <c r="U336" s="22">
        <v>0</v>
      </c>
      <c r="V336" s="22">
        <v>0</v>
      </c>
      <c r="W336" s="22">
        <v>1665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2500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11510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  <c r="AQ336" s="22">
        <v>484392</v>
      </c>
      <c r="AR336" s="22">
        <v>996</v>
      </c>
      <c r="AS336" s="22">
        <v>34509</v>
      </c>
      <c r="AT336" s="22">
        <v>0</v>
      </c>
      <c r="AU336" s="22">
        <v>0</v>
      </c>
      <c r="AV336" s="22">
        <v>64342</v>
      </c>
      <c r="AW336" s="22">
        <v>0</v>
      </c>
      <c r="AX336" s="22">
        <v>0</v>
      </c>
      <c r="AY336" s="22">
        <v>0</v>
      </c>
      <c r="AZ336" s="22">
        <v>0</v>
      </c>
      <c r="BA336" s="22">
        <v>720</v>
      </c>
      <c r="BB336" s="22">
        <v>6217</v>
      </c>
      <c r="BC336" s="22">
        <v>0</v>
      </c>
      <c r="BD336" s="22">
        <v>0</v>
      </c>
      <c r="BE336" s="22">
        <v>0</v>
      </c>
      <c r="BF336" s="22">
        <v>0</v>
      </c>
      <c r="BG336" s="22">
        <v>1226</v>
      </c>
      <c r="BH336" s="22">
        <v>0</v>
      </c>
      <c r="BI336" s="22">
        <v>8207</v>
      </c>
      <c r="BJ336" s="22">
        <v>0</v>
      </c>
      <c r="BK336" s="22">
        <v>0</v>
      </c>
      <c r="BL336" s="22">
        <v>0</v>
      </c>
      <c r="BM336" s="22">
        <v>0</v>
      </c>
      <c r="BN336" s="22">
        <v>0</v>
      </c>
      <c r="BO336" s="22">
        <v>2500</v>
      </c>
      <c r="BP336" s="22">
        <v>0</v>
      </c>
      <c r="BQ336" s="22">
        <v>0</v>
      </c>
      <c r="BR336" s="22">
        <v>0</v>
      </c>
      <c r="BS336" s="22">
        <v>0</v>
      </c>
      <c r="BT336" s="22">
        <v>0</v>
      </c>
      <c r="BU336" s="22">
        <v>0</v>
      </c>
      <c r="BV336" s="22">
        <v>13742</v>
      </c>
      <c r="BW336" s="22">
        <v>342</v>
      </c>
      <c r="BX336" s="22">
        <v>0</v>
      </c>
      <c r="BY336" s="22">
        <v>0</v>
      </c>
      <c r="BZ336" s="22">
        <v>0</v>
      </c>
      <c r="CA336" s="22">
        <v>0</v>
      </c>
      <c r="CB336" s="22">
        <v>0</v>
      </c>
      <c r="CC336" s="22">
        <v>132801</v>
      </c>
      <c r="CD336" s="22">
        <v>351591</v>
      </c>
    </row>
    <row r="337" spans="1:82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55804</v>
      </c>
      <c r="F337" s="22">
        <v>0</v>
      </c>
      <c r="G337" s="22">
        <v>13880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43584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250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  <c r="AQ337" s="22">
        <v>113518</v>
      </c>
      <c r="AR337" s="22">
        <v>0</v>
      </c>
      <c r="AS337" s="22">
        <v>39114</v>
      </c>
      <c r="AT337" s="22">
        <v>0</v>
      </c>
      <c r="AU337" s="22">
        <v>0</v>
      </c>
      <c r="AV337" s="22">
        <v>7842</v>
      </c>
      <c r="AW337" s="22">
        <v>0</v>
      </c>
      <c r="AX337" s="22">
        <v>0</v>
      </c>
      <c r="AY337" s="22">
        <v>0</v>
      </c>
      <c r="AZ337" s="22">
        <v>0</v>
      </c>
      <c r="BA337" s="22">
        <v>0</v>
      </c>
      <c r="BB337" s="22">
        <v>25487</v>
      </c>
      <c r="BC337" s="22">
        <v>0</v>
      </c>
      <c r="BD337" s="22">
        <v>0</v>
      </c>
      <c r="BE337" s="22">
        <v>0</v>
      </c>
      <c r="BF337" s="22">
        <v>0</v>
      </c>
      <c r="BG337" s="22">
        <v>0</v>
      </c>
      <c r="BH337" s="22">
        <v>0</v>
      </c>
      <c r="BI337" s="22">
        <v>6133</v>
      </c>
      <c r="BJ337" s="22">
        <v>0</v>
      </c>
      <c r="BK337" s="22">
        <v>609</v>
      </c>
      <c r="BL337" s="22">
        <v>0</v>
      </c>
      <c r="BM337" s="22">
        <v>0</v>
      </c>
      <c r="BN337" s="22">
        <v>0</v>
      </c>
      <c r="BO337" s="22">
        <v>0</v>
      </c>
      <c r="BP337" s="22">
        <v>0</v>
      </c>
      <c r="BQ337" s="22">
        <v>0</v>
      </c>
      <c r="BR337" s="22">
        <v>0</v>
      </c>
      <c r="BS337" s="22">
        <v>0</v>
      </c>
      <c r="BT337" s="22">
        <v>0</v>
      </c>
      <c r="BU337" s="22">
        <v>0</v>
      </c>
      <c r="BV337" s="22">
        <v>555</v>
      </c>
      <c r="BW337" s="22">
        <v>0</v>
      </c>
      <c r="BX337" s="22">
        <v>0</v>
      </c>
      <c r="BY337" s="22">
        <v>0</v>
      </c>
      <c r="BZ337" s="22">
        <v>0</v>
      </c>
      <c r="CA337" s="22">
        <v>0</v>
      </c>
      <c r="CB337" s="22">
        <v>0</v>
      </c>
      <c r="CC337" s="22">
        <v>79740</v>
      </c>
      <c r="CD337" s="22">
        <v>33778</v>
      </c>
    </row>
    <row r="338" spans="1:82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277930</v>
      </c>
      <c r="F338" s="22">
        <v>0</v>
      </c>
      <c r="G338" s="22">
        <v>21311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6586</v>
      </c>
      <c r="Z338" s="22">
        <v>0</v>
      </c>
      <c r="AA338" s="22">
        <v>0</v>
      </c>
      <c r="AB338" s="22">
        <v>0</v>
      </c>
      <c r="AC338" s="22">
        <v>1093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  <c r="AQ338" s="22">
        <v>306920</v>
      </c>
      <c r="AR338" s="22">
        <v>5277</v>
      </c>
      <c r="AS338" s="22">
        <v>69551</v>
      </c>
      <c r="AT338" s="22">
        <v>0</v>
      </c>
      <c r="AU338" s="22">
        <v>0</v>
      </c>
      <c r="AV338" s="22">
        <v>28324</v>
      </c>
      <c r="AW338" s="22">
        <v>0</v>
      </c>
      <c r="AX338" s="22">
        <v>0</v>
      </c>
      <c r="AY338" s="22">
        <v>10861</v>
      </c>
      <c r="AZ338" s="22">
        <v>0</v>
      </c>
      <c r="BA338" s="22">
        <v>0</v>
      </c>
      <c r="BB338" s="22">
        <v>61939</v>
      </c>
      <c r="BC338" s="22">
        <v>0</v>
      </c>
      <c r="BD338" s="22">
        <v>0</v>
      </c>
      <c r="BE338" s="22">
        <v>0</v>
      </c>
      <c r="BF338" s="22">
        <v>0</v>
      </c>
      <c r="BG338" s="22">
        <v>0</v>
      </c>
      <c r="BH338" s="22">
        <v>14528</v>
      </c>
      <c r="BI338" s="22">
        <v>32821</v>
      </c>
      <c r="BJ338" s="22">
        <v>0</v>
      </c>
      <c r="BK338" s="22">
        <v>0</v>
      </c>
      <c r="BL338" s="22">
        <v>0</v>
      </c>
      <c r="BM338" s="22">
        <v>0</v>
      </c>
      <c r="BN338" s="22">
        <v>0</v>
      </c>
      <c r="BO338" s="22">
        <v>1093</v>
      </c>
      <c r="BP338" s="22">
        <v>0</v>
      </c>
      <c r="BQ338" s="22">
        <v>0</v>
      </c>
      <c r="BR338" s="22">
        <v>0</v>
      </c>
      <c r="BS338" s="22">
        <v>0</v>
      </c>
      <c r="BT338" s="22">
        <v>0</v>
      </c>
      <c r="BU338" s="22">
        <v>0</v>
      </c>
      <c r="BV338" s="22">
        <v>55651</v>
      </c>
      <c r="BW338" s="22">
        <v>4137</v>
      </c>
      <c r="BX338" s="22">
        <v>0</v>
      </c>
      <c r="BY338" s="22">
        <v>5502</v>
      </c>
      <c r="BZ338" s="22">
        <v>0</v>
      </c>
      <c r="CA338" s="22">
        <v>0</v>
      </c>
      <c r="CB338" s="22">
        <v>0</v>
      </c>
      <c r="CC338" s="22">
        <v>289684</v>
      </c>
      <c r="CD338" s="22">
        <v>17236</v>
      </c>
    </row>
    <row r="339" spans="1:82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249714</v>
      </c>
      <c r="F339" s="22">
        <v>0</v>
      </c>
      <c r="G339" s="22">
        <v>1598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  <c r="AQ339" s="22">
        <v>251312</v>
      </c>
      <c r="AR339" s="22">
        <v>7451</v>
      </c>
      <c r="AS339" s="22">
        <v>59237</v>
      </c>
      <c r="AT339" s="22">
        <v>0</v>
      </c>
      <c r="AU339" s="22">
        <v>0</v>
      </c>
      <c r="AV339" s="22">
        <v>5562</v>
      </c>
      <c r="AW339" s="22">
        <v>0</v>
      </c>
      <c r="AX339" s="22">
        <v>0</v>
      </c>
      <c r="AY339" s="22">
        <v>0</v>
      </c>
      <c r="AZ339" s="22">
        <v>0</v>
      </c>
      <c r="BA339" s="22">
        <v>0</v>
      </c>
      <c r="BB339" s="22">
        <v>48132</v>
      </c>
      <c r="BC339" s="22">
        <v>0</v>
      </c>
      <c r="BD339" s="22">
        <v>0</v>
      </c>
      <c r="BE339" s="22">
        <v>0</v>
      </c>
      <c r="BF339" s="22">
        <v>0</v>
      </c>
      <c r="BG339" s="22">
        <v>0</v>
      </c>
      <c r="BH339" s="22">
        <v>0</v>
      </c>
      <c r="BI339" s="22">
        <v>10519</v>
      </c>
      <c r="BJ339" s="22">
        <v>0</v>
      </c>
      <c r="BK339" s="22">
        <v>0</v>
      </c>
      <c r="BL339" s="22">
        <v>0</v>
      </c>
      <c r="BM339" s="22">
        <v>0</v>
      </c>
      <c r="BN339" s="22">
        <v>0</v>
      </c>
      <c r="BO339" s="22">
        <v>0</v>
      </c>
      <c r="BP339" s="22">
        <v>0</v>
      </c>
      <c r="BQ339" s="22">
        <v>0</v>
      </c>
      <c r="BR339" s="22">
        <v>0</v>
      </c>
      <c r="BS339" s="22">
        <v>0</v>
      </c>
      <c r="BT339" s="22">
        <v>0</v>
      </c>
      <c r="BU339" s="22">
        <v>0</v>
      </c>
      <c r="BV339" s="22">
        <v>43929</v>
      </c>
      <c r="BW339" s="22">
        <v>1195</v>
      </c>
      <c r="BX339" s="22">
        <v>0</v>
      </c>
      <c r="BY339" s="22">
        <v>0</v>
      </c>
      <c r="BZ339" s="22">
        <v>0</v>
      </c>
      <c r="CA339" s="22">
        <v>0</v>
      </c>
      <c r="CB339" s="22">
        <v>0</v>
      </c>
      <c r="CC339" s="22">
        <v>176025</v>
      </c>
      <c r="CD339" s="22">
        <v>75287</v>
      </c>
    </row>
    <row r="340" spans="1:82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237928</v>
      </c>
      <c r="F340" s="22">
        <v>0</v>
      </c>
      <c r="G340" s="22">
        <v>13042</v>
      </c>
      <c r="H340" s="22">
        <v>0</v>
      </c>
      <c r="I340" s="22">
        <v>0</v>
      </c>
      <c r="J340" s="22">
        <v>0</v>
      </c>
      <c r="K340" s="22">
        <v>0</v>
      </c>
      <c r="L340" s="22">
        <v>714</v>
      </c>
      <c r="M340" s="22">
        <v>160</v>
      </c>
      <c r="N340" s="22">
        <v>0</v>
      </c>
      <c r="O340" s="22">
        <v>0</v>
      </c>
      <c r="P340" s="22">
        <v>30491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4174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  <c r="AQ340" s="22">
        <v>286509</v>
      </c>
      <c r="AR340" s="22">
        <v>9753</v>
      </c>
      <c r="AS340" s="22">
        <v>54195</v>
      </c>
      <c r="AT340" s="22">
        <v>0</v>
      </c>
      <c r="AU340" s="22">
        <v>0</v>
      </c>
      <c r="AV340" s="22">
        <v>34584</v>
      </c>
      <c r="AW340" s="22">
        <v>500</v>
      </c>
      <c r="AX340" s="22">
        <v>0</v>
      </c>
      <c r="AY340" s="22">
        <v>3411</v>
      </c>
      <c r="AZ340" s="22">
        <v>0</v>
      </c>
      <c r="BA340" s="22">
        <v>16843</v>
      </c>
      <c r="BB340" s="22">
        <v>80829</v>
      </c>
      <c r="BC340" s="22">
        <v>0</v>
      </c>
      <c r="BD340" s="22">
        <v>0</v>
      </c>
      <c r="BE340" s="22">
        <v>0</v>
      </c>
      <c r="BF340" s="22">
        <v>0</v>
      </c>
      <c r="BG340" s="22">
        <v>7709</v>
      </c>
      <c r="BH340" s="22">
        <v>0</v>
      </c>
      <c r="BI340" s="22">
        <v>14407</v>
      </c>
      <c r="BJ340" s="22">
        <v>0</v>
      </c>
      <c r="BK340" s="22">
        <v>0</v>
      </c>
      <c r="BL340" s="22">
        <v>0</v>
      </c>
      <c r="BM340" s="22">
        <v>0</v>
      </c>
      <c r="BN340" s="22">
        <v>0</v>
      </c>
      <c r="BO340" s="22">
        <v>10693</v>
      </c>
      <c r="BP340" s="22">
        <v>0</v>
      </c>
      <c r="BQ340" s="22">
        <v>0</v>
      </c>
      <c r="BR340" s="22">
        <v>0</v>
      </c>
      <c r="BS340" s="22">
        <v>0</v>
      </c>
      <c r="BT340" s="22">
        <v>0</v>
      </c>
      <c r="BU340" s="22">
        <v>0</v>
      </c>
      <c r="BV340" s="22">
        <v>33337</v>
      </c>
      <c r="BW340" s="22">
        <v>0</v>
      </c>
      <c r="BX340" s="22">
        <v>0</v>
      </c>
      <c r="BY340" s="22">
        <v>0</v>
      </c>
      <c r="BZ340" s="22">
        <v>0</v>
      </c>
      <c r="CA340" s="22">
        <v>0</v>
      </c>
      <c r="CB340" s="22">
        <v>0</v>
      </c>
      <c r="CC340" s="22">
        <v>266261</v>
      </c>
      <c r="CD340" s="22">
        <v>20248</v>
      </c>
    </row>
    <row r="341" spans="1:82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201183</v>
      </c>
      <c r="F341" s="22">
        <v>0</v>
      </c>
      <c r="G341" s="22">
        <v>11606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4386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1700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  <c r="AQ341" s="22">
        <v>218875</v>
      </c>
      <c r="AR341" s="22">
        <v>19223</v>
      </c>
      <c r="AS341" s="22">
        <v>70942</v>
      </c>
      <c r="AT341" s="22">
        <v>0</v>
      </c>
      <c r="AU341" s="22">
        <v>0</v>
      </c>
      <c r="AV341" s="22">
        <v>16185</v>
      </c>
      <c r="AW341" s="22">
        <v>0</v>
      </c>
      <c r="AX341" s="22">
        <v>1172</v>
      </c>
      <c r="AY341" s="22">
        <v>6206</v>
      </c>
      <c r="AZ341" s="22">
        <v>0</v>
      </c>
      <c r="BA341" s="22">
        <v>0</v>
      </c>
      <c r="BB341" s="22">
        <v>78369</v>
      </c>
      <c r="BC341" s="22">
        <v>0</v>
      </c>
      <c r="BD341" s="22">
        <v>0</v>
      </c>
      <c r="BE341" s="22">
        <v>2296</v>
      </c>
      <c r="BF341" s="22">
        <v>0</v>
      </c>
      <c r="BG341" s="22">
        <v>0</v>
      </c>
      <c r="BH341" s="22">
        <v>6472</v>
      </c>
      <c r="BI341" s="22">
        <v>27711</v>
      </c>
      <c r="BJ341" s="22">
        <v>1952</v>
      </c>
      <c r="BK341" s="22">
        <v>5483</v>
      </c>
      <c r="BL341" s="22">
        <v>0</v>
      </c>
      <c r="BM341" s="22">
        <v>0</v>
      </c>
      <c r="BN341" s="22">
        <v>0</v>
      </c>
      <c r="BO341" s="22">
        <v>2000</v>
      </c>
      <c r="BP341" s="22">
        <v>0</v>
      </c>
      <c r="BQ341" s="22">
        <v>0</v>
      </c>
      <c r="BR341" s="22">
        <v>0</v>
      </c>
      <c r="BS341" s="22">
        <v>0</v>
      </c>
      <c r="BT341" s="22">
        <v>0</v>
      </c>
      <c r="BU341" s="22">
        <v>0</v>
      </c>
      <c r="BV341" s="22">
        <v>10085</v>
      </c>
      <c r="BW341" s="22">
        <v>2630</v>
      </c>
      <c r="BX341" s="22">
        <v>0</v>
      </c>
      <c r="BY341" s="22">
        <v>0</v>
      </c>
      <c r="BZ341" s="22">
        <v>0</v>
      </c>
      <c r="CA341" s="22">
        <v>0</v>
      </c>
      <c r="CB341" s="22">
        <v>0</v>
      </c>
      <c r="CC341" s="22">
        <v>250726</v>
      </c>
      <c r="CD341" s="22">
        <v>-31851</v>
      </c>
    </row>
    <row r="342" spans="1:82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350916</v>
      </c>
      <c r="F342" s="22">
        <v>0</v>
      </c>
      <c r="G342" s="22">
        <v>14927</v>
      </c>
      <c r="H342" s="22">
        <v>345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43984</v>
      </c>
      <c r="AE342" s="22">
        <v>0</v>
      </c>
      <c r="AF342" s="22">
        <v>0</v>
      </c>
      <c r="AG342" s="22">
        <v>0</v>
      </c>
      <c r="AH342" s="22">
        <v>0</v>
      </c>
      <c r="AI342" s="22">
        <v>22053</v>
      </c>
      <c r="AJ342" s="22">
        <v>184626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  <c r="AQ342" s="22">
        <v>616851</v>
      </c>
      <c r="AR342" s="22">
        <v>0</v>
      </c>
      <c r="AS342" s="22">
        <v>95712</v>
      </c>
      <c r="AT342" s="22">
        <v>5833</v>
      </c>
      <c r="AU342" s="22">
        <v>0</v>
      </c>
      <c r="AV342" s="22">
        <v>0</v>
      </c>
      <c r="AW342" s="22">
        <v>0</v>
      </c>
      <c r="AX342" s="22">
        <v>0</v>
      </c>
      <c r="AY342" s="22">
        <v>0</v>
      </c>
      <c r="AZ342" s="22">
        <v>0</v>
      </c>
      <c r="BA342" s="22">
        <v>0</v>
      </c>
      <c r="BB342" s="22">
        <v>0</v>
      </c>
      <c r="BC342" s="22">
        <v>0</v>
      </c>
      <c r="BD342" s="22">
        <v>0</v>
      </c>
      <c r="BE342" s="22">
        <v>0</v>
      </c>
      <c r="BF342" s="22">
        <v>0</v>
      </c>
      <c r="BG342" s="22">
        <v>0</v>
      </c>
      <c r="BH342" s="22">
        <v>0</v>
      </c>
      <c r="BI342" s="22">
        <v>300</v>
      </c>
      <c r="BJ342" s="22">
        <v>0</v>
      </c>
      <c r="BK342" s="22">
        <v>0</v>
      </c>
      <c r="BL342" s="22">
        <v>0</v>
      </c>
      <c r="BM342" s="22">
        <v>0</v>
      </c>
      <c r="BN342" s="22">
        <v>0</v>
      </c>
      <c r="BO342" s="22">
        <v>0</v>
      </c>
      <c r="BP342" s="22">
        <v>146445</v>
      </c>
      <c r="BQ342" s="22">
        <v>0</v>
      </c>
      <c r="BR342" s="22">
        <v>0</v>
      </c>
      <c r="BS342" s="22">
        <v>0</v>
      </c>
      <c r="BT342" s="22">
        <v>0</v>
      </c>
      <c r="BU342" s="22">
        <v>0</v>
      </c>
      <c r="BV342" s="22">
        <v>114889</v>
      </c>
      <c r="BW342" s="22">
        <v>0</v>
      </c>
      <c r="BX342" s="22">
        <v>0</v>
      </c>
      <c r="BY342" s="22">
        <v>0</v>
      </c>
      <c r="BZ342" s="22">
        <v>0</v>
      </c>
      <c r="CA342" s="22">
        <v>0</v>
      </c>
      <c r="CB342" s="22">
        <v>0</v>
      </c>
      <c r="CC342" s="22">
        <v>363179</v>
      </c>
      <c r="CD342" s="22">
        <v>253672</v>
      </c>
    </row>
    <row r="343" spans="1:82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1744871</v>
      </c>
      <c r="F343" s="22">
        <v>0</v>
      </c>
      <c r="G343" s="22">
        <v>60464</v>
      </c>
      <c r="H343" s="22">
        <v>210</v>
      </c>
      <c r="I343" s="22">
        <v>12240</v>
      </c>
      <c r="J343" s="22">
        <v>165212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77445</v>
      </c>
      <c r="AH343" s="22">
        <v>0</v>
      </c>
      <c r="AI343" s="22">
        <v>0</v>
      </c>
      <c r="AJ343" s="22">
        <v>801415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188</v>
      </c>
      <c r="AQ343" s="22">
        <v>2862045</v>
      </c>
      <c r="AR343" s="22">
        <v>0</v>
      </c>
      <c r="AS343" s="22">
        <v>244254</v>
      </c>
      <c r="AT343" s="22">
        <v>0</v>
      </c>
      <c r="AU343" s="22">
        <v>19720</v>
      </c>
      <c r="AV343" s="22">
        <v>624660</v>
      </c>
      <c r="AW343" s="22">
        <v>0</v>
      </c>
      <c r="AX343" s="22">
        <v>0</v>
      </c>
      <c r="AY343" s="22">
        <v>0</v>
      </c>
      <c r="AZ343" s="22">
        <v>0</v>
      </c>
      <c r="BA343" s="22">
        <v>0</v>
      </c>
      <c r="BB343" s="22">
        <v>0</v>
      </c>
      <c r="BC343" s="22">
        <v>0</v>
      </c>
      <c r="BD343" s="22">
        <v>0</v>
      </c>
      <c r="BE343" s="22">
        <v>0</v>
      </c>
      <c r="BF343" s="22">
        <v>65000</v>
      </c>
      <c r="BG343" s="22">
        <v>0</v>
      </c>
      <c r="BH343" s="22">
        <v>0</v>
      </c>
      <c r="BI343" s="22">
        <v>0</v>
      </c>
      <c r="BJ343" s="22">
        <v>0</v>
      </c>
      <c r="BK343" s="22">
        <v>5400</v>
      </c>
      <c r="BL343" s="22">
        <v>0</v>
      </c>
      <c r="BM343" s="22">
        <v>0</v>
      </c>
      <c r="BN343" s="22">
        <v>0</v>
      </c>
      <c r="BO343" s="22">
        <v>0</v>
      </c>
      <c r="BP343" s="22">
        <v>0</v>
      </c>
      <c r="BQ343" s="22">
        <v>0</v>
      </c>
      <c r="BR343" s="22">
        <v>0</v>
      </c>
      <c r="BS343" s="22">
        <v>58179</v>
      </c>
      <c r="BT343" s="22">
        <v>0</v>
      </c>
      <c r="BU343" s="22">
        <v>0</v>
      </c>
      <c r="BV343" s="22">
        <v>424206</v>
      </c>
      <c r="BW343" s="22">
        <v>12000</v>
      </c>
      <c r="BX343" s="22">
        <v>0</v>
      </c>
      <c r="BY343" s="22">
        <v>104900</v>
      </c>
      <c r="BZ343" s="22">
        <v>0</v>
      </c>
      <c r="CA343" s="22">
        <v>0</v>
      </c>
      <c r="CB343" s="22">
        <v>0</v>
      </c>
      <c r="CC343" s="22">
        <v>1558319</v>
      </c>
      <c r="CD343" s="22">
        <v>1303726</v>
      </c>
    </row>
    <row r="344" spans="1:82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49273</v>
      </c>
      <c r="F344" s="22">
        <v>0</v>
      </c>
      <c r="G344" s="22">
        <v>5518</v>
      </c>
      <c r="H344" s="22">
        <v>0</v>
      </c>
      <c r="I344" s="22">
        <v>0</v>
      </c>
      <c r="J344" s="22">
        <v>13937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  <c r="AQ344" s="22">
        <v>68728</v>
      </c>
      <c r="AR344" s="22">
        <v>0</v>
      </c>
      <c r="AS344" s="22">
        <v>25315</v>
      </c>
      <c r="AT344" s="22">
        <v>0</v>
      </c>
      <c r="AU344" s="22">
        <v>0</v>
      </c>
      <c r="AV344" s="22">
        <v>20855</v>
      </c>
      <c r="AW344" s="22">
        <v>0</v>
      </c>
      <c r="AX344" s="22">
        <v>0</v>
      </c>
      <c r="AY344" s="22">
        <v>0</v>
      </c>
      <c r="AZ344" s="22">
        <v>0</v>
      </c>
      <c r="BA344" s="22">
        <v>0</v>
      </c>
      <c r="BB344" s="22">
        <v>0</v>
      </c>
      <c r="BC344" s="22">
        <v>0</v>
      </c>
      <c r="BD344" s="22">
        <v>0</v>
      </c>
      <c r="BE344" s="22">
        <v>0</v>
      </c>
      <c r="BF344" s="22">
        <v>0</v>
      </c>
      <c r="BG344" s="22">
        <v>0</v>
      </c>
      <c r="BH344" s="22">
        <v>0</v>
      </c>
      <c r="BI344" s="22">
        <v>0</v>
      </c>
      <c r="BJ344" s="22">
        <v>0</v>
      </c>
      <c r="BK344" s="22">
        <v>0</v>
      </c>
      <c r="BL344" s="22">
        <v>0</v>
      </c>
      <c r="BM344" s="22">
        <v>0</v>
      </c>
      <c r="BN344" s="22">
        <v>0</v>
      </c>
      <c r="BO344" s="22">
        <v>0</v>
      </c>
      <c r="BP344" s="22">
        <v>0</v>
      </c>
      <c r="BQ344" s="22">
        <v>0</v>
      </c>
      <c r="BR344" s="22">
        <v>0</v>
      </c>
      <c r="BS344" s="22">
        <v>0</v>
      </c>
      <c r="BT344" s="22">
        <v>0</v>
      </c>
      <c r="BU344" s="22">
        <v>0</v>
      </c>
      <c r="BV344" s="22">
        <v>0</v>
      </c>
      <c r="BW344" s="22">
        <v>0</v>
      </c>
      <c r="BX344" s="22">
        <v>0</v>
      </c>
      <c r="BY344" s="22">
        <v>0</v>
      </c>
      <c r="BZ344" s="22">
        <v>0</v>
      </c>
      <c r="CA344" s="22">
        <v>0</v>
      </c>
      <c r="CB344" s="22">
        <v>0</v>
      </c>
      <c r="CC344" s="22">
        <v>46170</v>
      </c>
      <c r="CD344" s="22">
        <v>22558</v>
      </c>
    </row>
    <row r="345" spans="1:82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19200</v>
      </c>
      <c r="F345" s="22">
        <v>0</v>
      </c>
      <c r="G345" s="22">
        <v>3616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9770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  <c r="AQ345" s="22">
        <v>32586</v>
      </c>
      <c r="AR345" s="22">
        <v>0</v>
      </c>
      <c r="AS345" s="22">
        <v>9259</v>
      </c>
      <c r="AT345" s="22">
        <v>0</v>
      </c>
      <c r="AU345" s="22">
        <v>0</v>
      </c>
      <c r="AV345" s="22">
        <v>0</v>
      </c>
      <c r="AW345" s="22">
        <v>0</v>
      </c>
      <c r="AX345" s="22">
        <v>0</v>
      </c>
      <c r="AY345" s="22">
        <v>0</v>
      </c>
      <c r="AZ345" s="22">
        <v>0</v>
      </c>
      <c r="BA345" s="22">
        <v>0</v>
      </c>
      <c r="BB345" s="22">
        <v>9770</v>
      </c>
      <c r="BC345" s="22">
        <v>0</v>
      </c>
      <c r="BD345" s="22">
        <v>0</v>
      </c>
      <c r="BE345" s="22">
        <v>0</v>
      </c>
      <c r="BF345" s="22">
        <v>0</v>
      </c>
      <c r="BG345" s="22">
        <v>0</v>
      </c>
      <c r="BH345" s="22">
        <v>0</v>
      </c>
      <c r="BI345" s="22">
        <v>0</v>
      </c>
      <c r="BJ345" s="22">
        <v>0</v>
      </c>
      <c r="BK345" s="22">
        <v>0</v>
      </c>
      <c r="BL345" s="22">
        <v>0</v>
      </c>
      <c r="BM345" s="22">
        <v>0</v>
      </c>
      <c r="BN345" s="22">
        <v>0</v>
      </c>
      <c r="BO345" s="22">
        <v>0</v>
      </c>
      <c r="BP345" s="22">
        <v>0</v>
      </c>
      <c r="BQ345" s="22">
        <v>0</v>
      </c>
      <c r="BR345" s="22">
        <v>0</v>
      </c>
      <c r="BS345" s="22">
        <v>0</v>
      </c>
      <c r="BT345" s="22">
        <v>0</v>
      </c>
      <c r="BU345" s="22">
        <v>0</v>
      </c>
      <c r="BV345" s="22">
        <v>0</v>
      </c>
      <c r="BW345" s="22">
        <v>0</v>
      </c>
      <c r="BX345" s="22">
        <v>0</v>
      </c>
      <c r="BY345" s="22">
        <v>0</v>
      </c>
      <c r="BZ345" s="22">
        <v>0</v>
      </c>
      <c r="CA345" s="22">
        <v>0</v>
      </c>
      <c r="CB345" s="22">
        <v>0</v>
      </c>
      <c r="CC345" s="22">
        <v>19029</v>
      </c>
      <c r="CD345" s="22">
        <v>13557</v>
      </c>
    </row>
    <row r="346" spans="1:82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16179</v>
      </c>
      <c r="F346" s="22">
        <v>0</v>
      </c>
      <c r="G346" s="22">
        <v>262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23073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  <c r="AQ346" s="22">
        <v>39514</v>
      </c>
      <c r="AR346" s="22">
        <v>0</v>
      </c>
      <c r="AS346" s="22">
        <v>10709</v>
      </c>
      <c r="AT346" s="22">
        <v>0</v>
      </c>
      <c r="AU346" s="22">
        <v>0</v>
      </c>
      <c r="AV346" s="22">
        <v>0</v>
      </c>
      <c r="AW346" s="22">
        <v>0</v>
      </c>
      <c r="AX346" s="22">
        <v>0</v>
      </c>
      <c r="AY346" s="22">
        <v>0</v>
      </c>
      <c r="AZ346" s="22">
        <v>0</v>
      </c>
      <c r="BA346" s="22">
        <v>0</v>
      </c>
      <c r="BB346" s="22">
        <v>23073</v>
      </c>
      <c r="BC346" s="22">
        <v>0</v>
      </c>
      <c r="BD346" s="22">
        <v>0</v>
      </c>
      <c r="BE346" s="22">
        <v>0</v>
      </c>
      <c r="BF346" s="22">
        <v>0</v>
      </c>
      <c r="BG346" s="22">
        <v>0</v>
      </c>
      <c r="BH346" s="22">
        <v>0</v>
      </c>
      <c r="BI346" s="22">
        <v>0</v>
      </c>
      <c r="BJ346" s="22">
        <v>0</v>
      </c>
      <c r="BK346" s="22">
        <v>0</v>
      </c>
      <c r="BL346" s="22">
        <v>0</v>
      </c>
      <c r="BM346" s="22">
        <v>0</v>
      </c>
      <c r="BN346" s="22">
        <v>0</v>
      </c>
      <c r="BO346" s="22">
        <v>0</v>
      </c>
      <c r="BP346" s="22">
        <v>0</v>
      </c>
      <c r="BQ346" s="22">
        <v>0</v>
      </c>
      <c r="BR346" s="22">
        <v>0</v>
      </c>
      <c r="BS346" s="22">
        <v>0</v>
      </c>
      <c r="BT346" s="22">
        <v>0</v>
      </c>
      <c r="BU346" s="22">
        <v>0</v>
      </c>
      <c r="BV346" s="22">
        <v>0</v>
      </c>
      <c r="BW346" s="22">
        <v>0</v>
      </c>
      <c r="BX346" s="22">
        <v>0</v>
      </c>
      <c r="BY346" s="22">
        <v>0</v>
      </c>
      <c r="BZ346" s="22">
        <v>0</v>
      </c>
      <c r="CA346" s="22">
        <v>0</v>
      </c>
      <c r="CB346" s="22">
        <v>0</v>
      </c>
      <c r="CC346" s="22">
        <v>33782</v>
      </c>
      <c r="CD346" s="22">
        <v>5732</v>
      </c>
    </row>
    <row r="347" spans="1:82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  <c r="AQ347" s="22">
        <v>0</v>
      </c>
      <c r="AR347" s="22">
        <v>0</v>
      </c>
      <c r="AS347" s="22">
        <v>0</v>
      </c>
      <c r="AT347" s="22">
        <v>0</v>
      </c>
      <c r="AU347" s="22">
        <v>0</v>
      </c>
      <c r="AV347" s="22">
        <v>0</v>
      </c>
      <c r="AW347" s="22">
        <v>0</v>
      </c>
      <c r="AX347" s="22">
        <v>0</v>
      </c>
      <c r="AY347" s="22">
        <v>0</v>
      </c>
      <c r="AZ347" s="22">
        <v>0</v>
      </c>
      <c r="BA347" s="22">
        <v>0</v>
      </c>
      <c r="BB347" s="22">
        <v>0</v>
      </c>
      <c r="BC347" s="22">
        <v>0</v>
      </c>
      <c r="BD347" s="22">
        <v>0</v>
      </c>
      <c r="BE347" s="22">
        <v>0</v>
      </c>
      <c r="BF347" s="22">
        <v>0</v>
      </c>
      <c r="BG347" s="22">
        <v>0</v>
      </c>
      <c r="BH347" s="22">
        <v>0</v>
      </c>
      <c r="BI347" s="22">
        <v>0</v>
      </c>
      <c r="BJ347" s="22">
        <v>0</v>
      </c>
      <c r="BK347" s="22">
        <v>0</v>
      </c>
      <c r="BL347" s="22">
        <v>0</v>
      </c>
      <c r="BM347" s="22">
        <v>0</v>
      </c>
      <c r="BN347" s="22">
        <v>0</v>
      </c>
      <c r="BO347" s="22">
        <v>0</v>
      </c>
      <c r="BP347" s="22">
        <v>0</v>
      </c>
      <c r="BQ347" s="22">
        <v>0</v>
      </c>
      <c r="BR347" s="22">
        <v>0</v>
      </c>
      <c r="BS347" s="22">
        <v>0</v>
      </c>
      <c r="BT347" s="22">
        <v>0</v>
      </c>
      <c r="BU347" s="22">
        <v>0</v>
      </c>
      <c r="BV347" s="22">
        <v>0</v>
      </c>
      <c r="BW347" s="22">
        <v>0</v>
      </c>
      <c r="BX347" s="22">
        <v>0</v>
      </c>
      <c r="BY347" s="22">
        <v>0</v>
      </c>
      <c r="BZ347" s="22">
        <v>0</v>
      </c>
      <c r="CA347" s="22">
        <v>0</v>
      </c>
      <c r="CB347" s="22">
        <v>0</v>
      </c>
      <c r="CC347" s="22">
        <v>0</v>
      </c>
      <c r="CD347" s="22">
        <v>0</v>
      </c>
    </row>
    <row r="348" spans="1:82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21003331</v>
      </c>
      <c r="F348" s="22">
        <v>0</v>
      </c>
      <c r="G348" s="22">
        <v>73451</v>
      </c>
      <c r="H348" s="22">
        <v>124398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  <c r="AQ348" s="22">
        <v>21201180</v>
      </c>
      <c r="AR348" s="22">
        <v>0</v>
      </c>
      <c r="AS348" s="22">
        <v>219339</v>
      </c>
      <c r="AT348" s="22">
        <v>0</v>
      </c>
      <c r="AU348" s="22">
        <v>0</v>
      </c>
      <c r="AV348" s="22">
        <v>0</v>
      </c>
      <c r="AW348" s="22">
        <v>0</v>
      </c>
      <c r="AX348" s="22">
        <v>0</v>
      </c>
      <c r="AY348" s="22">
        <v>0</v>
      </c>
      <c r="AZ348" s="22">
        <v>0</v>
      </c>
      <c r="BA348" s="22">
        <v>0</v>
      </c>
      <c r="BB348" s="22">
        <v>0</v>
      </c>
      <c r="BC348" s="22">
        <v>0</v>
      </c>
      <c r="BD348" s="22">
        <v>0</v>
      </c>
      <c r="BE348" s="22">
        <v>0</v>
      </c>
      <c r="BF348" s="22">
        <v>0</v>
      </c>
      <c r="BG348" s="22">
        <v>0</v>
      </c>
      <c r="BH348" s="22">
        <v>0</v>
      </c>
      <c r="BI348" s="22">
        <v>0</v>
      </c>
      <c r="BJ348" s="22">
        <v>82398</v>
      </c>
      <c r="BK348" s="22">
        <v>0</v>
      </c>
      <c r="BL348" s="22">
        <v>0</v>
      </c>
      <c r="BM348" s="22">
        <v>0</v>
      </c>
      <c r="BN348" s="22">
        <v>0</v>
      </c>
      <c r="BO348" s="22">
        <v>0</v>
      </c>
      <c r="BP348" s="22">
        <v>0</v>
      </c>
      <c r="BQ348" s="22">
        <v>0</v>
      </c>
      <c r="BR348" s="22">
        <v>0</v>
      </c>
      <c r="BS348" s="22">
        <v>0</v>
      </c>
      <c r="BT348" s="22">
        <v>42000</v>
      </c>
      <c r="BU348" s="22">
        <v>0</v>
      </c>
      <c r="BV348" s="22">
        <v>0</v>
      </c>
      <c r="BW348" s="22">
        <v>0</v>
      </c>
      <c r="BX348" s="22">
        <v>0</v>
      </c>
      <c r="BY348" s="22">
        <v>0</v>
      </c>
      <c r="BZ348" s="22">
        <v>0</v>
      </c>
      <c r="CA348" s="22">
        <v>0</v>
      </c>
      <c r="CB348" s="22">
        <v>19486219</v>
      </c>
      <c r="CC348" s="22">
        <v>19829956</v>
      </c>
      <c r="CD348" s="22">
        <v>1371224</v>
      </c>
    </row>
    <row r="349" spans="1:82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1105717</v>
      </c>
      <c r="F349" s="22">
        <v>0</v>
      </c>
      <c r="G349" s="22">
        <v>16286</v>
      </c>
      <c r="H349" s="22">
        <v>0</v>
      </c>
      <c r="I349" s="22">
        <v>0</v>
      </c>
      <c r="J349" s="22">
        <v>193657</v>
      </c>
      <c r="K349" s="22">
        <v>0</v>
      </c>
      <c r="L349" s="22">
        <v>31200</v>
      </c>
      <c r="M349" s="22">
        <v>0</v>
      </c>
      <c r="N349" s="22">
        <v>0</v>
      </c>
      <c r="O349" s="22">
        <v>0</v>
      </c>
      <c r="P349" s="22">
        <v>33152</v>
      </c>
      <c r="Q349" s="22">
        <v>0</v>
      </c>
      <c r="R349" s="22">
        <v>0</v>
      </c>
      <c r="S349" s="22">
        <v>0</v>
      </c>
      <c r="T349" s="22">
        <v>0</v>
      </c>
      <c r="U349" s="22">
        <v>43830</v>
      </c>
      <c r="V349" s="22">
        <v>88172</v>
      </c>
      <c r="W349" s="22">
        <v>284487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2317</v>
      </c>
      <c r="AD349" s="22">
        <v>50821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  <c r="AQ349" s="22">
        <v>1849639</v>
      </c>
      <c r="AR349" s="22">
        <v>0</v>
      </c>
      <c r="AS349" s="22">
        <v>248399</v>
      </c>
      <c r="AT349" s="22">
        <v>0</v>
      </c>
      <c r="AU349" s="22">
        <v>0</v>
      </c>
      <c r="AV349" s="22">
        <v>874975</v>
      </c>
      <c r="AW349" s="22">
        <v>250786</v>
      </c>
      <c r="AX349" s="22">
        <v>8619</v>
      </c>
      <c r="AY349" s="22">
        <v>0</v>
      </c>
      <c r="AZ349" s="22">
        <v>0</v>
      </c>
      <c r="BA349" s="22">
        <v>0</v>
      </c>
      <c r="BB349" s="22">
        <v>120183</v>
      </c>
      <c r="BC349" s="22">
        <v>0</v>
      </c>
      <c r="BD349" s="22">
        <v>0</v>
      </c>
      <c r="BE349" s="22">
        <v>0</v>
      </c>
      <c r="BF349" s="22">
        <v>0</v>
      </c>
      <c r="BG349" s="22">
        <v>16344</v>
      </c>
      <c r="BH349" s="22">
        <v>73936</v>
      </c>
      <c r="BI349" s="22">
        <v>313217</v>
      </c>
      <c r="BJ349" s="22">
        <v>-17989</v>
      </c>
      <c r="BK349" s="22">
        <v>0</v>
      </c>
      <c r="BL349" s="22">
        <v>0</v>
      </c>
      <c r="BM349" s="22">
        <v>0</v>
      </c>
      <c r="BN349" s="22">
        <v>0</v>
      </c>
      <c r="BO349" s="22">
        <v>0</v>
      </c>
      <c r="BP349" s="22">
        <v>0</v>
      </c>
      <c r="BQ349" s="22">
        <v>0</v>
      </c>
      <c r="BR349" s="22">
        <v>0</v>
      </c>
      <c r="BS349" s="22">
        <v>0</v>
      </c>
      <c r="BT349" s="22">
        <v>0</v>
      </c>
      <c r="BU349" s="22">
        <v>0</v>
      </c>
      <c r="BV349" s="22">
        <v>6843</v>
      </c>
      <c r="BW349" s="22">
        <v>2027</v>
      </c>
      <c r="BX349" s="22">
        <v>0</v>
      </c>
      <c r="BY349" s="22">
        <v>0</v>
      </c>
      <c r="BZ349" s="22">
        <v>0</v>
      </c>
      <c r="CA349" s="22">
        <v>0</v>
      </c>
      <c r="CB349" s="22">
        <v>0</v>
      </c>
      <c r="CC349" s="22">
        <v>1897340</v>
      </c>
      <c r="CD349" s="22">
        <v>-47701</v>
      </c>
    </row>
    <row r="350" spans="1:82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40109612</v>
      </c>
      <c r="F350" s="22">
        <v>0</v>
      </c>
      <c r="G350" s="22">
        <v>672870</v>
      </c>
      <c r="H350" s="22">
        <v>0</v>
      </c>
      <c r="I350" s="22">
        <v>0</v>
      </c>
      <c r="J350" s="22">
        <v>127781</v>
      </c>
      <c r="K350" s="22">
        <v>5262</v>
      </c>
      <c r="L350" s="22">
        <v>0</v>
      </c>
      <c r="M350" s="22">
        <v>47523</v>
      </c>
      <c r="N350" s="22">
        <v>0</v>
      </c>
      <c r="O350" s="22">
        <v>0</v>
      </c>
      <c r="P350" s="22">
        <v>6942246</v>
      </c>
      <c r="Q350" s="22">
        <v>0</v>
      </c>
      <c r="R350" s="22">
        <v>0</v>
      </c>
      <c r="S350" s="22">
        <v>0</v>
      </c>
      <c r="T350" s="22">
        <v>0</v>
      </c>
      <c r="U350" s="22">
        <v>687882</v>
      </c>
      <c r="V350" s="22">
        <v>0</v>
      </c>
      <c r="W350" s="22">
        <v>531557</v>
      </c>
      <c r="X350" s="22">
        <v>0</v>
      </c>
      <c r="Y350" s="22">
        <v>147443</v>
      </c>
      <c r="Z350" s="22">
        <v>0</v>
      </c>
      <c r="AA350" s="22">
        <v>0</v>
      </c>
      <c r="AB350" s="22">
        <v>0</v>
      </c>
      <c r="AC350" s="22">
        <v>0</v>
      </c>
      <c r="AD350" s="22">
        <v>1161203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536528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0</v>
      </c>
      <c r="AQ350" s="22">
        <v>50969907</v>
      </c>
      <c r="AR350" s="22">
        <v>142278</v>
      </c>
      <c r="AS350" s="22">
        <v>4826626</v>
      </c>
      <c r="AT350" s="22">
        <v>934863</v>
      </c>
      <c r="AU350" s="22">
        <v>0</v>
      </c>
      <c r="AV350" s="22">
        <v>681264</v>
      </c>
      <c r="AW350" s="22">
        <v>0</v>
      </c>
      <c r="AX350" s="22">
        <v>363620</v>
      </c>
      <c r="AY350" s="22">
        <v>91767</v>
      </c>
      <c r="AZ350" s="22">
        <v>0</v>
      </c>
      <c r="BA350" s="22">
        <v>2168787</v>
      </c>
      <c r="BB350" s="22">
        <v>14685505</v>
      </c>
      <c r="BC350" s="22">
        <v>10928</v>
      </c>
      <c r="BD350" s="22">
        <v>0</v>
      </c>
      <c r="BE350" s="22">
        <v>0</v>
      </c>
      <c r="BF350" s="22">
        <v>0</v>
      </c>
      <c r="BG350" s="22">
        <v>1547255</v>
      </c>
      <c r="BH350" s="22">
        <v>0</v>
      </c>
      <c r="BI350" s="22">
        <v>1016041</v>
      </c>
      <c r="BJ350" s="22">
        <v>0</v>
      </c>
      <c r="BK350" s="22">
        <v>196233</v>
      </c>
      <c r="BL350" s="22">
        <v>0</v>
      </c>
      <c r="BM350" s="22">
        <v>0</v>
      </c>
      <c r="BN350" s="22">
        <v>0</v>
      </c>
      <c r="BO350" s="22">
        <v>0</v>
      </c>
      <c r="BP350" s="22">
        <v>2038501</v>
      </c>
      <c r="BQ350" s="22">
        <v>0</v>
      </c>
      <c r="BR350" s="22">
        <v>0</v>
      </c>
      <c r="BS350" s="22">
        <v>0</v>
      </c>
      <c r="BT350" s="22">
        <v>0</v>
      </c>
      <c r="BU350" s="22">
        <v>1074035</v>
      </c>
      <c r="BV350" s="22">
        <v>938440</v>
      </c>
      <c r="BW350" s="22">
        <v>37386</v>
      </c>
      <c r="BX350" s="22">
        <v>0</v>
      </c>
      <c r="BY350" s="22">
        <v>0</v>
      </c>
      <c r="BZ350" s="22">
        <v>0</v>
      </c>
      <c r="CA350" s="22">
        <v>0</v>
      </c>
      <c r="CB350" s="22">
        <v>580000</v>
      </c>
      <c r="CC350" s="22">
        <v>31333529</v>
      </c>
      <c r="CD350" s="22">
        <v>19636378</v>
      </c>
    </row>
    <row r="351" spans="1:82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94EEF-07DF-4C0B-84DD-6D16D1ADE924}">
  <dimension ref="A1:AU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7" width="15.7109375" customWidth="1"/>
  </cols>
  <sheetData>
    <row r="1" spans="1:47" ht="24" customHeight="1" x14ac:dyDescent="0.3">
      <c r="A1" s="4" t="str">
        <f>HYPERLINK("#'Index'!A1", "&lt;&lt; Index")</f>
        <v>&lt;&lt; Index</v>
      </c>
      <c r="B1" s="20" t="s">
        <v>988</v>
      </c>
      <c r="D1" s="20" t="s">
        <v>989</v>
      </c>
    </row>
    <row r="2" spans="1:4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990</v>
      </c>
      <c r="F2" s="21" t="s">
        <v>991</v>
      </c>
      <c r="G2" s="21" t="s">
        <v>992</v>
      </c>
      <c r="H2" s="21" t="s">
        <v>993</v>
      </c>
      <c r="I2" s="21" t="s">
        <v>994</v>
      </c>
      <c r="J2" s="21" t="s">
        <v>995</v>
      </c>
      <c r="K2" s="21" t="s">
        <v>996</v>
      </c>
      <c r="L2" s="21" t="s">
        <v>14</v>
      </c>
      <c r="M2" s="21" t="s">
        <v>997</v>
      </c>
      <c r="N2" s="21" t="s">
        <v>998</v>
      </c>
      <c r="O2" s="21" t="s">
        <v>999</v>
      </c>
      <c r="P2" s="21" t="s">
        <v>1000</v>
      </c>
      <c r="Q2" s="21" t="s">
        <v>1001</v>
      </c>
      <c r="R2" s="21" t="s">
        <v>1002</v>
      </c>
      <c r="S2" s="21" t="s">
        <v>1003</v>
      </c>
      <c r="T2" s="21" t="s">
        <v>1004</v>
      </c>
      <c r="U2" s="21" t="s">
        <v>1005</v>
      </c>
      <c r="V2" s="21" t="s">
        <v>1006</v>
      </c>
      <c r="W2" s="21" t="s">
        <v>1007</v>
      </c>
      <c r="X2" s="21" t="s">
        <v>1008</v>
      </c>
      <c r="Y2" s="21" t="s">
        <v>1009</v>
      </c>
      <c r="Z2" s="21" t="s">
        <v>1010</v>
      </c>
      <c r="AA2" s="21" t="s">
        <v>1011</v>
      </c>
      <c r="AB2" s="21" t="s">
        <v>1012</v>
      </c>
      <c r="AC2" s="21" t="s">
        <v>1013</v>
      </c>
      <c r="AD2" s="21" t="s">
        <v>907</v>
      </c>
      <c r="AE2" s="21" t="s">
        <v>1014</v>
      </c>
      <c r="AF2" s="21" t="s">
        <v>1015</v>
      </c>
      <c r="AG2" s="21" t="s">
        <v>1016</v>
      </c>
      <c r="AH2" s="21" t="s">
        <v>1017</v>
      </c>
      <c r="AI2" s="21" t="s">
        <v>1018</v>
      </c>
      <c r="AJ2" s="21" t="s">
        <v>1019</v>
      </c>
      <c r="AK2" s="21" t="s">
        <v>1020</v>
      </c>
      <c r="AL2" s="21" t="s">
        <v>1021</v>
      </c>
      <c r="AM2" s="21" t="s">
        <v>1022</v>
      </c>
      <c r="AN2" s="21" t="s">
        <v>1023</v>
      </c>
      <c r="AO2" s="21" t="s">
        <v>1024</v>
      </c>
      <c r="AP2" s="21" t="s">
        <v>1025</v>
      </c>
      <c r="AQ2" s="21" t="s">
        <v>1026</v>
      </c>
      <c r="AR2" s="21" t="s">
        <v>1027</v>
      </c>
      <c r="AS2" s="21" t="s">
        <v>1028</v>
      </c>
      <c r="AT2" s="21" t="s">
        <v>1029</v>
      </c>
      <c r="AU2" s="21" t="s">
        <v>839</v>
      </c>
    </row>
    <row r="3" spans="1:47" x14ac:dyDescent="0.25">
      <c r="A3" s="21"/>
      <c r="B3" s="21"/>
      <c r="C3" s="21"/>
      <c r="D3" s="21" t="s">
        <v>88</v>
      </c>
      <c r="E3" s="21" t="s">
        <v>1030</v>
      </c>
      <c r="F3" s="21" t="s">
        <v>1031</v>
      </c>
      <c r="G3" s="21" t="s">
        <v>1032</v>
      </c>
      <c r="H3" s="21" t="s">
        <v>1033</v>
      </c>
      <c r="I3" s="21" t="s">
        <v>1034</v>
      </c>
      <c r="J3" s="21" t="s">
        <v>1035</v>
      </c>
      <c r="K3" s="21" t="s">
        <v>1036</v>
      </c>
      <c r="L3" s="21" t="s">
        <v>1037</v>
      </c>
      <c r="M3" s="21" t="s">
        <v>1038</v>
      </c>
      <c r="N3" s="21" t="s">
        <v>1039</v>
      </c>
      <c r="O3" s="21" t="s">
        <v>1040</v>
      </c>
      <c r="P3" s="21" t="s">
        <v>1041</v>
      </c>
      <c r="Q3" s="21" t="s">
        <v>1042</v>
      </c>
      <c r="R3" s="21" t="s">
        <v>1043</v>
      </c>
      <c r="S3" s="21" t="s">
        <v>1044</v>
      </c>
      <c r="T3" s="21" t="s">
        <v>1045</v>
      </c>
      <c r="U3" s="21" t="s">
        <v>1046</v>
      </c>
      <c r="V3" s="21" t="s">
        <v>1047</v>
      </c>
      <c r="W3" s="21" t="s">
        <v>1048</v>
      </c>
      <c r="X3" s="21" t="s">
        <v>1049</v>
      </c>
      <c r="Y3" s="21" t="s">
        <v>1050</v>
      </c>
      <c r="Z3" s="21" t="s">
        <v>1051</v>
      </c>
      <c r="AA3" s="21" t="s">
        <v>1052</v>
      </c>
      <c r="AB3" s="21" t="s">
        <v>1053</v>
      </c>
      <c r="AC3" s="21" t="s">
        <v>1054</v>
      </c>
      <c r="AD3" s="21" t="s">
        <v>1055</v>
      </c>
      <c r="AE3" s="21" t="s">
        <v>1056</v>
      </c>
      <c r="AF3" s="21" t="s">
        <v>1057</v>
      </c>
      <c r="AG3" s="21" t="s">
        <v>1058</v>
      </c>
      <c r="AH3" s="21" t="s">
        <v>1059</v>
      </c>
      <c r="AI3" s="21" t="s">
        <v>1060</v>
      </c>
      <c r="AJ3" s="21" t="s">
        <v>1061</v>
      </c>
      <c r="AK3" s="21" t="s">
        <v>1062</v>
      </c>
      <c r="AL3" s="21" t="s">
        <v>1063</v>
      </c>
      <c r="AM3" s="21" t="s">
        <v>1064</v>
      </c>
      <c r="AN3" s="21" t="s">
        <v>1065</v>
      </c>
      <c r="AO3" s="21" t="s">
        <v>1066</v>
      </c>
      <c r="AP3" s="21" t="s">
        <v>1067</v>
      </c>
      <c r="AQ3" s="21" t="s">
        <v>1068</v>
      </c>
      <c r="AR3" s="21" t="s">
        <v>1069</v>
      </c>
      <c r="AS3" s="21" t="s">
        <v>1070</v>
      </c>
      <c r="AT3" s="21" t="s">
        <v>1071</v>
      </c>
      <c r="AU3" s="21" t="s">
        <v>1072</v>
      </c>
    </row>
    <row r="4" spans="1:4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35588389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508854</v>
      </c>
      <c r="L4" s="22">
        <v>27046027</v>
      </c>
      <c r="M4" s="22">
        <v>664254</v>
      </c>
      <c r="N4" s="22">
        <v>5985545</v>
      </c>
      <c r="O4" s="22">
        <v>916419</v>
      </c>
      <c r="P4" s="22">
        <v>4016256</v>
      </c>
      <c r="Q4" s="22">
        <v>2341106</v>
      </c>
      <c r="R4" s="22">
        <v>2718935</v>
      </c>
      <c r="S4" s="22">
        <v>0</v>
      </c>
      <c r="T4" s="22">
        <v>68434</v>
      </c>
      <c r="U4" s="22">
        <v>12853041</v>
      </c>
      <c r="V4" s="22">
        <v>3060635</v>
      </c>
      <c r="W4" s="22">
        <v>0</v>
      </c>
      <c r="X4" s="22">
        <v>597964</v>
      </c>
      <c r="Y4" s="22">
        <v>9212124</v>
      </c>
      <c r="Z4" s="22">
        <v>339555</v>
      </c>
      <c r="AA4" s="22">
        <v>0</v>
      </c>
      <c r="AB4" s="22">
        <v>10831603</v>
      </c>
      <c r="AC4" s="22">
        <v>4201100</v>
      </c>
      <c r="AD4" s="22">
        <v>120950241</v>
      </c>
      <c r="AE4" s="22">
        <v>38709242</v>
      </c>
      <c r="AF4" s="22">
        <v>14233041</v>
      </c>
      <c r="AG4" s="22">
        <v>13015511</v>
      </c>
      <c r="AH4" s="22">
        <v>7331103</v>
      </c>
      <c r="AI4" s="22">
        <v>0</v>
      </c>
      <c r="AJ4" s="22">
        <v>767045</v>
      </c>
      <c r="AK4" s="22">
        <v>0</v>
      </c>
      <c r="AL4" s="22">
        <v>0</v>
      </c>
      <c r="AM4" s="22">
        <v>193251</v>
      </c>
      <c r="AN4" s="22">
        <v>0</v>
      </c>
      <c r="AO4" s="22">
        <v>2101130</v>
      </c>
      <c r="AP4" s="22">
        <v>17776458</v>
      </c>
      <c r="AQ4" s="22">
        <v>0</v>
      </c>
      <c r="AR4" s="22">
        <v>0</v>
      </c>
      <c r="AS4" s="22">
        <v>249943</v>
      </c>
      <c r="AT4" s="22">
        <v>94376724</v>
      </c>
      <c r="AU4" s="22">
        <v>26573517</v>
      </c>
    </row>
    <row r="5" spans="1:4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11073633</v>
      </c>
      <c r="F5" s="22">
        <v>0</v>
      </c>
      <c r="G5" s="22">
        <v>16901</v>
      </c>
      <c r="H5" s="22">
        <v>862024</v>
      </c>
      <c r="I5" s="22">
        <v>0</v>
      </c>
      <c r="J5" s="22">
        <v>21122</v>
      </c>
      <c r="K5" s="22">
        <v>0</v>
      </c>
      <c r="L5" s="22">
        <v>6326728</v>
      </c>
      <c r="M5" s="22">
        <v>155957</v>
      </c>
      <c r="N5" s="22">
        <v>295130</v>
      </c>
      <c r="O5" s="22">
        <v>797537</v>
      </c>
      <c r="P5" s="22">
        <v>1263623</v>
      </c>
      <c r="Q5" s="22">
        <v>261625</v>
      </c>
      <c r="R5" s="22">
        <v>483457</v>
      </c>
      <c r="S5" s="22">
        <v>0</v>
      </c>
      <c r="T5" s="22">
        <v>0</v>
      </c>
      <c r="U5" s="22">
        <v>0</v>
      </c>
      <c r="V5" s="22">
        <v>0</v>
      </c>
      <c r="W5" s="22">
        <v>713466</v>
      </c>
      <c r="X5" s="22">
        <v>0</v>
      </c>
      <c r="Y5" s="22">
        <v>4222607</v>
      </c>
      <c r="Z5" s="22">
        <v>879125</v>
      </c>
      <c r="AA5" s="22">
        <v>0</v>
      </c>
      <c r="AB5" s="22">
        <v>39287</v>
      </c>
      <c r="AC5" s="22">
        <v>598423</v>
      </c>
      <c r="AD5" s="22">
        <v>28010645</v>
      </c>
      <c r="AE5" s="22">
        <v>7572121</v>
      </c>
      <c r="AF5" s="22">
        <v>7284287</v>
      </c>
      <c r="AG5" s="22">
        <v>1616515</v>
      </c>
      <c r="AH5" s="22">
        <v>2974264</v>
      </c>
      <c r="AI5" s="22">
        <v>0</v>
      </c>
      <c r="AJ5" s="22">
        <v>0</v>
      </c>
      <c r="AK5" s="22">
        <v>1541298</v>
      </c>
      <c r="AL5" s="22">
        <v>696951</v>
      </c>
      <c r="AM5" s="22">
        <v>41862</v>
      </c>
      <c r="AN5" s="22">
        <v>0</v>
      </c>
      <c r="AO5" s="22">
        <v>337862</v>
      </c>
      <c r="AP5" s="22">
        <v>5458902</v>
      </c>
      <c r="AQ5" s="22">
        <v>205797</v>
      </c>
      <c r="AR5" s="22">
        <v>0</v>
      </c>
      <c r="AS5" s="22">
        <v>-440</v>
      </c>
      <c r="AT5" s="22">
        <v>27729419</v>
      </c>
      <c r="AU5" s="22">
        <v>281226</v>
      </c>
    </row>
    <row r="6" spans="1:4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1315158000</v>
      </c>
      <c r="F6" s="22">
        <v>225390000</v>
      </c>
      <c r="G6" s="22">
        <v>0</v>
      </c>
      <c r="H6" s="22">
        <v>0</v>
      </c>
      <c r="I6" s="22">
        <v>0</v>
      </c>
      <c r="J6" s="22">
        <v>69758000</v>
      </c>
      <c r="K6" s="22">
        <v>15643000</v>
      </c>
      <c r="L6" s="22">
        <v>1013211000</v>
      </c>
      <c r="M6" s="22">
        <v>10101000</v>
      </c>
      <c r="N6" s="22">
        <v>103645000</v>
      </c>
      <c r="O6" s="22">
        <v>59402000</v>
      </c>
      <c r="P6" s="22">
        <v>185097000</v>
      </c>
      <c r="Q6" s="22">
        <v>47357000</v>
      </c>
      <c r="R6" s="22">
        <v>86564000</v>
      </c>
      <c r="S6" s="22">
        <v>0</v>
      </c>
      <c r="T6" s="22">
        <v>10682000</v>
      </c>
      <c r="U6" s="22">
        <v>249978000</v>
      </c>
      <c r="V6" s="22">
        <v>0</v>
      </c>
      <c r="W6" s="22">
        <v>93434000</v>
      </c>
      <c r="X6" s="22">
        <v>2624000</v>
      </c>
      <c r="Y6" s="22">
        <v>400288000</v>
      </c>
      <c r="Z6" s="22">
        <v>0</v>
      </c>
      <c r="AA6" s="22">
        <v>0</v>
      </c>
      <c r="AB6" s="22">
        <v>95783000</v>
      </c>
      <c r="AC6" s="22">
        <v>84775000</v>
      </c>
      <c r="AD6" s="22">
        <v>4068890000</v>
      </c>
      <c r="AE6" s="22">
        <v>1692923000</v>
      </c>
      <c r="AF6" s="22">
        <v>489444000</v>
      </c>
      <c r="AG6" s="22">
        <v>0</v>
      </c>
      <c r="AH6" s="22">
        <v>402666000</v>
      </c>
      <c r="AI6" s="22">
        <v>0</v>
      </c>
      <c r="AJ6" s="22">
        <v>0</v>
      </c>
      <c r="AK6" s="22">
        <v>0</v>
      </c>
      <c r="AL6" s="22">
        <v>162546000</v>
      </c>
      <c r="AM6" s="22">
        <v>2885000</v>
      </c>
      <c r="AN6" s="22">
        <v>0</v>
      </c>
      <c r="AO6" s="22">
        <v>135275000</v>
      </c>
      <c r="AP6" s="22">
        <v>436155000</v>
      </c>
      <c r="AQ6" s="22">
        <v>15102000</v>
      </c>
      <c r="AR6" s="22">
        <v>0</v>
      </c>
      <c r="AS6" s="22">
        <v>0</v>
      </c>
      <c r="AT6" s="22">
        <v>3336996000</v>
      </c>
      <c r="AU6" s="22">
        <v>731894000</v>
      </c>
    </row>
    <row r="7" spans="1:4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21202270</v>
      </c>
      <c r="F7" s="22">
        <v>71389</v>
      </c>
      <c r="G7" s="22">
        <v>0</v>
      </c>
      <c r="H7" s="22">
        <v>0</v>
      </c>
      <c r="I7" s="22">
        <v>0</v>
      </c>
      <c r="J7" s="22">
        <v>4109652</v>
      </c>
      <c r="K7" s="22">
        <v>176677</v>
      </c>
      <c r="L7" s="22">
        <v>17044277</v>
      </c>
      <c r="M7" s="22">
        <v>190866</v>
      </c>
      <c r="N7" s="22">
        <v>926494</v>
      </c>
      <c r="O7" s="22">
        <v>836570</v>
      </c>
      <c r="P7" s="22">
        <v>1367422</v>
      </c>
      <c r="Q7" s="22">
        <v>800936</v>
      </c>
      <c r="R7" s="22">
        <v>1900345</v>
      </c>
      <c r="S7" s="22">
        <v>17086</v>
      </c>
      <c r="T7" s="22">
        <v>0</v>
      </c>
      <c r="U7" s="22">
        <v>711487</v>
      </c>
      <c r="V7" s="22">
        <v>6152</v>
      </c>
      <c r="W7" s="22">
        <v>341829</v>
      </c>
      <c r="X7" s="22">
        <v>12297948</v>
      </c>
      <c r="Y7" s="22">
        <v>634250</v>
      </c>
      <c r="Z7" s="22">
        <v>0</v>
      </c>
      <c r="AA7" s="22">
        <v>0</v>
      </c>
      <c r="AB7" s="22">
        <v>816663</v>
      </c>
      <c r="AC7" s="22">
        <v>1155439</v>
      </c>
      <c r="AD7" s="22">
        <v>64607752</v>
      </c>
      <c r="AE7" s="22">
        <v>18171100</v>
      </c>
      <c r="AF7" s="22">
        <v>7715705</v>
      </c>
      <c r="AG7" s="22">
        <v>0</v>
      </c>
      <c r="AH7" s="22">
        <v>7527368</v>
      </c>
      <c r="AI7" s="22">
        <v>88757</v>
      </c>
      <c r="AJ7" s="22">
        <v>122875</v>
      </c>
      <c r="AK7" s="22">
        <v>1825464</v>
      </c>
      <c r="AL7" s="22">
        <v>284450</v>
      </c>
      <c r="AM7" s="22">
        <v>73868</v>
      </c>
      <c r="AN7" s="22">
        <v>0</v>
      </c>
      <c r="AO7" s="22">
        <v>1142091</v>
      </c>
      <c r="AP7" s="22">
        <v>7078671</v>
      </c>
      <c r="AQ7" s="22">
        <v>-28529</v>
      </c>
      <c r="AR7" s="22">
        <v>0</v>
      </c>
      <c r="AS7" s="22">
        <v>80767</v>
      </c>
      <c r="AT7" s="22">
        <v>44082587</v>
      </c>
      <c r="AU7" s="22">
        <v>20525165</v>
      </c>
    </row>
    <row r="8" spans="1:4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17232210</v>
      </c>
      <c r="F8" s="22">
        <v>0</v>
      </c>
      <c r="G8" s="22">
        <v>0</v>
      </c>
      <c r="H8" s="22">
        <v>15085430</v>
      </c>
      <c r="I8" s="22">
        <v>0</v>
      </c>
      <c r="J8" s="22">
        <v>62941</v>
      </c>
      <c r="K8" s="22">
        <v>0</v>
      </c>
      <c r="L8" s="22">
        <v>8424078</v>
      </c>
      <c r="M8" s="22">
        <v>581122</v>
      </c>
      <c r="N8" s="22">
        <v>764068</v>
      </c>
      <c r="O8" s="22">
        <v>129553</v>
      </c>
      <c r="P8" s="22">
        <v>718295</v>
      </c>
      <c r="Q8" s="22">
        <v>414518</v>
      </c>
      <c r="R8" s="22">
        <v>867410</v>
      </c>
      <c r="S8" s="22">
        <v>0</v>
      </c>
      <c r="T8" s="22">
        <v>0</v>
      </c>
      <c r="U8" s="22">
        <v>3351808</v>
      </c>
      <c r="V8" s="22">
        <v>0</v>
      </c>
      <c r="W8" s="22">
        <v>315200</v>
      </c>
      <c r="X8" s="22">
        <v>1051831</v>
      </c>
      <c r="Y8" s="22">
        <v>7284491</v>
      </c>
      <c r="Z8" s="22">
        <v>1187869</v>
      </c>
      <c r="AA8" s="22">
        <v>0</v>
      </c>
      <c r="AB8" s="22">
        <v>739893</v>
      </c>
      <c r="AC8" s="22">
        <v>672942</v>
      </c>
      <c r="AD8" s="22">
        <v>58883659</v>
      </c>
      <c r="AE8" s="22">
        <v>10156029</v>
      </c>
      <c r="AF8" s="22">
        <v>8373593</v>
      </c>
      <c r="AG8" s="22">
        <v>4036042</v>
      </c>
      <c r="AH8" s="22">
        <v>3952250</v>
      </c>
      <c r="AI8" s="22">
        <v>0</v>
      </c>
      <c r="AJ8" s="22">
        <v>0</v>
      </c>
      <c r="AK8" s="22">
        <v>0</v>
      </c>
      <c r="AL8" s="22">
        <v>1258750</v>
      </c>
      <c r="AM8" s="22">
        <v>39792</v>
      </c>
      <c r="AN8" s="22">
        <v>0</v>
      </c>
      <c r="AO8" s="22">
        <v>1178812</v>
      </c>
      <c r="AP8" s="22">
        <v>4685858</v>
      </c>
      <c r="AQ8" s="22">
        <v>1111936</v>
      </c>
      <c r="AR8" s="22">
        <v>0</v>
      </c>
      <c r="AS8" s="22">
        <v>1697285</v>
      </c>
      <c r="AT8" s="22">
        <v>36490347</v>
      </c>
      <c r="AU8" s="22">
        <v>22393312</v>
      </c>
    </row>
    <row r="9" spans="1:4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1114907000</v>
      </c>
      <c r="F9" s="22">
        <v>0</v>
      </c>
      <c r="G9" s="22">
        <v>3115000</v>
      </c>
      <c r="H9" s="22">
        <v>1046000</v>
      </c>
      <c r="I9" s="22">
        <v>0</v>
      </c>
      <c r="J9" s="22">
        <v>8637000</v>
      </c>
      <c r="K9" s="22">
        <v>0</v>
      </c>
      <c r="L9" s="22">
        <v>598908000</v>
      </c>
      <c r="M9" s="22">
        <v>11512000</v>
      </c>
      <c r="N9" s="22">
        <v>68748000</v>
      </c>
      <c r="O9" s="22">
        <v>66937000</v>
      </c>
      <c r="P9" s="22">
        <v>127327000</v>
      </c>
      <c r="Q9" s="22">
        <v>279793000</v>
      </c>
      <c r="R9" s="22">
        <v>33469000</v>
      </c>
      <c r="S9" s="22">
        <v>0</v>
      </c>
      <c r="T9" s="22">
        <v>0</v>
      </c>
      <c r="U9" s="22">
        <v>219599000</v>
      </c>
      <c r="V9" s="22">
        <v>0</v>
      </c>
      <c r="W9" s="22">
        <v>79765000</v>
      </c>
      <c r="X9" s="22">
        <v>0</v>
      </c>
      <c r="Y9" s="22">
        <v>420576000</v>
      </c>
      <c r="Z9" s="22">
        <v>0</v>
      </c>
      <c r="AA9" s="22">
        <v>0</v>
      </c>
      <c r="AB9" s="22">
        <v>54898000</v>
      </c>
      <c r="AC9" s="22">
        <v>-3159000</v>
      </c>
      <c r="AD9" s="22">
        <v>3086078000</v>
      </c>
      <c r="AE9" s="22">
        <v>1304478000</v>
      </c>
      <c r="AF9" s="22">
        <v>222912000</v>
      </c>
      <c r="AG9" s="22">
        <v>0</v>
      </c>
      <c r="AH9" s="22">
        <v>303683000</v>
      </c>
      <c r="AI9" s="22">
        <v>12197000</v>
      </c>
      <c r="AJ9" s="22">
        <v>0</v>
      </c>
      <c r="AK9" s="22">
        <v>5085000</v>
      </c>
      <c r="AL9" s="22">
        <v>70989000</v>
      </c>
      <c r="AM9" s="22">
        <v>1190000</v>
      </c>
      <c r="AN9" s="22">
        <v>0</v>
      </c>
      <c r="AO9" s="22">
        <v>97299000</v>
      </c>
      <c r="AP9" s="22">
        <v>405347000</v>
      </c>
      <c r="AQ9" s="22">
        <v>7999000</v>
      </c>
      <c r="AR9" s="22">
        <v>0</v>
      </c>
      <c r="AS9" s="22">
        <v>0</v>
      </c>
      <c r="AT9" s="22">
        <v>2431179000</v>
      </c>
      <c r="AU9" s="22">
        <v>654899000</v>
      </c>
    </row>
    <row r="10" spans="1:4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31989654</v>
      </c>
      <c r="F10" s="22">
        <v>0</v>
      </c>
      <c r="G10" s="22">
        <v>0</v>
      </c>
      <c r="H10" s="22">
        <v>0</v>
      </c>
      <c r="I10" s="22">
        <v>0</v>
      </c>
      <c r="J10" s="22">
        <v>63149</v>
      </c>
      <c r="K10" s="22">
        <v>0</v>
      </c>
      <c r="L10" s="22">
        <v>14559528</v>
      </c>
      <c r="M10" s="22">
        <v>314108</v>
      </c>
      <c r="N10" s="22">
        <v>1960940</v>
      </c>
      <c r="O10" s="22">
        <v>2570171</v>
      </c>
      <c r="P10" s="22">
        <v>0</v>
      </c>
      <c r="Q10" s="22">
        <v>566607</v>
      </c>
      <c r="R10" s="22">
        <v>1227937</v>
      </c>
      <c r="S10" s="22">
        <v>0</v>
      </c>
      <c r="T10" s="22">
        <v>0</v>
      </c>
      <c r="U10" s="22">
        <v>18309536</v>
      </c>
      <c r="V10" s="22">
        <v>0</v>
      </c>
      <c r="W10" s="22">
        <v>1565130</v>
      </c>
      <c r="X10" s="22">
        <v>1372128</v>
      </c>
      <c r="Y10" s="22">
        <v>5447844</v>
      </c>
      <c r="Z10" s="22">
        <v>0</v>
      </c>
      <c r="AA10" s="22">
        <v>0</v>
      </c>
      <c r="AB10" s="22">
        <v>3369359</v>
      </c>
      <c r="AC10" s="22">
        <v>641329</v>
      </c>
      <c r="AD10" s="22">
        <v>83957420</v>
      </c>
      <c r="AE10" s="22">
        <v>19489772</v>
      </c>
      <c r="AF10" s="22">
        <v>10702589</v>
      </c>
      <c r="AG10" s="22">
        <v>9273960</v>
      </c>
      <c r="AH10" s="22">
        <v>5236718</v>
      </c>
      <c r="AI10" s="22">
        <v>0</v>
      </c>
      <c r="AJ10" s="22">
        <v>0</v>
      </c>
      <c r="AK10" s="22">
        <v>0</v>
      </c>
      <c r="AL10" s="22">
        <v>1040826</v>
      </c>
      <c r="AM10" s="22">
        <v>87265</v>
      </c>
      <c r="AN10" s="22">
        <v>0</v>
      </c>
      <c r="AO10" s="22">
        <v>1217137</v>
      </c>
      <c r="AP10" s="22">
        <v>9208543</v>
      </c>
      <c r="AQ10" s="22">
        <v>496322</v>
      </c>
      <c r="AR10" s="22">
        <v>0</v>
      </c>
      <c r="AS10" s="22">
        <v>202026</v>
      </c>
      <c r="AT10" s="22">
        <v>56955158</v>
      </c>
      <c r="AU10" s="22">
        <v>27002262</v>
      </c>
    </row>
    <row r="11" spans="1:4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91799962</v>
      </c>
      <c r="F11" s="22">
        <v>0</v>
      </c>
      <c r="G11" s="22">
        <v>368292</v>
      </c>
      <c r="H11" s="22">
        <v>0</v>
      </c>
      <c r="I11" s="22">
        <v>0</v>
      </c>
      <c r="J11" s="22">
        <v>485354</v>
      </c>
      <c r="K11" s="22">
        <v>0</v>
      </c>
      <c r="L11" s="22">
        <v>22474711</v>
      </c>
      <c r="M11" s="22">
        <v>1092160</v>
      </c>
      <c r="N11" s="22">
        <v>10892345</v>
      </c>
      <c r="O11" s="22">
        <v>0</v>
      </c>
      <c r="P11" s="22">
        <v>8970906</v>
      </c>
      <c r="Q11" s="22">
        <v>8399060</v>
      </c>
      <c r="R11" s="22">
        <v>0</v>
      </c>
      <c r="S11" s="22">
        <v>0</v>
      </c>
      <c r="T11" s="22">
        <v>197559</v>
      </c>
      <c r="U11" s="22">
        <v>8714390</v>
      </c>
      <c r="V11" s="22">
        <v>73522</v>
      </c>
      <c r="W11" s="22">
        <v>7377220</v>
      </c>
      <c r="X11" s="22">
        <v>7865884</v>
      </c>
      <c r="Y11" s="22">
        <v>16721977</v>
      </c>
      <c r="Z11" s="22">
        <v>1437143</v>
      </c>
      <c r="AA11" s="22">
        <v>292014</v>
      </c>
      <c r="AB11" s="22">
        <v>1618430</v>
      </c>
      <c r="AC11" s="22">
        <v>2516784</v>
      </c>
      <c r="AD11" s="22">
        <v>191297713</v>
      </c>
      <c r="AE11" s="22">
        <v>69222712</v>
      </c>
      <c r="AF11" s="22">
        <v>35138928</v>
      </c>
      <c r="AG11" s="22">
        <v>0</v>
      </c>
      <c r="AH11" s="22">
        <v>16213494</v>
      </c>
      <c r="AI11" s="22">
        <v>-2835</v>
      </c>
      <c r="AJ11" s="22">
        <v>0</v>
      </c>
      <c r="AK11" s="22">
        <v>6855839</v>
      </c>
      <c r="AL11" s="22">
        <v>0</v>
      </c>
      <c r="AM11" s="22">
        <v>245789</v>
      </c>
      <c r="AN11" s="22">
        <v>6383283</v>
      </c>
      <c r="AO11" s="22">
        <v>0</v>
      </c>
      <c r="AP11" s="22">
        <v>19259121</v>
      </c>
      <c r="AQ11" s="22">
        <v>0</v>
      </c>
      <c r="AR11" s="22">
        <v>0</v>
      </c>
      <c r="AS11" s="22">
        <v>42164</v>
      </c>
      <c r="AT11" s="22">
        <v>153358495</v>
      </c>
      <c r="AU11" s="22">
        <v>37939218</v>
      </c>
    </row>
    <row r="12" spans="1:4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10933180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8210302</v>
      </c>
      <c r="M12" s="22">
        <v>223331</v>
      </c>
      <c r="N12" s="22">
        <v>435616</v>
      </c>
      <c r="O12" s="22">
        <v>314246</v>
      </c>
      <c r="P12" s="22">
        <v>921732</v>
      </c>
      <c r="Q12" s="22">
        <v>143228</v>
      </c>
      <c r="R12" s="22">
        <v>119235</v>
      </c>
      <c r="S12" s="22">
        <v>0</v>
      </c>
      <c r="T12" s="22">
        <v>0</v>
      </c>
      <c r="U12" s="22">
        <v>0</v>
      </c>
      <c r="V12" s="22">
        <v>0</v>
      </c>
      <c r="W12" s="22">
        <v>2000</v>
      </c>
      <c r="X12" s="22">
        <v>0</v>
      </c>
      <c r="Y12" s="22">
        <v>5497871</v>
      </c>
      <c r="Z12" s="22">
        <v>902624</v>
      </c>
      <c r="AA12" s="22">
        <v>40711</v>
      </c>
      <c r="AB12" s="22">
        <v>115009</v>
      </c>
      <c r="AC12" s="22">
        <v>202042</v>
      </c>
      <c r="AD12" s="22">
        <v>28061127</v>
      </c>
      <c r="AE12" s="22">
        <v>10080661</v>
      </c>
      <c r="AF12" s="22">
        <v>5651898</v>
      </c>
      <c r="AG12" s="22">
        <v>0</v>
      </c>
      <c r="AH12" s="22">
        <v>2868764</v>
      </c>
      <c r="AI12" s="22">
        <v>11211</v>
      </c>
      <c r="AJ12" s="22">
        <v>0</v>
      </c>
      <c r="AK12" s="22">
        <v>1043554</v>
      </c>
      <c r="AL12" s="22">
        <v>464248</v>
      </c>
      <c r="AM12" s="22">
        <v>30277</v>
      </c>
      <c r="AN12" s="22">
        <v>0</v>
      </c>
      <c r="AO12" s="22">
        <v>436867</v>
      </c>
      <c r="AP12" s="22">
        <v>4239554</v>
      </c>
      <c r="AQ12" s="22">
        <v>401453</v>
      </c>
      <c r="AR12" s="22">
        <v>0</v>
      </c>
      <c r="AS12" s="22">
        <v>0</v>
      </c>
      <c r="AT12" s="22">
        <v>25228487</v>
      </c>
      <c r="AU12" s="22">
        <v>2832640</v>
      </c>
    </row>
    <row r="13" spans="1:4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31554063</v>
      </c>
      <c r="F13" s="22">
        <v>0</v>
      </c>
      <c r="G13" s="22">
        <v>0</v>
      </c>
      <c r="H13" s="22">
        <v>0</v>
      </c>
      <c r="I13" s="22">
        <v>0</v>
      </c>
      <c r="J13" s="22">
        <v>19588</v>
      </c>
      <c r="K13" s="22">
        <v>143516</v>
      </c>
      <c r="L13" s="22">
        <v>16929663</v>
      </c>
      <c r="M13" s="22">
        <v>543752</v>
      </c>
      <c r="N13" s="22">
        <v>2993322</v>
      </c>
      <c r="O13" s="22">
        <v>1299184</v>
      </c>
      <c r="P13" s="22">
        <v>4325002</v>
      </c>
      <c r="Q13" s="22">
        <v>910597</v>
      </c>
      <c r="R13" s="22">
        <v>2007493</v>
      </c>
      <c r="S13" s="22">
        <v>0</v>
      </c>
      <c r="T13" s="22">
        <v>351200</v>
      </c>
      <c r="U13" s="22">
        <v>13338000</v>
      </c>
      <c r="V13" s="22">
        <v>244672</v>
      </c>
      <c r="W13" s="22">
        <v>1247</v>
      </c>
      <c r="X13" s="22">
        <v>1227846</v>
      </c>
      <c r="Y13" s="22">
        <v>9830783</v>
      </c>
      <c r="Z13" s="22">
        <v>3102970</v>
      </c>
      <c r="AA13" s="22">
        <v>0</v>
      </c>
      <c r="AB13" s="22">
        <v>8515414</v>
      </c>
      <c r="AC13" s="22">
        <v>3335178</v>
      </c>
      <c r="AD13" s="22">
        <v>100673490</v>
      </c>
      <c r="AE13" s="22">
        <v>28073968</v>
      </c>
      <c r="AF13" s="22">
        <v>9975220</v>
      </c>
      <c r="AG13" s="22">
        <v>8899673</v>
      </c>
      <c r="AH13" s="22">
        <v>6610083</v>
      </c>
      <c r="AI13" s="22">
        <v>0</v>
      </c>
      <c r="AJ13" s="22">
        <v>0</v>
      </c>
      <c r="AK13" s="22">
        <v>109573</v>
      </c>
      <c r="AL13" s="22">
        <v>1719535</v>
      </c>
      <c r="AM13" s="22">
        <v>128002</v>
      </c>
      <c r="AN13" s="22">
        <v>0</v>
      </c>
      <c r="AO13" s="22">
        <v>2204319</v>
      </c>
      <c r="AP13" s="22">
        <v>16039766</v>
      </c>
      <c r="AQ13" s="22">
        <v>0</v>
      </c>
      <c r="AR13" s="22">
        <v>0</v>
      </c>
      <c r="AS13" s="22">
        <v>0</v>
      </c>
      <c r="AT13" s="22">
        <v>73760139</v>
      </c>
      <c r="AU13" s="22">
        <v>26913351</v>
      </c>
    </row>
    <row r="14" spans="1:4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103052000</v>
      </c>
      <c r="F14" s="22">
        <v>0</v>
      </c>
      <c r="G14" s="22">
        <v>195000</v>
      </c>
      <c r="H14" s="22">
        <v>3115000</v>
      </c>
      <c r="I14" s="22">
        <v>0</v>
      </c>
      <c r="J14" s="22">
        <v>0</v>
      </c>
      <c r="K14" s="22">
        <v>382000</v>
      </c>
      <c r="L14" s="22">
        <v>169403000</v>
      </c>
      <c r="M14" s="22">
        <v>526000</v>
      </c>
      <c r="N14" s="22">
        <v>4645000</v>
      </c>
      <c r="O14" s="22">
        <v>6086000</v>
      </c>
      <c r="P14" s="22">
        <v>4642000</v>
      </c>
      <c r="Q14" s="22">
        <v>3431000</v>
      </c>
      <c r="R14" s="22">
        <v>542000</v>
      </c>
      <c r="S14" s="22">
        <v>72000</v>
      </c>
      <c r="T14" s="22">
        <v>0</v>
      </c>
      <c r="U14" s="22">
        <v>30010000</v>
      </c>
      <c r="V14" s="22">
        <v>0</v>
      </c>
      <c r="W14" s="22">
        <v>12806000</v>
      </c>
      <c r="X14" s="22">
        <v>0</v>
      </c>
      <c r="Y14" s="22">
        <v>43988000</v>
      </c>
      <c r="Z14" s="22">
        <v>0</v>
      </c>
      <c r="AA14" s="22">
        <v>0</v>
      </c>
      <c r="AB14" s="22">
        <v>0</v>
      </c>
      <c r="AC14" s="22">
        <v>10946000</v>
      </c>
      <c r="AD14" s="22">
        <v>393841000</v>
      </c>
      <c r="AE14" s="22">
        <v>139084000</v>
      </c>
      <c r="AF14" s="22">
        <v>44984000</v>
      </c>
      <c r="AG14" s="22">
        <v>0</v>
      </c>
      <c r="AH14" s="22">
        <v>65690000</v>
      </c>
      <c r="AI14" s="22">
        <v>0</v>
      </c>
      <c r="AJ14" s="22">
        <v>0</v>
      </c>
      <c r="AK14" s="22">
        <v>0</v>
      </c>
      <c r="AL14" s="22">
        <v>8544000</v>
      </c>
      <c r="AM14" s="22">
        <v>1009000</v>
      </c>
      <c r="AN14" s="22">
        <v>0</v>
      </c>
      <c r="AO14" s="22">
        <v>2688000</v>
      </c>
      <c r="AP14" s="22">
        <v>36016000</v>
      </c>
      <c r="AQ14" s="22">
        <v>2134000</v>
      </c>
      <c r="AR14" s="22">
        <v>0</v>
      </c>
      <c r="AS14" s="22">
        <v>-8282000</v>
      </c>
      <c r="AT14" s="22">
        <v>291867000</v>
      </c>
      <c r="AU14" s="22">
        <v>101974000</v>
      </c>
    </row>
    <row r="15" spans="1:4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20799813</v>
      </c>
      <c r="F15" s="22">
        <v>0</v>
      </c>
      <c r="G15" s="22">
        <v>0</v>
      </c>
      <c r="H15" s="22">
        <v>0</v>
      </c>
      <c r="I15" s="22">
        <v>0</v>
      </c>
      <c r="J15" s="22">
        <v>67023</v>
      </c>
      <c r="K15" s="22">
        <v>0</v>
      </c>
      <c r="L15" s="22">
        <v>41623826</v>
      </c>
      <c r="M15" s="22">
        <v>2316456</v>
      </c>
      <c r="N15" s="22">
        <v>6037003</v>
      </c>
      <c r="O15" s="22">
        <v>0</v>
      </c>
      <c r="P15" s="22">
        <v>0</v>
      </c>
      <c r="Q15" s="22">
        <v>341174</v>
      </c>
      <c r="R15" s="22">
        <v>0</v>
      </c>
      <c r="S15" s="22">
        <v>0</v>
      </c>
      <c r="T15" s="22">
        <v>386517</v>
      </c>
      <c r="U15" s="22">
        <v>0</v>
      </c>
      <c r="V15" s="22">
        <v>97000</v>
      </c>
      <c r="W15" s="22">
        <v>0</v>
      </c>
      <c r="X15" s="22">
        <v>13693409</v>
      </c>
      <c r="Y15" s="22">
        <v>0</v>
      </c>
      <c r="Z15" s="22">
        <v>368982</v>
      </c>
      <c r="AA15" s="22">
        <v>117819</v>
      </c>
      <c r="AB15" s="22">
        <v>1551508</v>
      </c>
      <c r="AC15" s="22">
        <v>340733</v>
      </c>
      <c r="AD15" s="22">
        <v>87741263</v>
      </c>
      <c r="AE15" s="22">
        <v>19825141</v>
      </c>
      <c r="AF15" s="22">
        <v>16372150</v>
      </c>
      <c r="AG15" s="22">
        <v>0</v>
      </c>
      <c r="AH15" s="22">
        <v>16156131</v>
      </c>
      <c r="AI15" s="22">
        <v>0</v>
      </c>
      <c r="AJ15" s="22">
        <v>0</v>
      </c>
      <c r="AK15" s="22">
        <v>422000</v>
      </c>
      <c r="AL15" s="22">
        <v>0</v>
      </c>
      <c r="AM15" s="22">
        <v>49000</v>
      </c>
      <c r="AN15" s="22">
        <v>0</v>
      </c>
      <c r="AO15" s="22">
        <v>690000</v>
      </c>
      <c r="AP15" s="22">
        <v>14491258</v>
      </c>
      <c r="AQ15" s="22">
        <v>0</v>
      </c>
      <c r="AR15" s="22">
        <v>0</v>
      </c>
      <c r="AS15" s="22">
        <v>0</v>
      </c>
      <c r="AT15" s="22">
        <v>68005680</v>
      </c>
      <c r="AU15" s="22">
        <v>19735583</v>
      </c>
    </row>
    <row r="16" spans="1:4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50848000</v>
      </c>
      <c r="F16" s="22">
        <v>0</v>
      </c>
      <c r="G16" s="22">
        <v>0</v>
      </c>
      <c r="H16" s="22">
        <v>0</v>
      </c>
      <c r="I16" s="22">
        <v>0</v>
      </c>
      <c r="J16" s="22">
        <v>356000</v>
      </c>
      <c r="K16" s="22">
        <v>0</v>
      </c>
      <c r="L16" s="22">
        <v>277825000</v>
      </c>
      <c r="M16" s="22">
        <v>0</v>
      </c>
      <c r="N16" s="22">
        <v>6092000</v>
      </c>
      <c r="O16" s="22">
        <v>0</v>
      </c>
      <c r="P16" s="22">
        <v>0</v>
      </c>
      <c r="Q16" s="22">
        <v>18059000</v>
      </c>
      <c r="R16" s="22">
        <v>0</v>
      </c>
      <c r="S16" s="22">
        <v>7791000</v>
      </c>
      <c r="T16" s="22">
        <v>0</v>
      </c>
      <c r="U16" s="22">
        <v>1126000</v>
      </c>
      <c r="V16" s="22">
        <v>0</v>
      </c>
      <c r="W16" s="22">
        <v>992000</v>
      </c>
      <c r="X16" s="22">
        <v>0</v>
      </c>
      <c r="Y16" s="22">
        <v>49056000</v>
      </c>
      <c r="Z16" s="22">
        <v>0</v>
      </c>
      <c r="AA16" s="22">
        <v>0</v>
      </c>
      <c r="AB16" s="22">
        <v>7698000</v>
      </c>
      <c r="AC16" s="22">
        <v>33975000</v>
      </c>
      <c r="AD16" s="22">
        <v>453818000</v>
      </c>
      <c r="AE16" s="22">
        <v>121057000</v>
      </c>
      <c r="AF16" s="22">
        <v>61720000</v>
      </c>
      <c r="AG16" s="22">
        <v>0</v>
      </c>
      <c r="AH16" s="22">
        <v>51264000</v>
      </c>
      <c r="AI16" s="22">
        <v>390000</v>
      </c>
      <c r="AJ16" s="22">
        <v>0</v>
      </c>
      <c r="AK16" s="22">
        <v>0</v>
      </c>
      <c r="AL16" s="22">
        <v>2370000</v>
      </c>
      <c r="AM16" s="22">
        <v>134000</v>
      </c>
      <c r="AN16" s="22">
        <v>0</v>
      </c>
      <c r="AO16" s="22">
        <v>9697000</v>
      </c>
      <c r="AP16" s="22">
        <v>72151000</v>
      </c>
      <c r="AQ16" s="22">
        <v>1557000</v>
      </c>
      <c r="AR16" s="22">
        <v>52715000</v>
      </c>
      <c r="AS16" s="22">
        <v>52460000</v>
      </c>
      <c r="AT16" s="22">
        <v>425515000</v>
      </c>
      <c r="AU16" s="22">
        <v>28303000</v>
      </c>
    </row>
    <row r="17" spans="1:4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105955212</v>
      </c>
      <c r="F17" s="22">
        <v>0</v>
      </c>
      <c r="G17" s="22">
        <v>310696</v>
      </c>
      <c r="H17" s="22">
        <v>0</v>
      </c>
      <c r="I17" s="22">
        <v>0</v>
      </c>
      <c r="J17" s="22">
        <v>768651</v>
      </c>
      <c r="K17" s="22">
        <v>4274843</v>
      </c>
      <c r="L17" s="22">
        <v>167344676</v>
      </c>
      <c r="M17" s="22">
        <v>1098311</v>
      </c>
      <c r="N17" s="22">
        <v>3541951</v>
      </c>
      <c r="O17" s="22">
        <v>4873184</v>
      </c>
      <c r="P17" s="22">
        <v>6926868</v>
      </c>
      <c r="Q17" s="22">
        <v>6484459</v>
      </c>
      <c r="R17" s="22">
        <v>3710733</v>
      </c>
      <c r="S17" s="22">
        <v>107975</v>
      </c>
      <c r="T17" s="22">
        <v>0</v>
      </c>
      <c r="U17" s="22">
        <v>21878459</v>
      </c>
      <c r="V17" s="22">
        <v>0</v>
      </c>
      <c r="W17" s="22">
        <v>8730112</v>
      </c>
      <c r="X17" s="22">
        <v>2663575</v>
      </c>
      <c r="Y17" s="22">
        <v>25984111</v>
      </c>
      <c r="Z17" s="22">
        <v>295180</v>
      </c>
      <c r="AA17" s="22">
        <v>119223</v>
      </c>
      <c r="AB17" s="22">
        <v>29341097</v>
      </c>
      <c r="AC17" s="22">
        <v>5257592</v>
      </c>
      <c r="AD17" s="22">
        <v>399666908</v>
      </c>
      <c r="AE17" s="22">
        <v>117584823</v>
      </c>
      <c r="AF17" s="22">
        <v>38369261</v>
      </c>
      <c r="AG17" s="22">
        <v>18222643</v>
      </c>
      <c r="AH17" s="22">
        <v>54363466</v>
      </c>
      <c r="AI17" s="22">
        <v>0</v>
      </c>
      <c r="AJ17" s="22">
        <v>0</v>
      </c>
      <c r="AK17" s="22">
        <v>6982809</v>
      </c>
      <c r="AL17" s="22">
        <v>0</v>
      </c>
      <c r="AM17" s="22">
        <v>234016</v>
      </c>
      <c r="AN17" s="22">
        <v>0</v>
      </c>
      <c r="AO17" s="22">
        <v>8725342</v>
      </c>
      <c r="AP17" s="22">
        <v>54706569</v>
      </c>
      <c r="AQ17" s="22">
        <v>-385894</v>
      </c>
      <c r="AR17" s="22">
        <v>758699</v>
      </c>
      <c r="AS17" s="22">
        <v>1300213</v>
      </c>
      <c r="AT17" s="22">
        <v>300861947</v>
      </c>
      <c r="AU17" s="22">
        <v>98804961</v>
      </c>
    </row>
    <row r="18" spans="1:4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25820640</v>
      </c>
      <c r="F18" s="22">
        <v>0</v>
      </c>
      <c r="G18" s="22">
        <v>0</v>
      </c>
      <c r="H18" s="22">
        <v>0</v>
      </c>
      <c r="I18" s="22">
        <v>0</v>
      </c>
      <c r="J18" s="22">
        <v>676410</v>
      </c>
      <c r="K18" s="22">
        <v>0</v>
      </c>
      <c r="L18" s="22">
        <v>25748790</v>
      </c>
      <c r="M18" s="22">
        <v>829710</v>
      </c>
      <c r="N18" s="22">
        <v>2267620</v>
      </c>
      <c r="O18" s="22">
        <v>3790650</v>
      </c>
      <c r="P18" s="22">
        <v>3123130</v>
      </c>
      <c r="Q18" s="22">
        <v>346760</v>
      </c>
      <c r="R18" s="22">
        <v>732020</v>
      </c>
      <c r="S18" s="22">
        <v>109380</v>
      </c>
      <c r="T18" s="22">
        <v>758310</v>
      </c>
      <c r="U18" s="22">
        <v>17048500</v>
      </c>
      <c r="V18" s="22">
        <v>0</v>
      </c>
      <c r="W18" s="22">
        <v>0</v>
      </c>
      <c r="X18" s="22">
        <v>0</v>
      </c>
      <c r="Y18" s="22">
        <v>7570950</v>
      </c>
      <c r="Z18" s="22">
        <v>543920</v>
      </c>
      <c r="AA18" s="22">
        <v>0</v>
      </c>
      <c r="AB18" s="22">
        <v>4538170</v>
      </c>
      <c r="AC18" s="22">
        <v>120250</v>
      </c>
      <c r="AD18" s="22">
        <v>94025210</v>
      </c>
      <c r="AE18" s="22">
        <v>24227470</v>
      </c>
      <c r="AF18" s="22">
        <v>18369460</v>
      </c>
      <c r="AG18" s="22">
        <v>0</v>
      </c>
      <c r="AH18" s="22">
        <v>13067950</v>
      </c>
      <c r="AI18" s="22">
        <v>0</v>
      </c>
      <c r="AJ18" s="22">
        <v>0</v>
      </c>
      <c r="AK18" s="22">
        <v>0</v>
      </c>
      <c r="AL18" s="22">
        <v>634110</v>
      </c>
      <c r="AM18" s="22">
        <v>102770</v>
      </c>
      <c r="AN18" s="22">
        <v>0</v>
      </c>
      <c r="AO18" s="22">
        <v>431460</v>
      </c>
      <c r="AP18" s="22">
        <v>9797150</v>
      </c>
      <c r="AQ18" s="22">
        <v>0</v>
      </c>
      <c r="AR18" s="22">
        <v>0</v>
      </c>
      <c r="AS18" s="22">
        <v>0</v>
      </c>
      <c r="AT18" s="22">
        <v>66630370</v>
      </c>
      <c r="AU18" s="22">
        <v>27394840</v>
      </c>
    </row>
    <row r="19" spans="1:4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81648019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49465080</v>
      </c>
      <c r="M19" s="22">
        <v>942162</v>
      </c>
      <c r="N19" s="22">
        <v>2845556</v>
      </c>
      <c r="O19" s="22">
        <v>2761430</v>
      </c>
      <c r="P19" s="22">
        <v>1788315</v>
      </c>
      <c r="Q19" s="22">
        <v>1647969</v>
      </c>
      <c r="R19" s="22">
        <v>2436108</v>
      </c>
      <c r="S19" s="22">
        <v>0</v>
      </c>
      <c r="T19" s="22">
        <v>0</v>
      </c>
      <c r="U19" s="22">
        <v>38580433</v>
      </c>
      <c r="V19" s="22">
        <v>0</v>
      </c>
      <c r="W19" s="22">
        <v>16902620</v>
      </c>
      <c r="X19" s="22">
        <v>223932</v>
      </c>
      <c r="Y19" s="22">
        <v>20238061</v>
      </c>
      <c r="Z19" s="22">
        <v>0</v>
      </c>
      <c r="AA19" s="22">
        <v>0</v>
      </c>
      <c r="AB19" s="22">
        <v>11317834</v>
      </c>
      <c r="AC19" s="22">
        <v>985153</v>
      </c>
      <c r="AD19" s="22">
        <v>231782672</v>
      </c>
      <c r="AE19" s="22">
        <v>65622308</v>
      </c>
      <c r="AF19" s="22">
        <v>23837097</v>
      </c>
      <c r="AG19" s="22">
        <v>16599785</v>
      </c>
      <c r="AH19" s="22">
        <v>13910601</v>
      </c>
      <c r="AI19" s="22">
        <v>0</v>
      </c>
      <c r="AJ19" s="22">
        <v>0</v>
      </c>
      <c r="AK19" s="22">
        <v>0</v>
      </c>
      <c r="AL19" s="22">
        <v>1936877</v>
      </c>
      <c r="AM19" s="22">
        <v>248532</v>
      </c>
      <c r="AN19" s="22">
        <v>0</v>
      </c>
      <c r="AO19" s="22">
        <v>2556407</v>
      </c>
      <c r="AP19" s="22">
        <v>19872991</v>
      </c>
      <c r="AQ19" s="22">
        <v>205527</v>
      </c>
      <c r="AR19" s="22">
        <v>0</v>
      </c>
      <c r="AS19" s="22">
        <v>303450</v>
      </c>
      <c r="AT19" s="22">
        <v>145093575</v>
      </c>
      <c r="AU19" s="22">
        <v>86689097</v>
      </c>
    </row>
    <row r="20" spans="1:47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12155895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7512352</v>
      </c>
      <c r="M20" s="22">
        <v>212642</v>
      </c>
      <c r="N20" s="22">
        <v>163081</v>
      </c>
      <c r="O20" s="22">
        <v>631474</v>
      </c>
      <c r="P20" s="22">
        <v>1642356</v>
      </c>
      <c r="Q20" s="22">
        <v>180454</v>
      </c>
      <c r="R20" s="22">
        <v>533740</v>
      </c>
      <c r="S20" s="22">
        <v>0</v>
      </c>
      <c r="T20" s="22">
        <v>0</v>
      </c>
      <c r="U20" s="22">
        <v>0</v>
      </c>
      <c r="V20" s="22">
        <v>0</v>
      </c>
      <c r="W20" s="22">
        <v>19683</v>
      </c>
      <c r="X20" s="22">
        <v>0</v>
      </c>
      <c r="Y20" s="22">
        <v>5780122</v>
      </c>
      <c r="Z20" s="22">
        <v>357332</v>
      </c>
      <c r="AA20" s="22">
        <v>0</v>
      </c>
      <c r="AB20" s="22">
        <v>14002</v>
      </c>
      <c r="AC20" s="22">
        <v>727123</v>
      </c>
      <c r="AD20" s="22">
        <v>29930256</v>
      </c>
      <c r="AE20" s="22">
        <v>9372272</v>
      </c>
      <c r="AF20" s="22">
        <v>3566212</v>
      </c>
      <c r="AG20" s="22">
        <v>2468437</v>
      </c>
      <c r="AH20" s="22">
        <v>3639705</v>
      </c>
      <c r="AI20" s="22">
        <v>124369</v>
      </c>
      <c r="AJ20" s="22">
        <v>0</v>
      </c>
      <c r="AK20" s="22">
        <v>223022</v>
      </c>
      <c r="AL20" s="22">
        <v>239574</v>
      </c>
      <c r="AM20" s="22">
        <v>25673</v>
      </c>
      <c r="AN20" s="22">
        <v>0</v>
      </c>
      <c r="AO20" s="22">
        <v>1110244</v>
      </c>
      <c r="AP20" s="22">
        <v>4592152</v>
      </c>
      <c r="AQ20" s="22">
        <v>116958</v>
      </c>
      <c r="AR20" s="22">
        <v>0</v>
      </c>
      <c r="AS20" s="22">
        <v>158262</v>
      </c>
      <c r="AT20" s="22">
        <v>25636880</v>
      </c>
      <c r="AU20" s="22">
        <v>4293376</v>
      </c>
    </row>
    <row r="21" spans="1:47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6627647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4517618</v>
      </c>
      <c r="M21" s="22">
        <v>382534</v>
      </c>
      <c r="N21" s="22">
        <v>186417</v>
      </c>
      <c r="O21" s="22">
        <v>0</v>
      </c>
      <c r="P21" s="22">
        <v>759545</v>
      </c>
      <c r="Q21" s="22">
        <v>26003</v>
      </c>
      <c r="R21" s="22">
        <v>281524</v>
      </c>
      <c r="S21" s="22">
        <v>0</v>
      </c>
      <c r="T21" s="22">
        <v>0</v>
      </c>
      <c r="U21" s="22">
        <v>750000</v>
      </c>
      <c r="V21" s="22">
        <v>0</v>
      </c>
      <c r="W21" s="22">
        <v>1989716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42373</v>
      </c>
      <c r="AD21" s="22">
        <v>15563377</v>
      </c>
      <c r="AE21" s="22">
        <v>5534434</v>
      </c>
      <c r="AF21" s="22">
        <v>4122316</v>
      </c>
      <c r="AG21" s="22">
        <v>0</v>
      </c>
      <c r="AH21" s="22">
        <v>2751132</v>
      </c>
      <c r="AI21" s="22">
        <v>0</v>
      </c>
      <c r="AJ21" s="22">
        <v>0</v>
      </c>
      <c r="AK21" s="22">
        <v>233159</v>
      </c>
      <c r="AL21" s="22">
        <v>0</v>
      </c>
      <c r="AM21" s="22">
        <v>5504</v>
      </c>
      <c r="AN21" s="22">
        <v>0</v>
      </c>
      <c r="AO21" s="22">
        <v>23181</v>
      </c>
      <c r="AP21" s="22">
        <v>3708549</v>
      </c>
      <c r="AQ21" s="22">
        <v>0</v>
      </c>
      <c r="AR21" s="22">
        <v>0</v>
      </c>
      <c r="AS21" s="22">
        <v>377733</v>
      </c>
      <c r="AT21" s="22">
        <v>16756008</v>
      </c>
      <c r="AU21" s="22">
        <v>-1192631</v>
      </c>
    </row>
    <row r="22" spans="1:47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5831136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65034</v>
      </c>
      <c r="L22" s="22">
        <v>4362860</v>
      </c>
      <c r="M22" s="22">
        <v>54644</v>
      </c>
      <c r="N22" s="22">
        <v>115610</v>
      </c>
      <c r="O22" s="22">
        <v>71539</v>
      </c>
      <c r="P22" s="22">
        <v>324324</v>
      </c>
      <c r="Q22" s="22">
        <v>77838</v>
      </c>
      <c r="R22" s="22">
        <v>512007</v>
      </c>
      <c r="S22" s="22">
        <v>250</v>
      </c>
      <c r="T22" s="22">
        <v>0</v>
      </c>
      <c r="U22" s="22">
        <v>0</v>
      </c>
      <c r="V22" s="22">
        <v>0</v>
      </c>
      <c r="W22" s="22">
        <v>517725</v>
      </c>
      <c r="X22" s="22">
        <v>0</v>
      </c>
      <c r="Y22" s="22">
        <v>1786688</v>
      </c>
      <c r="Z22" s="22">
        <v>131079</v>
      </c>
      <c r="AA22" s="22">
        <v>0</v>
      </c>
      <c r="AB22" s="22">
        <v>74772</v>
      </c>
      <c r="AC22" s="22">
        <v>141805</v>
      </c>
      <c r="AD22" s="22">
        <v>14067311</v>
      </c>
      <c r="AE22" s="22">
        <v>5818675</v>
      </c>
      <c r="AF22" s="22">
        <v>2215510</v>
      </c>
      <c r="AG22" s="22">
        <v>0</v>
      </c>
      <c r="AH22" s="22">
        <v>2473061</v>
      </c>
      <c r="AI22" s="22">
        <v>-4555</v>
      </c>
      <c r="AJ22" s="22">
        <v>0</v>
      </c>
      <c r="AK22" s="22">
        <v>87942</v>
      </c>
      <c r="AL22" s="22">
        <v>109166</v>
      </c>
      <c r="AM22" s="22">
        <v>18892</v>
      </c>
      <c r="AN22" s="22">
        <v>0</v>
      </c>
      <c r="AO22" s="22">
        <v>300213</v>
      </c>
      <c r="AP22" s="22">
        <v>2026530</v>
      </c>
      <c r="AQ22" s="22">
        <v>0</v>
      </c>
      <c r="AR22" s="22">
        <v>0</v>
      </c>
      <c r="AS22" s="22">
        <v>0</v>
      </c>
      <c r="AT22" s="22">
        <v>13045434</v>
      </c>
      <c r="AU22" s="22">
        <v>1021877</v>
      </c>
    </row>
    <row r="23" spans="1:47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24257407</v>
      </c>
      <c r="F23" s="22">
        <v>0</v>
      </c>
      <c r="G23" s="22">
        <v>0</v>
      </c>
      <c r="H23" s="22">
        <v>0</v>
      </c>
      <c r="I23" s="22">
        <v>147804</v>
      </c>
      <c r="J23" s="22">
        <v>248707</v>
      </c>
      <c r="K23" s="22">
        <v>0</v>
      </c>
      <c r="L23" s="22">
        <v>3279255</v>
      </c>
      <c r="M23" s="22">
        <v>240452</v>
      </c>
      <c r="N23" s="22">
        <v>388940</v>
      </c>
      <c r="O23" s="22">
        <v>15221</v>
      </c>
      <c r="P23" s="22">
        <v>0</v>
      </c>
      <c r="Q23" s="22">
        <v>377428</v>
      </c>
      <c r="R23" s="22">
        <v>107152</v>
      </c>
      <c r="S23" s="22">
        <v>16236</v>
      </c>
      <c r="T23" s="22">
        <v>0</v>
      </c>
      <c r="U23" s="22">
        <v>150000</v>
      </c>
      <c r="V23" s="22">
        <v>0</v>
      </c>
      <c r="W23" s="22">
        <v>0</v>
      </c>
      <c r="X23" s="22">
        <v>0</v>
      </c>
      <c r="Y23" s="22">
        <v>6776595</v>
      </c>
      <c r="Z23" s="22">
        <v>0</v>
      </c>
      <c r="AA23" s="22">
        <v>0</v>
      </c>
      <c r="AB23" s="22">
        <v>0</v>
      </c>
      <c r="AC23" s="22">
        <v>747340</v>
      </c>
      <c r="AD23" s="22">
        <v>36752537</v>
      </c>
      <c r="AE23" s="22">
        <v>7284930</v>
      </c>
      <c r="AF23" s="22">
        <v>6176668</v>
      </c>
      <c r="AG23" s="22">
        <v>0</v>
      </c>
      <c r="AH23" s="22">
        <v>4875434</v>
      </c>
      <c r="AI23" s="22">
        <v>0</v>
      </c>
      <c r="AJ23" s="22">
        <v>1786210</v>
      </c>
      <c r="AK23" s="22">
        <v>0</v>
      </c>
      <c r="AL23" s="22">
        <v>1745667</v>
      </c>
      <c r="AM23" s="22">
        <v>17865</v>
      </c>
      <c r="AN23" s="22">
        <v>0</v>
      </c>
      <c r="AO23" s="22">
        <v>396044</v>
      </c>
      <c r="AP23" s="22">
        <v>7213240</v>
      </c>
      <c r="AQ23" s="22">
        <v>5477</v>
      </c>
      <c r="AR23" s="22">
        <v>0</v>
      </c>
      <c r="AS23" s="22">
        <v>32285</v>
      </c>
      <c r="AT23" s="22">
        <v>29533820</v>
      </c>
      <c r="AU23" s="22">
        <v>7218717</v>
      </c>
    </row>
    <row r="24" spans="1:47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188844640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79487343</v>
      </c>
      <c r="M24" s="22">
        <v>1218926</v>
      </c>
      <c r="N24" s="22">
        <v>3836423</v>
      </c>
      <c r="O24" s="22">
        <v>3688255</v>
      </c>
      <c r="P24" s="22">
        <v>2683361</v>
      </c>
      <c r="Q24" s="22">
        <v>9129701</v>
      </c>
      <c r="R24" s="22">
        <v>3759762</v>
      </c>
      <c r="S24" s="22">
        <v>0</v>
      </c>
      <c r="T24" s="22">
        <v>0</v>
      </c>
      <c r="U24" s="22">
        <v>33527661</v>
      </c>
      <c r="V24" s="22">
        <v>0</v>
      </c>
      <c r="W24" s="22">
        <v>11195877</v>
      </c>
      <c r="X24" s="22">
        <v>0</v>
      </c>
      <c r="Y24" s="22">
        <v>35712234</v>
      </c>
      <c r="Z24" s="22">
        <v>593200</v>
      </c>
      <c r="AA24" s="22">
        <v>0</v>
      </c>
      <c r="AB24" s="22">
        <v>8198151</v>
      </c>
      <c r="AC24" s="22">
        <v>15231360</v>
      </c>
      <c r="AD24" s="22">
        <v>397106894</v>
      </c>
      <c r="AE24" s="22">
        <v>134934149</v>
      </c>
      <c r="AF24" s="22">
        <v>46850099</v>
      </c>
      <c r="AG24" s="22">
        <v>9773228</v>
      </c>
      <c r="AH24" s="22">
        <v>41143540</v>
      </c>
      <c r="AI24" s="22">
        <v>0</v>
      </c>
      <c r="AJ24" s="22">
        <v>2757668</v>
      </c>
      <c r="AK24" s="22">
        <v>0</v>
      </c>
      <c r="AL24" s="22">
        <v>0</v>
      </c>
      <c r="AM24" s="22">
        <v>318374</v>
      </c>
      <c r="AN24" s="22">
        <v>7894</v>
      </c>
      <c r="AO24" s="22">
        <v>7661467</v>
      </c>
      <c r="AP24" s="22">
        <v>45801331</v>
      </c>
      <c r="AQ24" s="22">
        <v>11798975</v>
      </c>
      <c r="AR24" s="22">
        <v>0</v>
      </c>
      <c r="AS24" s="22">
        <v>2432566</v>
      </c>
      <c r="AT24" s="22">
        <v>303479291</v>
      </c>
      <c r="AU24" s="22">
        <v>93627603</v>
      </c>
    </row>
    <row r="25" spans="1:47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549277246</v>
      </c>
      <c r="F25" s="22">
        <v>0</v>
      </c>
      <c r="G25" s="22">
        <v>0</v>
      </c>
      <c r="H25" s="22">
        <v>0</v>
      </c>
      <c r="I25" s="22">
        <v>1096892</v>
      </c>
      <c r="J25" s="22">
        <v>361159</v>
      </c>
      <c r="K25" s="22">
        <v>2960403</v>
      </c>
      <c r="L25" s="22">
        <v>85888419</v>
      </c>
      <c r="M25" s="22">
        <v>2645603</v>
      </c>
      <c r="N25" s="22">
        <v>10742144</v>
      </c>
      <c r="O25" s="22">
        <v>5304681</v>
      </c>
      <c r="P25" s="22">
        <v>5225944</v>
      </c>
      <c r="Q25" s="22">
        <v>18419609</v>
      </c>
      <c r="R25" s="22">
        <v>25749993</v>
      </c>
      <c r="S25" s="22">
        <v>0</v>
      </c>
      <c r="T25" s="22">
        <v>0</v>
      </c>
      <c r="U25" s="22">
        <v>73721884</v>
      </c>
      <c r="V25" s="22">
        <v>0</v>
      </c>
      <c r="W25" s="22">
        <v>389951</v>
      </c>
      <c r="X25" s="22">
        <v>0</v>
      </c>
      <c r="Y25" s="22">
        <v>114197078</v>
      </c>
      <c r="Z25" s="22">
        <v>0</v>
      </c>
      <c r="AA25" s="22">
        <v>0</v>
      </c>
      <c r="AB25" s="22">
        <v>11007606</v>
      </c>
      <c r="AC25" s="22">
        <v>4983166</v>
      </c>
      <c r="AD25" s="22">
        <v>911971778</v>
      </c>
      <c r="AE25" s="22">
        <v>209699771</v>
      </c>
      <c r="AF25" s="22">
        <v>143460866</v>
      </c>
      <c r="AG25" s="22">
        <v>22877551</v>
      </c>
      <c r="AH25" s="22">
        <v>48210565</v>
      </c>
      <c r="AI25" s="22">
        <v>3788417</v>
      </c>
      <c r="AJ25" s="22">
        <v>0</v>
      </c>
      <c r="AK25" s="22">
        <v>7794875</v>
      </c>
      <c r="AL25" s="22">
        <v>17889114</v>
      </c>
      <c r="AM25" s="22">
        <v>988710</v>
      </c>
      <c r="AN25" s="22">
        <v>0</v>
      </c>
      <c r="AO25" s="22">
        <v>19982898</v>
      </c>
      <c r="AP25" s="22">
        <v>66249827</v>
      </c>
      <c r="AQ25" s="22">
        <v>11634312</v>
      </c>
      <c r="AR25" s="22">
        <v>0</v>
      </c>
      <c r="AS25" s="22">
        <v>8851459</v>
      </c>
      <c r="AT25" s="22">
        <v>561428365</v>
      </c>
      <c r="AU25" s="22">
        <v>350543413</v>
      </c>
    </row>
    <row r="26" spans="1:47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1053190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147338</v>
      </c>
      <c r="M26" s="22">
        <v>2757</v>
      </c>
      <c r="N26" s="22">
        <v>0</v>
      </c>
      <c r="O26" s="22">
        <v>0</v>
      </c>
      <c r="P26" s="22">
        <v>0</v>
      </c>
      <c r="Q26" s="22">
        <v>36432</v>
      </c>
      <c r="R26" s="22">
        <v>30077</v>
      </c>
      <c r="S26" s="22">
        <v>0</v>
      </c>
      <c r="T26" s="22">
        <v>4000</v>
      </c>
      <c r="U26" s="22">
        <v>0</v>
      </c>
      <c r="V26" s="22">
        <v>0</v>
      </c>
      <c r="W26" s="22">
        <v>0</v>
      </c>
      <c r="X26" s="22">
        <v>0</v>
      </c>
      <c r="Y26" s="22">
        <v>2931024</v>
      </c>
      <c r="Z26" s="22">
        <v>190701</v>
      </c>
      <c r="AA26" s="22">
        <v>0</v>
      </c>
      <c r="AB26" s="22">
        <v>0</v>
      </c>
      <c r="AC26" s="22">
        <v>21038</v>
      </c>
      <c r="AD26" s="22">
        <v>4416557</v>
      </c>
      <c r="AE26" s="22">
        <v>555414</v>
      </c>
      <c r="AF26" s="22">
        <v>452871</v>
      </c>
      <c r="AG26" s="22">
        <v>0</v>
      </c>
      <c r="AH26" s="22">
        <v>369117</v>
      </c>
      <c r="AI26" s="22">
        <v>1844</v>
      </c>
      <c r="AJ26" s="22">
        <v>0</v>
      </c>
      <c r="AK26" s="22">
        <v>224032</v>
      </c>
      <c r="AL26" s="22">
        <v>2729148</v>
      </c>
      <c r="AM26" s="22">
        <v>0</v>
      </c>
      <c r="AN26" s="22">
        <v>0</v>
      </c>
      <c r="AO26" s="22">
        <v>0</v>
      </c>
      <c r="AP26" s="22">
        <v>256840</v>
      </c>
      <c r="AQ26" s="22">
        <v>0</v>
      </c>
      <c r="AR26" s="22">
        <v>0</v>
      </c>
      <c r="AS26" s="22">
        <v>58210</v>
      </c>
      <c r="AT26" s="22">
        <v>4647476</v>
      </c>
      <c r="AU26" s="22">
        <v>-230919</v>
      </c>
    </row>
    <row r="27" spans="1:47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17551153</v>
      </c>
      <c r="F27" s="22">
        <v>0</v>
      </c>
      <c r="G27" s="22">
        <v>0</v>
      </c>
      <c r="H27" s="22">
        <v>0</v>
      </c>
      <c r="I27" s="22">
        <v>0</v>
      </c>
      <c r="J27" s="22">
        <v>22504</v>
      </c>
      <c r="K27" s="22">
        <v>0</v>
      </c>
      <c r="L27" s="22">
        <v>2921040</v>
      </c>
      <c r="M27" s="22">
        <v>121183</v>
      </c>
      <c r="N27" s="22">
        <v>389195</v>
      </c>
      <c r="O27" s="22">
        <v>249</v>
      </c>
      <c r="P27" s="22">
        <v>0</v>
      </c>
      <c r="Q27" s="22">
        <v>192344</v>
      </c>
      <c r="R27" s="22">
        <v>381100</v>
      </c>
      <c r="S27" s="22">
        <v>35851</v>
      </c>
      <c r="T27" s="22">
        <v>86360</v>
      </c>
      <c r="U27" s="22">
        <v>0</v>
      </c>
      <c r="V27" s="22">
        <v>0</v>
      </c>
      <c r="W27" s="22">
        <v>0</v>
      </c>
      <c r="X27" s="22">
        <v>2252429</v>
      </c>
      <c r="Y27" s="22">
        <v>4887869</v>
      </c>
      <c r="Z27" s="22">
        <v>629201</v>
      </c>
      <c r="AA27" s="22">
        <v>728801</v>
      </c>
      <c r="AB27" s="22">
        <v>0</v>
      </c>
      <c r="AC27" s="22">
        <v>190960</v>
      </c>
      <c r="AD27" s="22">
        <v>30390239</v>
      </c>
      <c r="AE27" s="22">
        <v>8140771</v>
      </c>
      <c r="AF27" s="22">
        <v>5770711</v>
      </c>
      <c r="AG27" s="22">
        <v>0</v>
      </c>
      <c r="AH27" s="22">
        <v>4318557</v>
      </c>
      <c r="AI27" s="22">
        <v>0</v>
      </c>
      <c r="AJ27" s="22">
        <v>1109669</v>
      </c>
      <c r="AK27" s="22">
        <v>404026</v>
      </c>
      <c r="AL27" s="22">
        <v>261102</v>
      </c>
      <c r="AM27" s="22">
        <v>15600</v>
      </c>
      <c r="AN27" s="22">
        <v>0</v>
      </c>
      <c r="AO27" s="22">
        <v>319721</v>
      </c>
      <c r="AP27" s="22">
        <v>5962476</v>
      </c>
      <c r="AQ27" s="22">
        <v>0</v>
      </c>
      <c r="AR27" s="22">
        <v>0</v>
      </c>
      <c r="AS27" s="22">
        <v>46912</v>
      </c>
      <c r="AT27" s="22">
        <v>26349545</v>
      </c>
      <c r="AU27" s="22">
        <v>4040694</v>
      </c>
    </row>
    <row r="28" spans="1:47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7695520</v>
      </c>
      <c r="F28" s="22">
        <v>0</v>
      </c>
      <c r="G28" s="22">
        <v>0</v>
      </c>
      <c r="H28" s="22">
        <v>0</v>
      </c>
      <c r="I28" s="22">
        <v>4881</v>
      </c>
      <c r="J28" s="22">
        <v>119516</v>
      </c>
      <c r="K28" s="22">
        <v>88735</v>
      </c>
      <c r="L28" s="22">
        <v>386116</v>
      </c>
      <c r="M28" s="22">
        <v>113334</v>
      </c>
      <c r="N28" s="22">
        <v>10500</v>
      </c>
      <c r="O28" s="22">
        <v>1640</v>
      </c>
      <c r="P28" s="22">
        <v>0</v>
      </c>
      <c r="Q28" s="22">
        <v>213520</v>
      </c>
      <c r="R28" s="22">
        <v>1065348</v>
      </c>
      <c r="S28" s="22">
        <v>26628</v>
      </c>
      <c r="T28" s="22">
        <v>20370</v>
      </c>
      <c r="U28" s="22">
        <v>1872</v>
      </c>
      <c r="V28" s="22">
        <v>0</v>
      </c>
      <c r="W28" s="22">
        <v>1323185</v>
      </c>
      <c r="X28" s="22">
        <v>0</v>
      </c>
      <c r="Y28" s="22">
        <v>1144624</v>
      </c>
      <c r="Z28" s="22">
        <v>61004</v>
      </c>
      <c r="AA28" s="22">
        <v>0</v>
      </c>
      <c r="AB28" s="22">
        <v>2335</v>
      </c>
      <c r="AC28" s="22">
        <v>59747</v>
      </c>
      <c r="AD28" s="22">
        <v>12338875</v>
      </c>
      <c r="AE28" s="22">
        <v>3402984</v>
      </c>
      <c r="AF28" s="22">
        <v>1291527</v>
      </c>
      <c r="AG28" s="22">
        <v>107763</v>
      </c>
      <c r="AH28" s="22">
        <v>2385522</v>
      </c>
      <c r="AI28" s="22">
        <v>0</v>
      </c>
      <c r="AJ28" s="22">
        <v>697223</v>
      </c>
      <c r="AK28" s="22">
        <v>120458</v>
      </c>
      <c r="AL28" s="22">
        <v>26107</v>
      </c>
      <c r="AM28" s="22">
        <v>283</v>
      </c>
      <c r="AN28" s="22">
        <v>0</v>
      </c>
      <c r="AO28" s="22">
        <v>0</v>
      </c>
      <c r="AP28" s="22">
        <v>2344160</v>
      </c>
      <c r="AQ28" s="22">
        <v>0</v>
      </c>
      <c r="AR28" s="22">
        <v>0</v>
      </c>
      <c r="AS28" s="22">
        <v>46932</v>
      </c>
      <c r="AT28" s="22">
        <v>10422959</v>
      </c>
      <c r="AU28" s="22">
        <v>1915916</v>
      </c>
    </row>
    <row r="29" spans="1:47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11519569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399834</v>
      </c>
      <c r="M29" s="22">
        <v>74799</v>
      </c>
      <c r="N29" s="22">
        <v>0</v>
      </c>
      <c r="O29" s="22">
        <v>0</v>
      </c>
      <c r="P29" s="22">
        <v>0</v>
      </c>
      <c r="Q29" s="22">
        <v>151004</v>
      </c>
      <c r="R29" s="22">
        <v>44027</v>
      </c>
      <c r="S29" s="22">
        <v>0</v>
      </c>
      <c r="T29" s="22">
        <v>427807</v>
      </c>
      <c r="U29" s="22">
        <v>0</v>
      </c>
      <c r="V29" s="22">
        <v>0</v>
      </c>
      <c r="W29" s="22">
        <v>2733</v>
      </c>
      <c r="X29" s="22">
        <v>0</v>
      </c>
      <c r="Y29" s="22">
        <v>3766073</v>
      </c>
      <c r="Z29" s="22">
        <v>0</v>
      </c>
      <c r="AA29" s="22">
        <v>0</v>
      </c>
      <c r="AB29" s="22">
        <v>0</v>
      </c>
      <c r="AC29" s="22">
        <v>175772</v>
      </c>
      <c r="AD29" s="22">
        <v>16561618</v>
      </c>
      <c r="AE29" s="22">
        <v>4235100</v>
      </c>
      <c r="AF29" s="22">
        <v>4117179</v>
      </c>
      <c r="AG29" s="22">
        <v>0</v>
      </c>
      <c r="AH29" s="22">
        <v>1924253</v>
      </c>
      <c r="AI29" s="22">
        <v>-63640</v>
      </c>
      <c r="AJ29" s="22">
        <v>139184</v>
      </c>
      <c r="AK29" s="22">
        <v>1102297</v>
      </c>
      <c r="AL29" s="22">
        <v>16492</v>
      </c>
      <c r="AM29" s="22">
        <v>1515</v>
      </c>
      <c r="AN29" s="22">
        <v>0</v>
      </c>
      <c r="AO29" s="22">
        <v>0</v>
      </c>
      <c r="AP29" s="22">
        <v>2599092</v>
      </c>
      <c r="AQ29" s="22">
        <v>0</v>
      </c>
      <c r="AR29" s="22">
        <v>0</v>
      </c>
      <c r="AS29" s="22">
        <v>0</v>
      </c>
      <c r="AT29" s="22">
        <v>14071472</v>
      </c>
      <c r="AU29" s="22">
        <v>2490146</v>
      </c>
    </row>
    <row r="30" spans="1:47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22173077</v>
      </c>
      <c r="F30" s="22">
        <v>0</v>
      </c>
      <c r="G30" s="22">
        <v>0</v>
      </c>
      <c r="H30" s="22">
        <v>0</v>
      </c>
      <c r="I30" s="22">
        <v>1597629</v>
      </c>
      <c r="J30" s="22">
        <v>31395</v>
      </c>
      <c r="K30" s="22">
        <v>0</v>
      </c>
      <c r="L30" s="22">
        <v>2445281</v>
      </c>
      <c r="M30" s="22">
        <v>107503</v>
      </c>
      <c r="N30" s="22">
        <v>0</v>
      </c>
      <c r="O30" s="22">
        <v>38484</v>
      </c>
      <c r="P30" s="22">
        <v>0</v>
      </c>
      <c r="Q30" s="22">
        <v>594067</v>
      </c>
      <c r="R30" s="22">
        <v>17115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6839999</v>
      </c>
      <c r="Z30" s="22">
        <v>0</v>
      </c>
      <c r="AA30" s="22">
        <v>0</v>
      </c>
      <c r="AB30" s="22">
        <v>0</v>
      </c>
      <c r="AC30" s="22">
        <v>137705</v>
      </c>
      <c r="AD30" s="22">
        <v>33982255</v>
      </c>
      <c r="AE30" s="22">
        <v>5269968</v>
      </c>
      <c r="AF30" s="22">
        <v>11287852</v>
      </c>
      <c r="AG30" s="22">
        <v>0</v>
      </c>
      <c r="AH30" s="22">
        <v>903020</v>
      </c>
      <c r="AI30" s="22">
        <v>0</v>
      </c>
      <c r="AJ30" s="22">
        <v>2361347</v>
      </c>
      <c r="AK30" s="22">
        <v>0</v>
      </c>
      <c r="AL30" s="22">
        <v>0</v>
      </c>
      <c r="AM30" s="22">
        <v>0</v>
      </c>
      <c r="AN30" s="22">
        <v>0</v>
      </c>
      <c r="AO30" s="22">
        <v>276895</v>
      </c>
      <c r="AP30" s="22">
        <v>7422856</v>
      </c>
      <c r="AQ30" s="22">
        <v>297701</v>
      </c>
      <c r="AR30" s="22">
        <v>0</v>
      </c>
      <c r="AS30" s="22">
        <v>0</v>
      </c>
      <c r="AT30" s="22">
        <v>27819639</v>
      </c>
      <c r="AU30" s="22">
        <v>6162616</v>
      </c>
    </row>
    <row r="31" spans="1:47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4168588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1183623</v>
      </c>
      <c r="M31" s="22">
        <v>85185</v>
      </c>
      <c r="N31" s="22">
        <v>187998</v>
      </c>
      <c r="O31" s="22">
        <v>0</v>
      </c>
      <c r="P31" s="22">
        <v>0</v>
      </c>
      <c r="Q31" s="22">
        <v>230491</v>
      </c>
      <c r="R31" s="22">
        <v>0</v>
      </c>
      <c r="S31" s="22">
        <v>0</v>
      </c>
      <c r="T31" s="22">
        <v>16888</v>
      </c>
      <c r="U31" s="22">
        <v>0</v>
      </c>
      <c r="V31" s="22">
        <v>0</v>
      </c>
      <c r="W31" s="22">
        <v>0</v>
      </c>
      <c r="X31" s="22">
        <v>0</v>
      </c>
      <c r="Y31" s="22">
        <v>10983645</v>
      </c>
      <c r="Z31" s="22">
        <v>0</v>
      </c>
      <c r="AA31" s="22">
        <v>0</v>
      </c>
      <c r="AB31" s="22">
        <v>760756</v>
      </c>
      <c r="AC31" s="22">
        <v>227982</v>
      </c>
      <c r="AD31" s="22">
        <v>17845156</v>
      </c>
      <c r="AE31" s="22">
        <v>1903443</v>
      </c>
      <c r="AF31" s="22">
        <v>8624792</v>
      </c>
      <c r="AG31" s="22">
        <v>0</v>
      </c>
      <c r="AH31" s="22">
        <v>676914</v>
      </c>
      <c r="AI31" s="22">
        <v>0</v>
      </c>
      <c r="AJ31" s="22">
        <v>94572</v>
      </c>
      <c r="AK31" s="22">
        <v>202162</v>
      </c>
      <c r="AL31" s="22">
        <v>0</v>
      </c>
      <c r="AM31" s="22">
        <v>5072</v>
      </c>
      <c r="AN31" s="22">
        <v>0</v>
      </c>
      <c r="AO31" s="22">
        <v>201614</v>
      </c>
      <c r="AP31" s="22">
        <v>1696893</v>
      </c>
      <c r="AQ31" s="22">
        <v>0</v>
      </c>
      <c r="AR31" s="22">
        <v>0</v>
      </c>
      <c r="AS31" s="22">
        <v>0</v>
      </c>
      <c r="AT31" s="22">
        <v>13405462</v>
      </c>
      <c r="AU31" s="22">
        <v>4439694</v>
      </c>
    </row>
    <row r="32" spans="1:47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5120370</v>
      </c>
      <c r="F32" s="22">
        <v>0</v>
      </c>
      <c r="G32" s="22">
        <v>0</v>
      </c>
      <c r="H32" s="22">
        <v>0</v>
      </c>
      <c r="I32" s="22">
        <v>19161</v>
      </c>
      <c r="J32" s="22">
        <v>0</v>
      </c>
      <c r="K32" s="22">
        <v>0</v>
      </c>
      <c r="L32" s="22">
        <v>295370</v>
      </c>
      <c r="M32" s="22">
        <v>34736</v>
      </c>
      <c r="N32" s="22">
        <v>3328</v>
      </c>
      <c r="O32" s="22">
        <v>0</v>
      </c>
      <c r="P32" s="22">
        <v>5097</v>
      </c>
      <c r="Q32" s="22">
        <v>419306</v>
      </c>
      <c r="R32" s="22">
        <v>32472</v>
      </c>
      <c r="S32" s="22">
        <v>0</v>
      </c>
      <c r="T32" s="22">
        <v>3031</v>
      </c>
      <c r="U32" s="22">
        <v>0</v>
      </c>
      <c r="V32" s="22">
        <v>0</v>
      </c>
      <c r="W32" s="22">
        <v>0</v>
      </c>
      <c r="X32" s="22">
        <v>0</v>
      </c>
      <c r="Y32" s="22">
        <v>1756309</v>
      </c>
      <c r="Z32" s="22">
        <v>0</v>
      </c>
      <c r="AA32" s="22">
        <v>0</v>
      </c>
      <c r="AB32" s="22">
        <v>0</v>
      </c>
      <c r="AC32" s="22">
        <v>96153</v>
      </c>
      <c r="AD32" s="22">
        <v>7785333</v>
      </c>
      <c r="AE32" s="22">
        <v>2124741</v>
      </c>
      <c r="AF32" s="22">
        <v>2577209</v>
      </c>
      <c r="AG32" s="22">
        <v>0</v>
      </c>
      <c r="AH32" s="22">
        <v>1834152</v>
      </c>
      <c r="AI32" s="22">
        <v>55773</v>
      </c>
      <c r="AJ32" s="22">
        <v>0</v>
      </c>
      <c r="AK32" s="22">
        <v>237609</v>
      </c>
      <c r="AL32" s="22">
        <v>3575</v>
      </c>
      <c r="AM32" s="22">
        <v>18708</v>
      </c>
      <c r="AN32" s="22">
        <v>0</v>
      </c>
      <c r="AO32" s="22">
        <v>0</v>
      </c>
      <c r="AP32" s="22">
        <v>2820075</v>
      </c>
      <c r="AQ32" s="22">
        <v>28768</v>
      </c>
      <c r="AR32" s="22">
        <v>0</v>
      </c>
      <c r="AS32" s="22">
        <v>16745</v>
      </c>
      <c r="AT32" s="22">
        <v>9717355</v>
      </c>
      <c r="AU32" s="22">
        <v>-1932022</v>
      </c>
    </row>
    <row r="33" spans="1:47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48894462</v>
      </c>
      <c r="F33" s="22">
        <v>0</v>
      </c>
      <c r="G33" s="22">
        <v>0</v>
      </c>
      <c r="H33" s="22">
        <v>0</v>
      </c>
      <c r="I33" s="22">
        <v>0</v>
      </c>
      <c r="J33" s="22">
        <v>50063</v>
      </c>
      <c r="K33" s="22">
        <v>71558</v>
      </c>
      <c r="L33" s="22">
        <v>2424730</v>
      </c>
      <c r="M33" s="22">
        <v>226258</v>
      </c>
      <c r="N33" s="22">
        <v>842740</v>
      </c>
      <c r="O33" s="22">
        <v>240585</v>
      </c>
      <c r="P33" s="22">
        <v>0</v>
      </c>
      <c r="Q33" s="22">
        <v>949589</v>
      </c>
      <c r="R33" s="22">
        <v>11952</v>
      </c>
      <c r="S33" s="22">
        <v>0</v>
      </c>
      <c r="T33" s="22">
        <v>0</v>
      </c>
      <c r="U33" s="22">
        <v>5546383</v>
      </c>
      <c r="V33" s="22">
        <v>-1800</v>
      </c>
      <c r="W33" s="22">
        <v>0</v>
      </c>
      <c r="X33" s="22">
        <v>0</v>
      </c>
      <c r="Y33" s="22">
        <v>6281400</v>
      </c>
      <c r="Z33" s="22">
        <v>67293</v>
      </c>
      <c r="AA33" s="22">
        <v>0</v>
      </c>
      <c r="AB33" s="22">
        <v>54520</v>
      </c>
      <c r="AC33" s="22">
        <v>7180297</v>
      </c>
      <c r="AD33" s="22">
        <v>72840030</v>
      </c>
      <c r="AE33" s="22">
        <v>14415708</v>
      </c>
      <c r="AF33" s="22">
        <v>4813384</v>
      </c>
      <c r="AG33" s="22">
        <v>105000</v>
      </c>
      <c r="AH33" s="22">
        <v>8980429</v>
      </c>
      <c r="AI33" s="22">
        <v>52070</v>
      </c>
      <c r="AJ33" s="22">
        <v>3000275</v>
      </c>
      <c r="AK33" s="22">
        <v>1551801</v>
      </c>
      <c r="AL33" s="22">
        <v>361444</v>
      </c>
      <c r="AM33" s="22">
        <v>11338</v>
      </c>
      <c r="AN33" s="22">
        <v>0</v>
      </c>
      <c r="AO33" s="22">
        <v>64761</v>
      </c>
      <c r="AP33" s="22">
        <v>9735791</v>
      </c>
      <c r="AQ33" s="22">
        <v>99660</v>
      </c>
      <c r="AR33" s="22">
        <v>0</v>
      </c>
      <c r="AS33" s="22">
        <v>-553240</v>
      </c>
      <c r="AT33" s="22">
        <v>42638421</v>
      </c>
      <c r="AU33" s="22">
        <v>30201609</v>
      </c>
    </row>
    <row r="34" spans="1:47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25921182</v>
      </c>
      <c r="F34" s="22">
        <v>0</v>
      </c>
      <c r="G34" s="22">
        <v>0</v>
      </c>
      <c r="H34" s="22">
        <v>186753</v>
      </c>
      <c r="I34" s="22">
        <v>2706932</v>
      </c>
      <c r="J34" s="22">
        <v>74235</v>
      </c>
      <c r="K34" s="22">
        <v>192564</v>
      </c>
      <c r="L34" s="22">
        <v>561013</v>
      </c>
      <c r="M34" s="22">
        <v>77605</v>
      </c>
      <c r="N34" s="22">
        <v>59523</v>
      </c>
      <c r="O34" s="22">
        <v>103911</v>
      </c>
      <c r="P34" s="22">
        <v>0</v>
      </c>
      <c r="Q34" s="22">
        <v>591520</v>
      </c>
      <c r="R34" s="22">
        <v>82491</v>
      </c>
      <c r="S34" s="22">
        <v>2941</v>
      </c>
      <c r="T34" s="22">
        <v>0</v>
      </c>
      <c r="U34" s="22">
        <v>0</v>
      </c>
      <c r="V34" s="22">
        <v>0</v>
      </c>
      <c r="W34" s="22">
        <v>5469</v>
      </c>
      <c r="X34" s="22">
        <v>0</v>
      </c>
      <c r="Y34" s="22">
        <v>4151141</v>
      </c>
      <c r="Z34" s="22">
        <v>389783</v>
      </c>
      <c r="AA34" s="22">
        <v>0</v>
      </c>
      <c r="AB34" s="22">
        <v>24178</v>
      </c>
      <c r="AC34" s="22">
        <v>84892</v>
      </c>
      <c r="AD34" s="22">
        <v>35216133</v>
      </c>
      <c r="AE34" s="22">
        <v>6727766</v>
      </c>
      <c r="AF34" s="22">
        <v>4381186</v>
      </c>
      <c r="AG34" s="22">
        <v>134775</v>
      </c>
      <c r="AH34" s="22">
        <v>2820608</v>
      </c>
      <c r="AI34" s="22">
        <v>70842</v>
      </c>
      <c r="AJ34" s="22">
        <v>2081397</v>
      </c>
      <c r="AK34" s="22">
        <v>414884</v>
      </c>
      <c r="AL34" s="22">
        <v>98190</v>
      </c>
      <c r="AM34" s="22">
        <v>3413</v>
      </c>
      <c r="AN34" s="22">
        <v>11186</v>
      </c>
      <c r="AO34" s="22">
        <v>98350</v>
      </c>
      <c r="AP34" s="22">
        <v>5642265</v>
      </c>
      <c r="AQ34" s="22">
        <v>1242372</v>
      </c>
      <c r="AR34" s="22">
        <v>0</v>
      </c>
      <c r="AS34" s="22">
        <v>-294688</v>
      </c>
      <c r="AT34" s="22">
        <v>23432546</v>
      </c>
      <c r="AU34" s="22">
        <v>11783587</v>
      </c>
    </row>
    <row r="35" spans="1:47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12433442</v>
      </c>
      <c r="F35" s="22">
        <v>0</v>
      </c>
      <c r="G35" s="22">
        <v>0</v>
      </c>
      <c r="H35" s="22">
        <v>40200</v>
      </c>
      <c r="I35" s="22">
        <v>0</v>
      </c>
      <c r="J35" s="22">
        <v>0</v>
      </c>
      <c r="K35" s="22">
        <v>0</v>
      </c>
      <c r="L35" s="22">
        <v>2936117</v>
      </c>
      <c r="M35" s="22">
        <v>219707</v>
      </c>
      <c r="N35" s="22">
        <v>10468</v>
      </c>
      <c r="O35" s="22">
        <v>60719</v>
      </c>
      <c r="P35" s="22">
        <v>0</v>
      </c>
      <c r="Q35" s="22">
        <v>127134</v>
      </c>
      <c r="R35" s="22">
        <v>59949</v>
      </c>
      <c r="S35" s="22">
        <v>0</v>
      </c>
      <c r="T35" s="22">
        <v>440219</v>
      </c>
      <c r="U35" s="22">
        <v>3544090</v>
      </c>
      <c r="V35" s="22">
        <v>0</v>
      </c>
      <c r="W35" s="22">
        <v>0</v>
      </c>
      <c r="X35" s="22">
        <v>0</v>
      </c>
      <c r="Y35" s="22">
        <v>5683492</v>
      </c>
      <c r="Z35" s="22">
        <v>133252</v>
      </c>
      <c r="AA35" s="22">
        <v>0</v>
      </c>
      <c r="AB35" s="22">
        <v>0</v>
      </c>
      <c r="AC35" s="22">
        <v>199245</v>
      </c>
      <c r="AD35" s="22">
        <v>25888034</v>
      </c>
      <c r="AE35" s="22">
        <v>5764985</v>
      </c>
      <c r="AF35" s="22">
        <v>3970184</v>
      </c>
      <c r="AG35" s="22">
        <v>0</v>
      </c>
      <c r="AH35" s="22">
        <v>2639560</v>
      </c>
      <c r="AI35" s="22">
        <v>0</v>
      </c>
      <c r="AJ35" s="22">
        <v>0</v>
      </c>
      <c r="AK35" s="22">
        <v>2079230</v>
      </c>
      <c r="AL35" s="22">
        <v>0</v>
      </c>
      <c r="AM35" s="22">
        <v>0</v>
      </c>
      <c r="AN35" s="22">
        <v>0</v>
      </c>
      <c r="AO35" s="22">
        <v>202982</v>
      </c>
      <c r="AP35" s="22">
        <v>3931349</v>
      </c>
      <c r="AQ35" s="22">
        <v>0</v>
      </c>
      <c r="AR35" s="22">
        <v>0</v>
      </c>
      <c r="AS35" s="22">
        <v>58310</v>
      </c>
      <c r="AT35" s="22">
        <v>18646600</v>
      </c>
      <c r="AU35" s="22">
        <v>7241434</v>
      </c>
    </row>
    <row r="36" spans="1:47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4293937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629103</v>
      </c>
      <c r="M36" s="22">
        <v>60664</v>
      </c>
      <c r="N36" s="22">
        <v>0</v>
      </c>
      <c r="O36" s="22">
        <v>0</v>
      </c>
      <c r="P36" s="22">
        <v>0</v>
      </c>
      <c r="Q36" s="22">
        <v>203977</v>
      </c>
      <c r="R36" s="22">
        <v>0</v>
      </c>
      <c r="S36" s="22">
        <v>0</v>
      </c>
      <c r="T36" s="22">
        <v>211839</v>
      </c>
      <c r="U36" s="22">
        <v>0</v>
      </c>
      <c r="V36" s="22">
        <v>0</v>
      </c>
      <c r="W36" s="22">
        <v>0</v>
      </c>
      <c r="X36" s="22">
        <v>0</v>
      </c>
      <c r="Y36" s="22">
        <v>2545755</v>
      </c>
      <c r="Z36" s="22">
        <v>0</v>
      </c>
      <c r="AA36" s="22">
        <v>0</v>
      </c>
      <c r="AB36" s="22">
        <v>0</v>
      </c>
      <c r="AC36" s="22">
        <v>66747</v>
      </c>
      <c r="AD36" s="22">
        <v>8012022</v>
      </c>
      <c r="AE36" s="22">
        <v>2669338</v>
      </c>
      <c r="AF36" s="22">
        <v>0</v>
      </c>
      <c r="AG36" s="22">
        <v>0</v>
      </c>
      <c r="AH36" s="22">
        <v>2624971</v>
      </c>
      <c r="AI36" s="22">
        <v>0</v>
      </c>
      <c r="AJ36" s="22">
        <v>0</v>
      </c>
      <c r="AK36" s="22">
        <v>0</v>
      </c>
      <c r="AL36" s="22">
        <v>535402</v>
      </c>
      <c r="AM36" s="22">
        <v>30254</v>
      </c>
      <c r="AN36" s="22">
        <v>0</v>
      </c>
      <c r="AO36" s="22">
        <v>0</v>
      </c>
      <c r="AP36" s="22">
        <v>2204408</v>
      </c>
      <c r="AQ36" s="22">
        <v>0</v>
      </c>
      <c r="AR36" s="22">
        <v>0</v>
      </c>
      <c r="AS36" s="22">
        <v>0</v>
      </c>
      <c r="AT36" s="22">
        <v>8064373</v>
      </c>
      <c r="AU36" s="22">
        <v>-52351</v>
      </c>
    </row>
    <row r="37" spans="1:47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15159621</v>
      </c>
      <c r="F37" s="22">
        <v>0</v>
      </c>
      <c r="G37" s="22">
        <v>0</v>
      </c>
      <c r="H37" s="22">
        <v>0</v>
      </c>
      <c r="I37" s="22">
        <v>61106</v>
      </c>
      <c r="J37" s="22">
        <v>0</v>
      </c>
      <c r="K37" s="22">
        <v>0</v>
      </c>
      <c r="L37" s="22">
        <v>291987</v>
      </c>
      <c r="M37" s="22">
        <v>197274</v>
      </c>
      <c r="N37" s="22">
        <v>2325</v>
      </c>
      <c r="O37" s="22">
        <v>0</v>
      </c>
      <c r="P37" s="22">
        <v>0</v>
      </c>
      <c r="Q37" s="22">
        <v>911718</v>
      </c>
      <c r="R37" s="22">
        <v>50128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4177609</v>
      </c>
      <c r="Z37" s="22">
        <v>0</v>
      </c>
      <c r="AA37" s="22">
        <v>0</v>
      </c>
      <c r="AB37" s="22">
        <v>0</v>
      </c>
      <c r="AC37" s="22">
        <v>89380</v>
      </c>
      <c r="AD37" s="22">
        <v>20941148</v>
      </c>
      <c r="AE37" s="22">
        <v>2035747</v>
      </c>
      <c r="AF37" s="22">
        <v>5181273</v>
      </c>
      <c r="AG37" s="22">
        <v>1454495</v>
      </c>
      <c r="AH37" s="22">
        <v>1216506</v>
      </c>
      <c r="AI37" s="22">
        <v>453842</v>
      </c>
      <c r="AJ37" s="22">
        <v>865610</v>
      </c>
      <c r="AK37" s="22">
        <v>0</v>
      </c>
      <c r="AL37" s="22">
        <v>0</v>
      </c>
      <c r="AM37" s="22">
        <v>4227</v>
      </c>
      <c r="AN37" s="22">
        <v>0</v>
      </c>
      <c r="AO37" s="22">
        <v>0</v>
      </c>
      <c r="AP37" s="22">
        <v>1868491</v>
      </c>
      <c r="AQ37" s="22">
        <v>0</v>
      </c>
      <c r="AR37" s="22">
        <v>0</v>
      </c>
      <c r="AS37" s="22">
        <v>0</v>
      </c>
      <c r="AT37" s="22">
        <v>13080191</v>
      </c>
      <c r="AU37" s="22">
        <v>7860957</v>
      </c>
    </row>
    <row r="38" spans="1:47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36358329</v>
      </c>
      <c r="F38" s="22">
        <v>0</v>
      </c>
      <c r="G38" s="22">
        <v>0</v>
      </c>
      <c r="H38" s="22">
        <v>0</v>
      </c>
      <c r="I38" s="22">
        <v>4160783</v>
      </c>
      <c r="J38" s="22">
        <v>0</v>
      </c>
      <c r="K38" s="22">
        <v>0</v>
      </c>
      <c r="L38" s="22">
        <v>1125687</v>
      </c>
      <c r="M38" s="22">
        <v>196680</v>
      </c>
      <c r="N38" s="22">
        <v>36795</v>
      </c>
      <c r="O38" s="22">
        <v>207885</v>
      </c>
      <c r="P38" s="22">
        <v>0</v>
      </c>
      <c r="Q38" s="22">
        <v>721099</v>
      </c>
      <c r="R38" s="22">
        <v>167315</v>
      </c>
      <c r="S38" s="22">
        <v>0</v>
      </c>
      <c r="T38" s="22">
        <v>0</v>
      </c>
      <c r="U38" s="22">
        <v>0</v>
      </c>
      <c r="V38" s="22">
        <v>0</v>
      </c>
      <c r="W38" s="22">
        <v>659064</v>
      </c>
      <c r="X38" s="22">
        <v>0</v>
      </c>
      <c r="Y38" s="22">
        <v>8632279</v>
      </c>
      <c r="Z38" s="22">
        <v>5000</v>
      </c>
      <c r="AA38" s="22">
        <v>0</v>
      </c>
      <c r="AB38" s="22">
        <v>27791</v>
      </c>
      <c r="AC38" s="22">
        <v>103160</v>
      </c>
      <c r="AD38" s="22">
        <v>52401867</v>
      </c>
      <c r="AE38" s="22">
        <v>8309669</v>
      </c>
      <c r="AF38" s="22">
        <v>8577743</v>
      </c>
      <c r="AG38" s="22">
        <v>0</v>
      </c>
      <c r="AH38" s="22">
        <v>4135320</v>
      </c>
      <c r="AI38" s="22">
        <v>22174</v>
      </c>
      <c r="AJ38" s="22">
        <v>319353</v>
      </c>
      <c r="AK38" s="22">
        <v>70608</v>
      </c>
      <c r="AL38" s="22">
        <v>4188744</v>
      </c>
      <c r="AM38" s="22">
        <v>1544</v>
      </c>
      <c r="AN38" s="22">
        <v>174840</v>
      </c>
      <c r="AO38" s="22">
        <v>0</v>
      </c>
      <c r="AP38" s="22">
        <v>17834917</v>
      </c>
      <c r="AQ38" s="22">
        <v>2862844</v>
      </c>
      <c r="AR38" s="22">
        <v>0</v>
      </c>
      <c r="AS38" s="22">
        <v>5687</v>
      </c>
      <c r="AT38" s="22">
        <v>46503443</v>
      </c>
      <c r="AU38" s="22">
        <v>5898424</v>
      </c>
    </row>
    <row r="39" spans="1:47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15419808</v>
      </c>
      <c r="F39" s="22">
        <v>0</v>
      </c>
      <c r="G39" s="22">
        <v>0</v>
      </c>
      <c r="H39" s="22">
        <v>0</v>
      </c>
      <c r="I39" s="22">
        <v>0</v>
      </c>
      <c r="J39" s="22">
        <v>237984</v>
      </c>
      <c r="K39" s="22">
        <v>0</v>
      </c>
      <c r="L39" s="22">
        <v>5038718</v>
      </c>
      <c r="M39" s="22">
        <v>107278</v>
      </c>
      <c r="N39" s="22">
        <v>38576</v>
      </c>
      <c r="O39" s="22">
        <v>48811</v>
      </c>
      <c r="P39" s="22">
        <v>0</v>
      </c>
      <c r="Q39" s="22">
        <v>1770655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341926</v>
      </c>
      <c r="Y39" s="22">
        <v>7669939</v>
      </c>
      <c r="Z39" s="22">
        <v>0</v>
      </c>
      <c r="AA39" s="22">
        <v>0</v>
      </c>
      <c r="AB39" s="22">
        <v>0</v>
      </c>
      <c r="AC39" s="22">
        <v>85810</v>
      </c>
      <c r="AD39" s="22">
        <v>30759505</v>
      </c>
      <c r="AE39" s="22">
        <v>5167307</v>
      </c>
      <c r="AF39" s="22">
        <v>8904633</v>
      </c>
      <c r="AG39" s="22">
        <v>1094503</v>
      </c>
      <c r="AH39" s="22">
        <v>3484528</v>
      </c>
      <c r="AI39" s="22">
        <v>0</v>
      </c>
      <c r="AJ39" s="22">
        <v>0</v>
      </c>
      <c r="AK39" s="22">
        <v>535678</v>
      </c>
      <c r="AL39" s="22">
        <v>0</v>
      </c>
      <c r="AM39" s="22">
        <v>0</v>
      </c>
      <c r="AN39" s="22">
        <v>0</v>
      </c>
      <c r="AO39" s="22">
        <v>12476</v>
      </c>
      <c r="AP39" s="22">
        <v>5221610</v>
      </c>
      <c r="AQ39" s="22">
        <v>64624</v>
      </c>
      <c r="AR39" s="22">
        <v>0</v>
      </c>
      <c r="AS39" s="22">
        <v>58100</v>
      </c>
      <c r="AT39" s="22">
        <v>24543459</v>
      </c>
      <c r="AU39" s="22">
        <v>6216046</v>
      </c>
    </row>
    <row r="40" spans="1:47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5341301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503403</v>
      </c>
      <c r="M40" s="22">
        <v>31486</v>
      </c>
      <c r="N40" s="22">
        <v>0</v>
      </c>
      <c r="O40" s="22">
        <v>0</v>
      </c>
      <c r="P40" s="22">
        <v>0</v>
      </c>
      <c r="Q40" s="22">
        <v>98259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1600112</v>
      </c>
      <c r="Z40" s="22">
        <v>169842</v>
      </c>
      <c r="AA40" s="22">
        <v>0</v>
      </c>
      <c r="AB40" s="22">
        <v>0</v>
      </c>
      <c r="AC40" s="22">
        <v>0</v>
      </c>
      <c r="AD40" s="22">
        <v>7744403</v>
      </c>
      <c r="AE40" s="22">
        <v>1841909</v>
      </c>
      <c r="AF40" s="22">
        <v>1452300</v>
      </c>
      <c r="AG40" s="22">
        <v>0</v>
      </c>
      <c r="AH40" s="22">
        <v>1043293</v>
      </c>
      <c r="AI40" s="22">
        <v>0</v>
      </c>
      <c r="AJ40" s="22">
        <v>0</v>
      </c>
      <c r="AK40" s="22">
        <v>257745</v>
      </c>
      <c r="AL40" s="22">
        <v>232412</v>
      </c>
      <c r="AM40" s="22">
        <v>7155</v>
      </c>
      <c r="AN40" s="22">
        <v>0</v>
      </c>
      <c r="AO40" s="22">
        <v>0</v>
      </c>
      <c r="AP40" s="22">
        <v>914446</v>
      </c>
      <c r="AQ40" s="22">
        <v>4098</v>
      </c>
      <c r="AR40" s="22">
        <v>0</v>
      </c>
      <c r="AS40" s="22">
        <v>0</v>
      </c>
      <c r="AT40" s="22">
        <v>5753358</v>
      </c>
      <c r="AU40" s="22">
        <v>1991045</v>
      </c>
    </row>
    <row r="41" spans="1:47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18633241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341840</v>
      </c>
      <c r="L41" s="22">
        <v>907522</v>
      </c>
      <c r="M41" s="22">
        <v>189065</v>
      </c>
      <c r="N41" s="22">
        <v>120567</v>
      </c>
      <c r="O41" s="22">
        <v>18324</v>
      </c>
      <c r="P41" s="22">
        <v>0</v>
      </c>
      <c r="Q41" s="22">
        <v>257820</v>
      </c>
      <c r="R41" s="22">
        <v>19773</v>
      </c>
      <c r="S41" s="22">
        <v>0</v>
      </c>
      <c r="T41" s="22">
        <v>101343</v>
      </c>
      <c r="U41" s="22">
        <v>0</v>
      </c>
      <c r="V41" s="22">
        <v>0</v>
      </c>
      <c r="W41" s="22">
        <v>0</v>
      </c>
      <c r="X41" s="22">
        <v>0</v>
      </c>
      <c r="Y41" s="22">
        <v>2803659</v>
      </c>
      <c r="Z41" s="22">
        <v>20716</v>
      </c>
      <c r="AA41" s="22">
        <v>0</v>
      </c>
      <c r="AB41" s="22">
        <v>0</v>
      </c>
      <c r="AC41" s="22">
        <v>55265</v>
      </c>
      <c r="AD41" s="22">
        <v>23469135</v>
      </c>
      <c r="AE41" s="22">
        <v>6656574</v>
      </c>
      <c r="AF41" s="22">
        <v>2580164</v>
      </c>
      <c r="AG41" s="22">
        <v>0</v>
      </c>
      <c r="AH41" s="22">
        <v>4170879</v>
      </c>
      <c r="AI41" s="22">
        <v>0</v>
      </c>
      <c r="AJ41" s="22">
        <v>11719</v>
      </c>
      <c r="AK41" s="22">
        <v>627990</v>
      </c>
      <c r="AL41" s="22">
        <v>640521</v>
      </c>
      <c r="AM41" s="22">
        <v>670</v>
      </c>
      <c r="AN41" s="22">
        <v>0</v>
      </c>
      <c r="AO41" s="22">
        <v>1582</v>
      </c>
      <c r="AP41" s="22">
        <v>3728699</v>
      </c>
      <c r="AQ41" s="22">
        <v>486879</v>
      </c>
      <c r="AR41" s="22">
        <v>0</v>
      </c>
      <c r="AS41" s="22">
        <v>0</v>
      </c>
      <c r="AT41" s="22">
        <v>18905677</v>
      </c>
      <c r="AU41" s="22">
        <v>4563458</v>
      </c>
    </row>
    <row r="42" spans="1:47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26533583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1831884</v>
      </c>
      <c r="M42" s="22">
        <v>413201</v>
      </c>
      <c r="N42" s="22">
        <v>1375774</v>
      </c>
      <c r="O42" s="22">
        <v>60387</v>
      </c>
      <c r="P42" s="22">
        <v>0</v>
      </c>
      <c r="Q42" s="22">
        <v>286107</v>
      </c>
      <c r="R42" s="22">
        <v>98750</v>
      </c>
      <c r="S42" s="22">
        <v>0</v>
      </c>
      <c r="T42" s="22">
        <v>0</v>
      </c>
      <c r="U42" s="22">
        <v>2198568</v>
      </c>
      <c r="V42" s="22">
        <v>0</v>
      </c>
      <c r="W42" s="22">
        <v>0</v>
      </c>
      <c r="X42" s="22">
        <v>0</v>
      </c>
      <c r="Y42" s="22">
        <v>16777855</v>
      </c>
      <c r="Z42" s="22">
        <v>607424</v>
      </c>
      <c r="AA42" s="22">
        <v>0</v>
      </c>
      <c r="AB42" s="22">
        <v>0</v>
      </c>
      <c r="AC42" s="22">
        <v>1842751</v>
      </c>
      <c r="AD42" s="22">
        <v>52026284</v>
      </c>
      <c r="AE42" s="22">
        <v>13107096</v>
      </c>
      <c r="AF42" s="22">
        <v>6430306</v>
      </c>
      <c r="AG42" s="22">
        <v>994783</v>
      </c>
      <c r="AH42" s="22">
        <v>2281822</v>
      </c>
      <c r="AI42" s="22">
        <v>0</v>
      </c>
      <c r="AJ42" s="22">
        <v>1398948</v>
      </c>
      <c r="AK42" s="22">
        <v>530598</v>
      </c>
      <c r="AL42" s="22">
        <v>348012</v>
      </c>
      <c r="AM42" s="22">
        <v>35991</v>
      </c>
      <c r="AN42" s="22">
        <v>176505</v>
      </c>
      <c r="AO42" s="22">
        <v>507189</v>
      </c>
      <c r="AP42" s="22">
        <v>12392873</v>
      </c>
      <c r="AQ42" s="22">
        <v>2522114</v>
      </c>
      <c r="AR42" s="22">
        <v>0</v>
      </c>
      <c r="AS42" s="22">
        <v>1313775</v>
      </c>
      <c r="AT42" s="22">
        <v>42040012</v>
      </c>
      <c r="AU42" s="22">
        <v>9986272</v>
      </c>
    </row>
    <row r="43" spans="1:47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6720325</v>
      </c>
      <c r="F43" s="22">
        <v>0</v>
      </c>
      <c r="G43" s="22">
        <v>0</v>
      </c>
      <c r="H43" s="22">
        <v>0</v>
      </c>
      <c r="I43" s="22">
        <v>0</v>
      </c>
      <c r="J43" s="22">
        <v>19418</v>
      </c>
      <c r="K43" s="22">
        <v>200</v>
      </c>
      <c r="L43" s="22">
        <v>636737</v>
      </c>
      <c r="M43" s="22">
        <v>76968</v>
      </c>
      <c r="N43" s="22">
        <v>22562</v>
      </c>
      <c r="O43" s="22">
        <v>678</v>
      </c>
      <c r="P43" s="22">
        <v>0</v>
      </c>
      <c r="Q43" s="22">
        <v>141282</v>
      </c>
      <c r="R43" s="22">
        <v>38133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2896119</v>
      </c>
      <c r="Z43" s="22">
        <v>654</v>
      </c>
      <c r="AA43" s="22">
        <v>0</v>
      </c>
      <c r="AB43" s="22">
        <v>0</v>
      </c>
      <c r="AC43" s="22">
        <v>911453</v>
      </c>
      <c r="AD43" s="22">
        <v>11464529</v>
      </c>
      <c r="AE43" s="22">
        <v>5011008</v>
      </c>
      <c r="AF43" s="22">
        <v>1110027</v>
      </c>
      <c r="AG43" s="22">
        <v>3915</v>
      </c>
      <c r="AH43" s="22">
        <v>2565712</v>
      </c>
      <c r="AI43" s="22">
        <v>39178</v>
      </c>
      <c r="AJ43" s="22">
        <v>453504</v>
      </c>
      <c r="AK43" s="22">
        <v>18004</v>
      </c>
      <c r="AL43" s="22">
        <v>74483</v>
      </c>
      <c r="AM43" s="22">
        <v>4717</v>
      </c>
      <c r="AN43" s="22">
        <v>0</v>
      </c>
      <c r="AO43" s="22">
        <v>8954</v>
      </c>
      <c r="AP43" s="22">
        <v>2036690</v>
      </c>
      <c r="AQ43" s="22">
        <v>16302</v>
      </c>
      <c r="AR43" s="22">
        <v>0</v>
      </c>
      <c r="AS43" s="22">
        <v>0</v>
      </c>
      <c r="AT43" s="22">
        <v>11342494</v>
      </c>
      <c r="AU43" s="22">
        <v>122035</v>
      </c>
    </row>
    <row r="44" spans="1:47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61428274</v>
      </c>
      <c r="F44" s="22">
        <v>0</v>
      </c>
      <c r="G44" s="22">
        <v>0</v>
      </c>
      <c r="H44" s="22">
        <v>0</v>
      </c>
      <c r="I44" s="22">
        <v>996602</v>
      </c>
      <c r="J44" s="22">
        <v>358906</v>
      </c>
      <c r="K44" s="22">
        <v>513406</v>
      </c>
      <c r="L44" s="22">
        <v>6424537</v>
      </c>
      <c r="M44" s="22">
        <v>475295</v>
      </c>
      <c r="N44" s="22">
        <v>2485508</v>
      </c>
      <c r="O44" s="22">
        <v>301894</v>
      </c>
      <c r="P44" s="22">
        <v>253019</v>
      </c>
      <c r="Q44" s="22">
        <v>3425421</v>
      </c>
      <c r="R44" s="22">
        <v>847448</v>
      </c>
      <c r="S44" s="22">
        <v>1986</v>
      </c>
      <c r="T44" s="22">
        <v>0</v>
      </c>
      <c r="U44" s="22">
        <v>15653230</v>
      </c>
      <c r="V44" s="22">
        <v>0</v>
      </c>
      <c r="W44" s="22">
        <v>1524937</v>
      </c>
      <c r="X44" s="22">
        <v>0</v>
      </c>
      <c r="Y44" s="22">
        <v>18726635</v>
      </c>
      <c r="Z44" s="22">
        <v>1367031</v>
      </c>
      <c r="AA44" s="22">
        <v>0</v>
      </c>
      <c r="AB44" s="22">
        <v>3570017</v>
      </c>
      <c r="AC44" s="22">
        <v>995144</v>
      </c>
      <c r="AD44" s="22">
        <v>119349290</v>
      </c>
      <c r="AE44" s="22">
        <v>23757092</v>
      </c>
      <c r="AF44" s="22">
        <v>12863414</v>
      </c>
      <c r="AG44" s="22">
        <v>433616</v>
      </c>
      <c r="AH44" s="22">
        <v>8386614</v>
      </c>
      <c r="AI44" s="22">
        <v>-31406</v>
      </c>
      <c r="AJ44" s="22">
        <v>840689</v>
      </c>
      <c r="AK44" s="22">
        <v>5630714</v>
      </c>
      <c r="AL44" s="22">
        <v>0</v>
      </c>
      <c r="AM44" s="22">
        <v>90844</v>
      </c>
      <c r="AN44" s="22">
        <v>0</v>
      </c>
      <c r="AO44" s="22">
        <v>1540184</v>
      </c>
      <c r="AP44" s="22">
        <v>15789458</v>
      </c>
      <c r="AQ44" s="22">
        <v>304022</v>
      </c>
      <c r="AR44" s="22">
        <v>174540</v>
      </c>
      <c r="AS44" s="22">
        <v>9322</v>
      </c>
      <c r="AT44" s="22">
        <v>69789103</v>
      </c>
      <c r="AU44" s="22">
        <v>49560187</v>
      </c>
    </row>
    <row r="45" spans="1:47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59517362</v>
      </c>
      <c r="F45" s="22">
        <v>0</v>
      </c>
      <c r="G45" s="22">
        <v>0</v>
      </c>
      <c r="H45" s="22">
        <v>0</v>
      </c>
      <c r="I45" s="22">
        <v>13499395</v>
      </c>
      <c r="J45" s="22">
        <v>0</v>
      </c>
      <c r="K45" s="22">
        <v>0</v>
      </c>
      <c r="L45" s="22">
        <v>1557614</v>
      </c>
      <c r="M45" s="22">
        <v>284233</v>
      </c>
      <c r="N45" s="22">
        <v>361826</v>
      </c>
      <c r="O45" s="22">
        <v>46648</v>
      </c>
      <c r="P45" s="22">
        <v>0</v>
      </c>
      <c r="Q45" s="22">
        <v>2725777</v>
      </c>
      <c r="R45" s="22">
        <v>340</v>
      </c>
      <c r="S45" s="22">
        <v>0</v>
      </c>
      <c r="T45" s="22">
        <v>21172</v>
      </c>
      <c r="U45" s="22">
        <v>0</v>
      </c>
      <c r="V45" s="22">
        <v>0</v>
      </c>
      <c r="W45" s="22">
        <v>0</v>
      </c>
      <c r="X45" s="22">
        <v>0</v>
      </c>
      <c r="Y45" s="22">
        <v>9716404</v>
      </c>
      <c r="Z45" s="22">
        <v>0</v>
      </c>
      <c r="AA45" s="22">
        <v>0</v>
      </c>
      <c r="AB45" s="22">
        <v>0</v>
      </c>
      <c r="AC45" s="22">
        <v>507569</v>
      </c>
      <c r="AD45" s="22">
        <v>88238340</v>
      </c>
      <c r="AE45" s="22">
        <v>7203117</v>
      </c>
      <c r="AF45" s="22">
        <v>11747523</v>
      </c>
      <c r="AG45" s="22">
        <v>0</v>
      </c>
      <c r="AH45" s="22">
        <v>7945377</v>
      </c>
      <c r="AI45" s="22">
        <v>0</v>
      </c>
      <c r="AJ45" s="22">
        <v>9978102</v>
      </c>
      <c r="AK45" s="22">
        <v>0</v>
      </c>
      <c r="AL45" s="22">
        <v>0</v>
      </c>
      <c r="AM45" s="22">
        <v>0</v>
      </c>
      <c r="AN45" s="22">
        <v>0</v>
      </c>
      <c r="AO45" s="22">
        <v>63410</v>
      </c>
      <c r="AP45" s="22">
        <v>13804118</v>
      </c>
      <c r="AQ45" s="22">
        <v>0</v>
      </c>
      <c r="AR45" s="22">
        <v>0</v>
      </c>
      <c r="AS45" s="22">
        <v>0</v>
      </c>
      <c r="AT45" s="22">
        <v>50741647</v>
      </c>
      <c r="AU45" s="22">
        <v>37496693</v>
      </c>
    </row>
    <row r="46" spans="1:47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19473771</v>
      </c>
      <c r="F46" s="22">
        <v>0</v>
      </c>
      <c r="G46" s="22">
        <v>0</v>
      </c>
      <c r="H46" s="22">
        <v>0</v>
      </c>
      <c r="I46" s="22">
        <v>117843</v>
      </c>
      <c r="J46" s="22">
        <v>1859939</v>
      </c>
      <c r="K46" s="22">
        <v>73169</v>
      </c>
      <c r="L46" s="22">
        <v>833518</v>
      </c>
      <c r="M46" s="22">
        <v>65406</v>
      </c>
      <c r="N46" s="22">
        <v>55774</v>
      </c>
      <c r="O46" s="22">
        <v>96435</v>
      </c>
      <c r="P46" s="22">
        <v>0</v>
      </c>
      <c r="Q46" s="22">
        <v>324013</v>
      </c>
      <c r="R46" s="22">
        <v>69815</v>
      </c>
      <c r="S46" s="22">
        <v>0</v>
      </c>
      <c r="T46" s="22">
        <v>0</v>
      </c>
      <c r="U46" s="22">
        <v>38836</v>
      </c>
      <c r="V46" s="22">
        <v>0</v>
      </c>
      <c r="W46" s="22">
        <v>0</v>
      </c>
      <c r="X46" s="22">
        <v>0</v>
      </c>
      <c r="Y46" s="22">
        <v>5217264</v>
      </c>
      <c r="Z46" s="22">
        <v>268331</v>
      </c>
      <c r="AA46" s="22">
        <v>0</v>
      </c>
      <c r="AB46" s="22">
        <v>0</v>
      </c>
      <c r="AC46" s="22">
        <v>124879</v>
      </c>
      <c r="AD46" s="22">
        <v>28618993</v>
      </c>
      <c r="AE46" s="22">
        <v>6432918</v>
      </c>
      <c r="AF46" s="22">
        <v>4009057</v>
      </c>
      <c r="AG46" s="22">
        <v>264401</v>
      </c>
      <c r="AH46" s="22">
        <v>2973836</v>
      </c>
      <c r="AI46" s="22">
        <v>0</v>
      </c>
      <c r="AJ46" s="22">
        <v>354379</v>
      </c>
      <c r="AK46" s="22">
        <v>0</v>
      </c>
      <c r="AL46" s="22">
        <v>486990</v>
      </c>
      <c r="AM46" s="22">
        <v>1263</v>
      </c>
      <c r="AN46" s="22">
        <v>0</v>
      </c>
      <c r="AO46" s="22">
        <v>351265</v>
      </c>
      <c r="AP46" s="22">
        <v>4796522</v>
      </c>
      <c r="AQ46" s="22">
        <v>194778</v>
      </c>
      <c r="AR46" s="22">
        <v>0</v>
      </c>
      <c r="AS46" s="22">
        <v>286759</v>
      </c>
      <c r="AT46" s="22">
        <v>20152168</v>
      </c>
      <c r="AU46" s="22">
        <v>8466825</v>
      </c>
    </row>
    <row r="47" spans="1:47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39982715</v>
      </c>
      <c r="F47" s="22">
        <v>0</v>
      </c>
      <c r="G47" s="22">
        <v>0</v>
      </c>
      <c r="H47" s="22">
        <v>1173655</v>
      </c>
      <c r="I47" s="22">
        <v>163608</v>
      </c>
      <c r="J47" s="22">
        <v>413603</v>
      </c>
      <c r="K47" s="22">
        <v>0</v>
      </c>
      <c r="L47" s="22">
        <v>7233001</v>
      </c>
      <c r="M47" s="22">
        <v>204743</v>
      </c>
      <c r="N47" s="22">
        <v>597591</v>
      </c>
      <c r="O47" s="22">
        <v>159498</v>
      </c>
      <c r="P47" s="22">
        <v>0</v>
      </c>
      <c r="Q47" s="22">
        <v>645409</v>
      </c>
      <c r="R47" s="22">
        <v>801149</v>
      </c>
      <c r="S47" s="22">
        <v>0</v>
      </c>
      <c r="T47" s="22">
        <v>178400</v>
      </c>
      <c r="U47" s="22">
        <v>0</v>
      </c>
      <c r="V47" s="22">
        <v>0</v>
      </c>
      <c r="W47" s="22">
        <v>515</v>
      </c>
      <c r="X47" s="22">
        <v>0</v>
      </c>
      <c r="Y47" s="22">
        <v>16291991</v>
      </c>
      <c r="Z47" s="22">
        <v>0</v>
      </c>
      <c r="AA47" s="22">
        <v>2932233</v>
      </c>
      <c r="AB47" s="22">
        <v>0</v>
      </c>
      <c r="AC47" s="22">
        <v>406900</v>
      </c>
      <c r="AD47" s="22">
        <v>71185011</v>
      </c>
      <c r="AE47" s="22">
        <v>16942875</v>
      </c>
      <c r="AF47" s="22">
        <v>9422869</v>
      </c>
      <c r="AG47" s="22">
        <v>0</v>
      </c>
      <c r="AH47" s="22">
        <v>8189359</v>
      </c>
      <c r="AI47" s="22">
        <v>302784</v>
      </c>
      <c r="AJ47" s="22">
        <v>0</v>
      </c>
      <c r="AK47" s="22">
        <v>1386535</v>
      </c>
      <c r="AL47" s="22">
        <v>0</v>
      </c>
      <c r="AM47" s="22">
        <v>52958</v>
      </c>
      <c r="AN47" s="22">
        <v>0</v>
      </c>
      <c r="AO47" s="22">
        <v>1848415</v>
      </c>
      <c r="AP47" s="22">
        <v>10281287</v>
      </c>
      <c r="AQ47" s="22">
        <v>0</v>
      </c>
      <c r="AR47" s="22">
        <v>27512</v>
      </c>
      <c r="AS47" s="22">
        <v>0</v>
      </c>
      <c r="AT47" s="22">
        <v>48454594</v>
      </c>
      <c r="AU47" s="22">
        <v>22730417</v>
      </c>
    </row>
    <row r="48" spans="1:47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14149699</v>
      </c>
      <c r="F48" s="22">
        <v>0</v>
      </c>
      <c r="G48" s="22">
        <v>0</v>
      </c>
      <c r="H48" s="22">
        <v>516955</v>
      </c>
      <c r="I48" s="22">
        <v>0</v>
      </c>
      <c r="J48" s="22">
        <v>11621</v>
      </c>
      <c r="K48" s="22">
        <v>0</v>
      </c>
      <c r="L48" s="22">
        <v>2232022</v>
      </c>
      <c r="M48" s="22">
        <v>270300</v>
      </c>
      <c r="N48" s="22">
        <v>84583</v>
      </c>
      <c r="O48" s="22">
        <v>0</v>
      </c>
      <c r="P48" s="22">
        <v>0</v>
      </c>
      <c r="Q48" s="22">
        <v>157343</v>
      </c>
      <c r="R48" s="22">
        <v>98018</v>
      </c>
      <c r="S48" s="22">
        <v>0</v>
      </c>
      <c r="T48" s="22">
        <v>199992</v>
      </c>
      <c r="U48" s="22">
        <v>810156</v>
      </c>
      <c r="V48" s="22">
        <v>0</v>
      </c>
      <c r="W48" s="22">
        <v>0</v>
      </c>
      <c r="X48" s="22">
        <v>0</v>
      </c>
      <c r="Y48" s="22">
        <v>4840867</v>
      </c>
      <c r="Z48" s="22">
        <v>110237</v>
      </c>
      <c r="AA48" s="22">
        <v>0</v>
      </c>
      <c r="AB48" s="22">
        <v>0</v>
      </c>
      <c r="AC48" s="22">
        <v>0</v>
      </c>
      <c r="AD48" s="22">
        <v>23481793</v>
      </c>
      <c r="AE48" s="22">
        <v>6468002</v>
      </c>
      <c r="AF48" s="22">
        <v>4540255</v>
      </c>
      <c r="AG48" s="22">
        <v>0</v>
      </c>
      <c r="AH48" s="22">
        <v>5484212</v>
      </c>
      <c r="AI48" s="22">
        <v>20000</v>
      </c>
      <c r="AJ48" s="22">
        <v>804046</v>
      </c>
      <c r="AK48" s="22">
        <v>0</v>
      </c>
      <c r="AL48" s="22">
        <v>0</v>
      </c>
      <c r="AM48" s="22">
        <v>22900</v>
      </c>
      <c r="AN48" s="22">
        <v>32941</v>
      </c>
      <c r="AO48" s="22">
        <v>95327</v>
      </c>
      <c r="AP48" s="22">
        <v>5834120</v>
      </c>
      <c r="AQ48" s="22">
        <v>0</v>
      </c>
      <c r="AR48" s="22">
        <v>0</v>
      </c>
      <c r="AS48" s="22">
        <v>0</v>
      </c>
      <c r="AT48" s="22">
        <v>23301803</v>
      </c>
      <c r="AU48" s="22">
        <v>179990</v>
      </c>
    </row>
    <row r="49" spans="1:47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24993398</v>
      </c>
      <c r="F49" s="22">
        <v>0</v>
      </c>
      <c r="G49" s="22">
        <v>0</v>
      </c>
      <c r="H49" s="22">
        <v>846935</v>
      </c>
      <c r="I49" s="22">
        <v>0</v>
      </c>
      <c r="J49" s="22">
        <v>0</v>
      </c>
      <c r="K49" s="22">
        <v>170136</v>
      </c>
      <c r="L49" s="22">
        <v>1814064</v>
      </c>
      <c r="M49" s="22">
        <v>122973</v>
      </c>
      <c r="N49" s="22">
        <v>120234</v>
      </c>
      <c r="O49" s="22">
        <v>187718</v>
      </c>
      <c r="P49" s="22">
        <v>0</v>
      </c>
      <c r="Q49" s="22">
        <v>1299237</v>
      </c>
      <c r="R49" s="22">
        <v>76119</v>
      </c>
      <c r="S49" s="22">
        <v>0</v>
      </c>
      <c r="T49" s="22">
        <v>0</v>
      </c>
      <c r="U49" s="22">
        <v>40346</v>
      </c>
      <c r="V49" s="22">
        <v>0</v>
      </c>
      <c r="W49" s="22">
        <v>1182564</v>
      </c>
      <c r="X49" s="22">
        <v>1625588</v>
      </c>
      <c r="Y49" s="22">
        <v>5728987</v>
      </c>
      <c r="Z49" s="22">
        <v>0</v>
      </c>
      <c r="AA49" s="22">
        <v>0</v>
      </c>
      <c r="AB49" s="22">
        <v>338151</v>
      </c>
      <c r="AC49" s="22">
        <v>249733</v>
      </c>
      <c r="AD49" s="22">
        <v>38796183</v>
      </c>
      <c r="AE49" s="22">
        <v>9077873</v>
      </c>
      <c r="AF49" s="22">
        <v>3463881</v>
      </c>
      <c r="AG49" s="22">
        <v>0</v>
      </c>
      <c r="AH49" s="22">
        <v>3212543</v>
      </c>
      <c r="AI49" s="22">
        <v>0</v>
      </c>
      <c r="AJ49" s="22">
        <v>0</v>
      </c>
      <c r="AK49" s="22">
        <v>0</v>
      </c>
      <c r="AL49" s="22">
        <v>5148707</v>
      </c>
      <c r="AM49" s="22">
        <v>0</v>
      </c>
      <c r="AN49" s="22">
        <v>0</v>
      </c>
      <c r="AO49" s="22">
        <v>0</v>
      </c>
      <c r="AP49" s="22">
        <v>20730337</v>
      </c>
      <c r="AQ49" s="22">
        <v>0</v>
      </c>
      <c r="AR49" s="22">
        <v>1265196</v>
      </c>
      <c r="AS49" s="22">
        <v>4825</v>
      </c>
      <c r="AT49" s="22">
        <v>42903362</v>
      </c>
      <c r="AU49" s="22">
        <v>-4107179</v>
      </c>
    </row>
    <row r="50" spans="1:47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11825448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866902</v>
      </c>
      <c r="M50" s="22">
        <v>165035</v>
      </c>
      <c r="N50" s="22">
        <v>119903</v>
      </c>
      <c r="O50" s="22">
        <v>0</v>
      </c>
      <c r="P50" s="22">
        <v>0</v>
      </c>
      <c r="Q50" s="22">
        <v>213204</v>
      </c>
      <c r="R50" s="22">
        <v>8557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4738311</v>
      </c>
      <c r="Z50" s="22">
        <v>13463</v>
      </c>
      <c r="AA50" s="22">
        <v>0</v>
      </c>
      <c r="AB50" s="22">
        <v>0</v>
      </c>
      <c r="AC50" s="22">
        <v>34916</v>
      </c>
      <c r="AD50" s="22">
        <v>17985739</v>
      </c>
      <c r="AE50" s="22">
        <v>5404797</v>
      </c>
      <c r="AF50" s="22">
        <v>3230686</v>
      </c>
      <c r="AG50" s="22">
        <v>124592</v>
      </c>
      <c r="AH50" s="22">
        <v>3576526</v>
      </c>
      <c r="AI50" s="22">
        <v>-170743</v>
      </c>
      <c r="AJ50" s="22">
        <v>0</v>
      </c>
      <c r="AK50" s="22">
        <v>171659</v>
      </c>
      <c r="AL50" s="22">
        <v>0</v>
      </c>
      <c r="AM50" s="22">
        <v>2364</v>
      </c>
      <c r="AN50" s="22">
        <v>0</v>
      </c>
      <c r="AO50" s="22">
        <v>0</v>
      </c>
      <c r="AP50" s="22">
        <v>1964342</v>
      </c>
      <c r="AQ50" s="22">
        <v>99402</v>
      </c>
      <c r="AR50" s="22">
        <v>0</v>
      </c>
      <c r="AS50" s="22">
        <v>0</v>
      </c>
      <c r="AT50" s="22">
        <v>14403625</v>
      </c>
      <c r="AU50" s="22">
        <v>3582114</v>
      </c>
    </row>
    <row r="51" spans="1:47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39700259</v>
      </c>
      <c r="F51" s="22">
        <v>0</v>
      </c>
      <c r="G51" s="22">
        <v>0</v>
      </c>
      <c r="H51" s="22">
        <v>0</v>
      </c>
      <c r="I51" s="22">
        <v>0</v>
      </c>
      <c r="J51" s="22">
        <v>499737</v>
      </c>
      <c r="K51" s="22">
        <v>144811</v>
      </c>
      <c r="L51" s="22">
        <v>4510484</v>
      </c>
      <c r="M51" s="22">
        <v>325398</v>
      </c>
      <c r="N51" s="22">
        <v>1457384</v>
      </c>
      <c r="O51" s="22">
        <v>581590</v>
      </c>
      <c r="P51" s="22">
        <v>5275</v>
      </c>
      <c r="Q51" s="22">
        <v>567716</v>
      </c>
      <c r="R51" s="22">
        <v>144899</v>
      </c>
      <c r="S51" s="22">
        <v>8465</v>
      </c>
      <c r="T51" s="22">
        <v>151015</v>
      </c>
      <c r="U51" s="22">
        <v>748976</v>
      </c>
      <c r="V51" s="22">
        <v>0</v>
      </c>
      <c r="W51" s="22">
        <v>1184814</v>
      </c>
      <c r="X51" s="22">
        <v>36676</v>
      </c>
      <c r="Y51" s="22">
        <v>11142700</v>
      </c>
      <c r="Z51" s="22">
        <v>282954</v>
      </c>
      <c r="AA51" s="22">
        <v>0</v>
      </c>
      <c r="AB51" s="22">
        <v>5904630</v>
      </c>
      <c r="AC51" s="22">
        <v>647987</v>
      </c>
      <c r="AD51" s="22">
        <v>68045770</v>
      </c>
      <c r="AE51" s="22">
        <v>18017170</v>
      </c>
      <c r="AF51" s="22">
        <v>7840035</v>
      </c>
      <c r="AG51" s="22">
        <v>3245242</v>
      </c>
      <c r="AH51" s="22">
        <v>5760789</v>
      </c>
      <c r="AI51" s="22">
        <v>23242</v>
      </c>
      <c r="AJ51" s="22">
        <v>8310893</v>
      </c>
      <c r="AK51" s="22">
        <v>0</v>
      </c>
      <c r="AL51" s="22">
        <v>2835996</v>
      </c>
      <c r="AM51" s="22">
        <v>34652</v>
      </c>
      <c r="AN51" s="22">
        <v>8804</v>
      </c>
      <c r="AO51" s="22">
        <v>649701</v>
      </c>
      <c r="AP51" s="22">
        <v>23088077</v>
      </c>
      <c r="AQ51" s="22">
        <v>204945</v>
      </c>
      <c r="AR51" s="22">
        <v>0</v>
      </c>
      <c r="AS51" s="22">
        <v>2257499</v>
      </c>
      <c r="AT51" s="22">
        <v>72277045</v>
      </c>
      <c r="AU51" s="22">
        <v>-4231275</v>
      </c>
    </row>
    <row r="52" spans="1:47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12254583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1361788</v>
      </c>
      <c r="M52" s="22">
        <v>68605</v>
      </c>
      <c r="N52" s="22">
        <v>45650</v>
      </c>
      <c r="O52" s="22">
        <v>0</v>
      </c>
      <c r="P52" s="22">
        <v>0</v>
      </c>
      <c r="Q52" s="22">
        <v>433343</v>
      </c>
      <c r="R52" s="22">
        <v>0</v>
      </c>
      <c r="S52" s="22">
        <v>0</v>
      </c>
      <c r="T52" s="22">
        <v>104017</v>
      </c>
      <c r="U52" s="22">
        <v>0</v>
      </c>
      <c r="V52" s="22">
        <v>1632266</v>
      </c>
      <c r="W52" s="22">
        <v>3392307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1111446</v>
      </c>
      <c r="AD52" s="22">
        <v>20404005</v>
      </c>
      <c r="AE52" s="22">
        <v>5048499</v>
      </c>
      <c r="AF52" s="22">
        <v>3913342</v>
      </c>
      <c r="AG52" s="22">
        <v>0</v>
      </c>
      <c r="AH52" s="22">
        <v>2131868</v>
      </c>
      <c r="AI52" s="22">
        <v>8957</v>
      </c>
      <c r="AJ52" s="22">
        <v>0</v>
      </c>
      <c r="AK52" s="22">
        <v>762813</v>
      </c>
      <c r="AL52" s="22">
        <v>0</v>
      </c>
      <c r="AM52" s="22">
        <v>596</v>
      </c>
      <c r="AN52" s="22">
        <v>0</v>
      </c>
      <c r="AO52" s="22">
        <v>194108</v>
      </c>
      <c r="AP52" s="22">
        <v>6317434</v>
      </c>
      <c r="AQ52" s="22">
        <v>0</v>
      </c>
      <c r="AR52" s="22">
        <v>0</v>
      </c>
      <c r="AS52" s="22">
        <v>0</v>
      </c>
      <c r="AT52" s="22">
        <v>18377617</v>
      </c>
      <c r="AU52" s="22">
        <v>2026388</v>
      </c>
    </row>
    <row r="53" spans="1:47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13328203</v>
      </c>
      <c r="F53" s="22">
        <v>0</v>
      </c>
      <c r="G53" s="22">
        <v>0</v>
      </c>
      <c r="H53" s="22">
        <v>0</v>
      </c>
      <c r="I53" s="22">
        <v>9116</v>
      </c>
      <c r="J53" s="22">
        <v>3006904</v>
      </c>
      <c r="K53" s="22">
        <v>0</v>
      </c>
      <c r="L53" s="22">
        <v>4176764</v>
      </c>
      <c r="M53" s="22">
        <v>159765</v>
      </c>
      <c r="N53" s="22">
        <v>29531</v>
      </c>
      <c r="O53" s="22">
        <v>153300</v>
      </c>
      <c r="P53" s="22">
        <v>0</v>
      </c>
      <c r="Q53" s="22">
        <v>221307</v>
      </c>
      <c r="R53" s="22">
        <v>277803</v>
      </c>
      <c r="S53" s="22">
        <v>0</v>
      </c>
      <c r="T53" s="22">
        <v>71013</v>
      </c>
      <c r="U53" s="22">
        <v>0</v>
      </c>
      <c r="V53" s="22">
        <v>0</v>
      </c>
      <c r="W53" s="22">
        <v>493161</v>
      </c>
      <c r="X53" s="22">
        <v>0</v>
      </c>
      <c r="Y53" s="22">
        <v>2461090</v>
      </c>
      <c r="Z53" s="22">
        <v>0</v>
      </c>
      <c r="AA53" s="22">
        <v>0</v>
      </c>
      <c r="AB53" s="22">
        <v>0</v>
      </c>
      <c r="AC53" s="22">
        <v>1433026</v>
      </c>
      <c r="AD53" s="22">
        <v>25820983</v>
      </c>
      <c r="AE53" s="22">
        <v>8154124</v>
      </c>
      <c r="AF53" s="22">
        <v>5056412</v>
      </c>
      <c r="AG53" s="22">
        <v>0</v>
      </c>
      <c r="AH53" s="22">
        <v>4816206</v>
      </c>
      <c r="AI53" s="22">
        <v>32983</v>
      </c>
      <c r="AJ53" s="22">
        <v>0</v>
      </c>
      <c r="AK53" s="22">
        <v>506487</v>
      </c>
      <c r="AL53" s="22">
        <v>238688</v>
      </c>
      <c r="AM53" s="22">
        <v>0</v>
      </c>
      <c r="AN53" s="22">
        <v>0</v>
      </c>
      <c r="AO53" s="22">
        <v>333130</v>
      </c>
      <c r="AP53" s="22">
        <v>7563933</v>
      </c>
      <c r="AQ53" s="22">
        <v>0</v>
      </c>
      <c r="AR53" s="22">
        <v>0</v>
      </c>
      <c r="AS53" s="22">
        <v>0</v>
      </c>
      <c r="AT53" s="22">
        <v>26701963</v>
      </c>
      <c r="AU53" s="22">
        <v>-880980</v>
      </c>
    </row>
    <row r="54" spans="1:47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12586556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320749</v>
      </c>
      <c r="M54" s="22">
        <v>46396</v>
      </c>
      <c r="N54" s="22">
        <v>24955</v>
      </c>
      <c r="O54" s="22">
        <v>0</v>
      </c>
      <c r="P54" s="22">
        <v>0</v>
      </c>
      <c r="Q54" s="22">
        <v>177577</v>
      </c>
      <c r="R54" s="22">
        <v>520</v>
      </c>
      <c r="S54" s="22">
        <v>0</v>
      </c>
      <c r="T54" s="22">
        <v>270398</v>
      </c>
      <c r="U54" s="22">
        <v>0</v>
      </c>
      <c r="V54" s="22">
        <v>0</v>
      </c>
      <c r="W54" s="22">
        <v>0</v>
      </c>
      <c r="X54" s="22">
        <v>0</v>
      </c>
      <c r="Y54" s="22">
        <v>1856720</v>
      </c>
      <c r="Z54" s="22">
        <v>0</v>
      </c>
      <c r="AA54" s="22">
        <v>0</v>
      </c>
      <c r="AB54" s="22">
        <v>0</v>
      </c>
      <c r="AC54" s="22">
        <v>435020</v>
      </c>
      <c r="AD54" s="22">
        <v>15718891</v>
      </c>
      <c r="AE54" s="22">
        <v>4323661</v>
      </c>
      <c r="AF54" s="22">
        <v>2888260</v>
      </c>
      <c r="AG54" s="22">
        <v>0</v>
      </c>
      <c r="AH54" s="22">
        <v>4776347</v>
      </c>
      <c r="AI54" s="22">
        <v>0</v>
      </c>
      <c r="AJ54" s="22">
        <v>0</v>
      </c>
      <c r="AK54" s="22">
        <v>0</v>
      </c>
      <c r="AL54" s="22">
        <v>1144389</v>
      </c>
      <c r="AM54" s="22">
        <v>649</v>
      </c>
      <c r="AN54" s="22">
        <v>14847</v>
      </c>
      <c r="AO54" s="22">
        <v>107</v>
      </c>
      <c r="AP54" s="22">
        <v>1286727</v>
      </c>
      <c r="AQ54" s="22">
        <v>0</v>
      </c>
      <c r="AR54" s="22">
        <v>0</v>
      </c>
      <c r="AS54" s="22">
        <v>14517</v>
      </c>
      <c r="AT54" s="22">
        <v>14449504</v>
      </c>
      <c r="AU54" s="22">
        <v>1269387</v>
      </c>
    </row>
    <row r="55" spans="1:47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26626321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1182928</v>
      </c>
      <c r="M55" s="22">
        <v>215307</v>
      </c>
      <c r="N55" s="22">
        <v>2606796</v>
      </c>
      <c r="O55" s="22">
        <v>156657</v>
      </c>
      <c r="P55" s="22">
        <v>0</v>
      </c>
      <c r="Q55" s="22">
        <v>1095079</v>
      </c>
      <c r="R55" s="22">
        <v>299529</v>
      </c>
      <c r="S55" s="22">
        <v>7969</v>
      </c>
      <c r="T55" s="22">
        <v>0</v>
      </c>
      <c r="U55" s="22">
        <v>-10316</v>
      </c>
      <c r="V55" s="22">
        <v>0</v>
      </c>
      <c r="W55" s="22">
        <v>1888866</v>
      </c>
      <c r="X55" s="22">
        <v>0</v>
      </c>
      <c r="Y55" s="22">
        <v>9271475</v>
      </c>
      <c r="Z55" s="22">
        <v>140596</v>
      </c>
      <c r="AA55" s="22">
        <v>0</v>
      </c>
      <c r="AB55" s="22">
        <v>0</v>
      </c>
      <c r="AC55" s="22">
        <v>362728</v>
      </c>
      <c r="AD55" s="22">
        <v>43843935</v>
      </c>
      <c r="AE55" s="22">
        <v>8694897</v>
      </c>
      <c r="AF55" s="22">
        <v>5393843</v>
      </c>
      <c r="AG55" s="22">
        <v>0</v>
      </c>
      <c r="AH55" s="22">
        <v>2892186</v>
      </c>
      <c r="AI55" s="22">
        <v>147707</v>
      </c>
      <c r="AJ55" s="22">
        <v>1972673</v>
      </c>
      <c r="AK55" s="22">
        <v>702194</v>
      </c>
      <c r="AL55" s="22">
        <v>390079</v>
      </c>
      <c r="AM55" s="22">
        <v>12965</v>
      </c>
      <c r="AN55" s="22">
        <v>365868</v>
      </c>
      <c r="AO55" s="22">
        <v>0</v>
      </c>
      <c r="AP55" s="22">
        <v>11216526</v>
      </c>
      <c r="AQ55" s="22">
        <v>-109591</v>
      </c>
      <c r="AR55" s="22">
        <v>0</v>
      </c>
      <c r="AS55" s="22">
        <v>0</v>
      </c>
      <c r="AT55" s="22">
        <v>31679347</v>
      </c>
      <c r="AU55" s="22">
        <v>12164588</v>
      </c>
    </row>
    <row r="56" spans="1:47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27483929</v>
      </c>
      <c r="F56" s="22">
        <v>0</v>
      </c>
      <c r="G56" s="22">
        <v>0</v>
      </c>
      <c r="H56" s="22">
        <v>773045</v>
      </c>
      <c r="I56" s="22">
        <v>276907</v>
      </c>
      <c r="J56" s="22">
        <v>1272864</v>
      </c>
      <c r="K56" s="22">
        <v>211801</v>
      </c>
      <c r="L56" s="22">
        <v>819842</v>
      </c>
      <c r="M56" s="22">
        <v>153848</v>
      </c>
      <c r="N56" s="22">
        <v>178424</v>
      </c>
      <c r="O56" s="22">
        <v>23363</v>
      </c>
      <c r="P56" s="22">
        <v>0</v>
      </c>
      <c r="Q56" s="22">
        <v>1541343</v>
      </c>
      <c r="R56" s="22">
        <v>34770</v>
      </c>
      <c r="S56" s="22">
        <v>1450000</v>
      </c>
      <c r="T56" s="22">
        <v>365342</v>
      </c>
      <c r="U56" s="22">
        <v>0</v>
      </c>
      <c r="V56" s="22">
        <v>0</v>
      </c>
      <c r="W56" s="22">
        <v>2356</v>
      </c>
      <c r="X56" s="22">
        <v>0</v>
      </c>
      <c r="Y56" s="22">
        <v>7052209</v>
      </c>
      <c r="Z56" s="22">
        <v>147843</v>
      </c>
      <c r="AA56" s="22">
        <v>0</v>
      </c>
      <c r="AB56" s="22">
        <v>0</v>
      </c>
      <c r="AC56" s="22">
        <v>4360978</v>
      </c>
      <c r="AD56" s="22">
        <v>46148864</v>
      </c>
      <c r="AE56" s="22">
        <v>6814669</v>
      </c>
      <c r="AF56" s="22">
        <v>4949447</v>
      </c>
      <c r="AG56" s="22">
        <v>0</v>
      </c>
      <c r="AH56" s="22">
        <v>4007534</v>
      </c>
      <c r="AI56" s="22">
        <v>0</v>
      </c>
      <c r="AJ56" s="22">
        <v>2301077</v>
      </c>
      <c r="AK56" s="22">
        <v>411886</v>
      </c>
      <c r="AL56" s="22">
        <v>1464373</v>
      </c>
      <c r="AM56" s="22">
        <v>827</v>
      </c>
      <c r="AN56" s="22">
        <v>255294</v>
      </c>
      <c r="AO56" s="22">
        <v>384355</v>
      </c>
      <c r="AP56" s="22">
        <v>4422416</v>
      </c>
      <c r="AQ56" s="22">
        <v>0</v>
      </c>
      <c r="AR56" s="22">
        <v>0</v>
      </c>
      <c r="AS56" s="22">
        <v>125930</v>
      </c>
      <c r="AT56" s="22">
        <v>25137808</v>
      </c>
      <c r="AU56" s="22">
        <v>21011056</v>
      </c>
    </row>
    <row r="57" spans="1:47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15014206</v>
      </c>
      <c r="F57" s="22">
        <v>0</v>
      </c>
      <c r="G57" s="22">
        <v>0</v>
      </c>
      <c r="H57" s="22">
        <v>0</v>
      </c>
      <c r="I57" s="22">
        <v>7721</v>
      </c>
      <c r="J57" s="22">
        <v>0</v>
      </c>
      <c r="K57" s="22">
        <v>0</v>
      </c>
      <c r="L57" s="22">
        <v>1689914</v>
      </c>
      <c r="M57" s="22">
        <v>214512</v>
      </c>
      <c r="N57" s="22">
        <v>0</v>
      </c>
      <c r="O57" s="22">
        <v>0</v>
      </c>
      <c r="P57" s="22">
        <v>0</v>
      </c>
      <c r="Q57" s="22">
        <v>361729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568676</v>
      </c>
      <c r="X57" s="22">
        <v>198176</v>
      </c>
      <c r="Y57" s="22">
        <v>6753356</v>
      </c>
      <c r="Z57" s="22">
        <v>10000</v>
      </c>
      <c r="AA57" s="22">
        <v>0</v>
      </c>
      <c r="AB57" s="22">
        <v>0</v>
      </c>
      <c r="AC57" s="22">
        <v>0</v>
      </c>
      <c r="AD57" s="22">
        <v>24818290</v>
      </c>
      <c r="AE57" s="22">
        <v>3565149</v>
      </c>
      <c r="AF57" s="22">
        <v>8208620</v>
      </c>
      <c r="AG57" s="22">
        <v>0</v>
      </c>
      <c r="AH57" s="22">
        <v>2513811</v>
      </c>
      <c r="AI57" s="22">
        <v>0</v>
      </c>
      <c r="AJ57" s="22">
        <v>0</v>
      </c>
      <c r="AK57" s="22">
        <v>3091647</v>
      </c>
      <c r="AL57" s="22">
        <v>0</v>
      </c>
      <c r="AM57" s="22">
        <v>0</v>
      </c>
      <c r="AN57" s="22">
        <v>0</v>
      </c>
      <c r="AO57" s="22">
        <v>65071</v>
      </c>
      <c r="AP57" s="22">
        <v>2707930</v>
      </c>
      <c r="AQ57" s="22">
        <v>0</v>
      </c>
      <c r="AR57" s="22">
        <v>0</v>
      </c>
      <c r="AS57" s="22">
        <v>0</v>
      </c>
      <c r="AT57" s="22">
        <v>20152228</v>
      </c>
      <c r="AU57" s="22">
        <v>4666062</v>
      </c>
    </row>
    <row r="58" spans="1:47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27895824</v>
      </c>
      <c r="F58" s="22">
        <v>0</v>
      </c>
      <c r="G58" s="22">
        <v>0</v>
      </c>
      <c r="H58" s="22">
        <v>0</v>
      </c>
      <c r="I58" s="22">
        <v>608501</v>
      </c>
      <c r="J58" s="22">
        <v>39863</v>
      </c>
      <c r="K58" s="22">
        <v>0</v>
      </c>
      <c r="L58" s="22">
        <v>3320756</v>
      </c>
      <c r="M58" s="22">
        <v>190073</v>
      </c>
      <c r="N58" s="22">
        <v>0</v>
      </c>
      <c r="O58" s="22">
        <v>0</v>
      </c>
      <c r="P58" s="22">
        <v>0</v>
      </c>
      <c r="Q58" s="22">
        <v>1222350</v>
      </c>
      <c r="R58" s="22">
        <v>0</v>
      </c>
      <c r="S58" s="22">
        <v>0</v>
      </c>
      <c r="T58" s="22">
        <v>241500</v>
      </c>
      <c r="U58" s="22">
        <v>0</v>
      </c>
      <c r="V58" s="22">
        <v>0</v>
      </c>
      <c r="W58" s="22">
        <v>0</v>
      </c>
      <c r="X58" s="22">
        <v>0</v>
      </c>
      <c r="Y58" s="22">
        <v>7167316</v>
      </c>
      <c r="Z58" s="22">
        <v>0</v>
      </c>
      <c r="AA58" s="22">
        <v>0</v>
      </c>
      <c r="AB58" s="22">
        <v>0</v>
      </c>
      <c r="AC58" s="22">
        <v>0</v>
      </c>
      <c r="AD58" s="22">
        <v>40686183</v>
      </c>
      <c r="AE58" s="22">
        <v>5301970</v>
      </c>
      <c r="AF58" s="22">
        <v>7372215</v>
      </c>
      <c r="AG58" s="22">
        <v>104222</v>
      </c>
      <c r="AH58" s="22">
        <v>2442747</v>
      </c>
      <c r="AI58" s="22">
        <v>0</v>
      </c>
      <c r="AJ58" s="22">
        <v>0</v>
      </c>
      <c r="AK58" s="22">
        <v>0</v>
      </c>
      <c r="AL58" s="22">
        <v>733293</v>
      </c>
      <c r="AM58" s="22">
        <v>0</v>
      </c>
      <c r="AN58" s="22">
        <v>96961</v>
      </c>
      <c r="AO58" s="22">
        <v>461441</v>
      </c>
      <c r="AP58" s="22">
        <v>4820315</v>
      </c>
      <c r="AQ58" s="22">
        <v>0</v>
      </c>
      <c r="AR58" s="22">
        <v>0</v>
      </c>
      <c r="AS58" s="22">
        <v>382013</v>
      </c>
      <c r="AT58" s="22">
        <v>21715177</v>
      </c>
      <c r="AU58" s="22">
        <v>18971006</v>
      </c>
    </row>
    <row r="59" spans="1:47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65289380</v>
      </c>
      <c r="F59" s="22">
        <v>0</v>
      </c>
      <c r="G59" s="22">
        <v>0</v>
      </c>
      <c r="H59" s="22">
        <v>0</v>
      </c>
      <c r="I59" s="22">
        <v>635106</v>
      </c>
      <c r="J59" s="22">
        <v>0</v>
      </c>
      <c r="K59" s="22">
        <v>0</v>
      </c>
      <c r="L59" s="22">
        <v>4614892</v>
      </c>
      <c r="M59" s="22">
        <v>89825</v>
      </c>
      <c r="N59" s="22">
        <v>30683</v>
      </c>
      <c r="O59" s="22">
        <v>3346</v>
      </c>
      <c r="P59" s="22">
        <v>0</v>
      </c>
      <c r="Q59" s="22">
        <v>288571</v>
      </c>
      <c r="R59" s="22">
        <v>706824</v>
      </c>
      <c r="S59" s="22">
        <v>0</v>
      </c>
      <c r="T59" s="22">
        <v>0</v>
      </c>
      <c r="U59" s="22">
        <v>576875</v>
      </c>
      <c r="V59" s="22">
        <v>0</v>
      </c>
      <c r="W59" s="22">
        <v>0</v>
      </c>
      <c r="X59" s="22">
        <v>30000</v>
      </c>
      <c r="Y59" s="22">
        <v>6482426</v>
      </c>
      <c r="Z59" s="22">
        <v>0</v>
      </c>
      <c r="AA59" s="22">
        <v>70000</v>
      </c>
      <c r="AB59" s="22">
        <v>0</v>
      </c>
      <c r="AC59" s="22">
        <v>263840</v>
      </c>
      <c r="AD59" s="22">
        <v>79081768</v>
      </c>
      <c r="AE59" s="22">
        <v>25817994</v>
      </c>
      <c r="AF59" s="22">
        <v>10428628</v>
      </c>
      <c r="AG59" s="22">
        <v>0</v>
      </c>
      <c r="AH59" s="22">
        <v>6702690</v>
      </c>
      <c r="AI59" s="22">
        <v>0</v>
      </c>
      <c r="AJ59" s="22">
        <v>138100</v>
      </c>
      <c r="AK59" s="22">
        <v>5456719</v>
      </c>
      <c r="AL59" s="22">
        <v>1251400</v>
      </c>
      <c r="AM59" s="22">
        <v>44055</v>
      </c>
      <c r="AN59" s="22">
        <v>0</v>
      </c>
      <c r="AO59" s="22">
        <v>9520</v>
      </c>
      <c r="AP59" s="22">
        <v>12889675</v>
      </c>
      <c r="AQ59" s="22">
        <v>0</v>
      </c>
      <c r="AR59" s="22">
        <v>0</v>
      </c>
      <c r="AS59" s="22">
        <v>1058334</v>
      </c>
      <c r="AT59" s="22">
        <v>63797115</v>
      </c>
      <c r="AU59" s="22">
        <v>15284653</v>
      </c>
    </row>
    <row r="60" spans="1:47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10400224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585659</v>
      </c>
      <c r="M60" s="22">
        <v>154654</v>
      </c>
      <c r="N60" s="22">
        <v>124119</v>
      </c>
      <c r="O60" s="22">
        <v>0</v>
      </c>
      <c r="P60" s="22">
        <v>0</v>
      </c>
      <c r="Q60" s="22">
        <v>148574</v>
      </c>
      <c r="R60" s="22">
        <v>310</v>
      </c>
      <c r="S60" s="22">
        <v>0</v>
      </c>
      <c r="T60" s="22">
        <v>5675</v>
      </c>
      <c r="U60" s="22">
        <v>0</v>
      </c>
      <c r="V60" s="22">
        <v>0</v>
      </c>
      <c r="W60" s="22">
        <v>119074</v>
      </c>
      <c r="X60" s="22">
        <v>4230</v>
      </c>
      <c r="Y60" s="22">
        <v>2966383</v>
      </c>
      <c r="Z60" s="22">
        <v>20250</v>
      </c>
      <c r="AA60" s="22">
        <v>0</v>
      </c>
      <c r="AB60" s="22">
        <v>0</v>
      </c>
      <c r="AC60" s="22">
        <v>54515</v>
      </c>
      <c r="AD60" s="22">
        <v>14583667</v>
      </c>
      <c r="AE60" s="22">
        <v>4143353</v>
      </c>
      <c r="AF60" s="22">
        <v>1149614</v>
      </c>
      <c r="AG60" s="22">
        <v>0</v>
      </c>
      <c r="AH60" s="22">
        <v>3985604</v>
      </c>
      <c r="AI60" s="22">
        <v>5887</v>
      </c>
      <c r="AJ60" s="22">
        <v>0</v>
      </c>
      <c r="AK60" s="22">
        <v>10899</v>
      </c>
      <c r="AL60" s="22">
        <v>758875</v>
      </c>
      <c r="AM60" s="22">
        <v>196</v>
      </c>
      <c r="AN60" s="22">
        <v>105303</v>
      </c>
      <c r="AO60" s="22">
        <v>0</v>
      </c>
      <c r="AP60" s="22">
        <v>2246043</v>
      </c>
      <c r="AQ60" s="22">
        <v>34666</v>
      </c>
      <c r="AR60" s="22">
        <v>0</v>
      </c>
      <c r="AS60" s="22">
        <v>80097</v>
      </c>
      <c r="AT60" s="22">
        <v>12520537</v>
      </c>
      <c r="AU60" s="22">
        <v>2063130</v>
      </c>
    </row>
    <row r="61" spans="1:47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39614473</v>
      </c>
      <c r="F61" s="22">
        <v>0</v>
      </c>
      <c r="G61" s="22">
        <v>0</v>
      </c>
      <c r="H61" s="22">
        <v>254474</v>
      </c>
      <c r="I61" s="22">
        <v>0</v>
      </c>
      <c r="J61" s="22">
        <v>1181584</v>
      </c>
      <c r="K61" s="22">
        <v>951619</v>
      </c>
      <c r="L61" s="22">
        <v>5904192</v>
      </c>
      <c r="M61" s="22">
        <v>657019</v>
      </c>
      <c r="N61" s="22">
        <v>1720674</v>
      </c>
      <c r="O61" s="22">
        <v>435704</v>
      </c>
      <c r="P61" s="22">
        <v>23656</v>
      </c>
      <c r="Q61" s="22">
        <v>1416067</v>
      </c>
      <c r="R61" s="22">
        <v>396097</v>
      </c>
      <c r="S61" s="22">
        <v>0</v>
      </c>
      <c r="T61" s="22">
        <v>78627</v>
      </c>
      <c r="U61" s="22">
        <v>10290099</v>
      </c>
      <c r="V61" s="22">
        <v>0</v>
      </c>
      <c r="W61" s="22">
        <v>129194</v>
      </c>
      <c r="X61" s="22">
        <v>0</v>
      </c>
      <c r="Y61" s="22">
        <v>11176649</v>
      </c>
      <c r="Z61" s="22">
        <v>509500</v>
      </c>
      <c r="AA61" s="22">
        <v>0</v>
      </c>
      <c r="AB61" s="22">
        <v>11647</v>
      </c>
      <c r="AC61" s="22">
        <v>3013746</v>
      </c>
      <c r="AD61" s="22">
        <v>77765021</v>
      </c>
      <c r="AE61" s="22">
        <v>23756888</v>
      </c>
      <c r="AF61" s="22">
        <v>9514621</v>
      </c>
      <c r="AG61" s="22">
        <v>1372568</v>
      </c>
      <c r="AH61" s="22">
        <v>7620560</v>
      </c>
      <c r="AI61" s="22">
        <v>-16700</v>
      </c>
      <c r="AJ61" s="22">
        <v>2331472</v>
      </c>
      <c r="AK61" s="22">
        <v>1369165</v>
      </c>
      <c r="AL61" s="22">
        <v>503660</v>
      </c>
      <c r="AM61" s="22">
        <v>44843</v>
      </c>
      <c r="AN61" s="22">
        <v>0</v>
      </c>
      <c r="AO61" s="22">
        <v>267230</v>
      </c>
      <c r="AP61" s="22">
        <v>12576276</v>
      </c>
      <c r="AQ61" s="22">
        <v>30411</v>
      </c>
      <c r="AR61" s="22">
        <v>0</v>
      </c>
      <c r="AS61" s="22">
        <v>397189</v>
      </c>
      <c r="AT61" s="22">
        <v>59768183</v>
      </c>
      <c r="AU61" s="22">
        <v>17996838</v>
      </c>
    </row>
    <row r="62" spans="1:47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2127255</v>
      </c>
      <c r="F62" s="22">
        <v>0</v>
      </c>
      <c r="G62" s="22">
        <v>0</v>
      </c>
      <c r="H62" s="22">
        <v>0</v>
      </c>
      <c r="I62" s="22">
        <v>5882</v>
      </c>
      <c r="J62" s="22">
        <v>0</v>
      </c>
      <c r="K62" s="22">
        <v>0</v>
      </c>
      <c r="L62" s="22">
        <v>80431</v>
      </c>
      <c r="M62" s="22">
        <v>23045</v>
      </c>
      <c r="N62" s="22">
        <v>4565</v>
      </c>
      <c r="O62" s="22">
        <v>0</v>
      </c>
      <c r="P62" s="22">
        <v>0</v>
      </c>
      <c r="Q62" s="22">
        <v>172431</v>
      </c>
      <c r="R62" s="22">
        <v>37459</v>
      </c>
      <c r="S62" s="22">
        <v>0</v>
      </c>
      <c r="T62" s="22">
        <v>0</v>
      </c>
      <c r="U62" s="22">
        <v>31335</v>
      </c>
      <c r="V62" s="22">
        <v>0</v>
      </c>
      <c r="W62" s="22">
        <v>0</v>
      </c>
      <c r="X62" s="22">
        <v>0</v>
      </c>
      <c r="Y62" s="22">
        <v>952772</v>
      </c>
      <c r="Z62" s="22">
        <v>85000</v>
      </c>
      <c r="AA62" s="22">
        <v>0</v>
      </c>
      <c r="AB62" s="22">
        <v>0</v>
      </c>
      <c r="AC62" s="22">
        <v>147318</v>
      </c>
      <c r="AD62" s="22">
        <v>3667493</v>
      </c>
      <c r="AE62" s="22">
        <v>1026251</v>
      </c>
      <c r="AF62" s="22">
        <v>643816</v>
      </c>
      <c r="AG62" s="22">
        <v>2847</v>
      </c>
      <c r="AH62" s="22">
        <v>648573</v>
      </c>
      <c r="AI62" s="22">
        <v>0</v>
      </c>
      <c r="AJ62" s="22">
        <v>144431</v>
      </c>
      <c r="AK62" s="22">
        <v>41400</v>
      </c>
      <c r="AL62" s="22">
        <v>252075</v>
      </c>
      <c r="AM62" s="22">
        <v>0</v>
      </c>
      <c r="AN62" s="22">
        <v>0</v>
      </c>
      <c r="AO62" s="22">
        <v>0</v>
      </c>
      <c r="AP62" s="22">
        <v>473374</v>
      </c>
      <c r="AQ62" s="22">
        <v>3083</v>
      </c>
      <c r="AR62" s="22">
        <v>0</v>
      </c>
      <c r="AS62" s="22">
        <v>14181</v>
      </c>
      <c r="AT62" s="22">
        <v>3250031</v>
      </c>
      <c r="AU62" s="22">
        <v>417462</v>
      </c>
    </row>
    <row r="63" spans="1:47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8624777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504858</v>
      </c>
      <c r="M63" s="22">
        <v>52829</v>
      </c>
      <c r="N63" s="22">
        <v>13493</v>
      </c>
      <c r="O63" s="22">
        <v>0</v>
      </c>
      <c r="P63" s="22">
        <v>0</v>
      </c>
      <c r="Q63" s="22">
        <v>489801</v>
      </c>
      <c r="R63" s="22">
        <v>384637</v>
      </c>
      <c r="S63" s="22">
        <v>0</v>
      </c>
      <c r="T63" s="22">
        <v>295493</v>
      </c>
      <c r="U63" s="22">
        <v>0</v>
      </c>
      <c r="V63" s="22">
        <v>0</v>
      </c>
      <c r="W63" s="22">
        <v>0</v>
      </c>
      <c r="X63" s="22">
        <v>89009</v>
      </c>
      <c r="Y63" s="22">
        <v>9687440</v>
      </c>
      <c r="Z63" s="22">
        <v>110550</v>
      </c>
      <c r="AA63" s="22">
        <v>0</v>
      </c>
      <c r="AB63" s="22">
        <v>0</v>
      </c>
      <c r="AC63" s="22">
        <v>98543</v>
      </c>
      <c r="AD63" s="22">
        <v>20351430</v>
      </c>
      <c r="AE63" s="22">
        <v>3630838</v>
      </c>
      <c r="AF63" s="22">
        <v>3679883</v>
      </c>
      <c r="AG63" s="22">
        <v>0</v>
      </c>
      <c r="AH63" s="22">
        <v>936403</v>
      </c>
      <c r="AI63" s="22">
        <v>0</v>
      </c>
      <c r="AJ63" s="22">
        <v>0</v>
      </c>
      <c r="AK63" s="22">
        <v>0</v>
      </c>
      <c r="AL63" s="22">
        <v>816613</v>
      </c>
      <c r="AM63" s="22">
        <v>15620</v>
      </c>
      <c r="AN63" s="22">
        <v>0</v>
      </c>
      <c r="AO63" s="22">
        <v>194544</v>
      </c>
      <c r="AP63" s="22">
        <v>2574641</v>
      </c>
      <c r="AQ63" s="22">
        <v>0</v>
      </c>
      <c r="AR63" s="22">
        <v>0</v>
      </c>
      <c r="AS63" s="22">
        <v>30380</v>
      </c>
      <c r="AT63" s="22">
        <v>11878922</v>
      </c>
      <c r="AU63" s="22">
        <v>8472508</v>
      </c>
    </row>
    <row r="64" spans="1:47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16994900</v>
      </c>
      <c r="F64" s="22">
        <v>0</v>
      </c>
      <c r="G64" s="22">
        <v>0</v>
      </c>
      <c r="H64" s="22">
        <v>218473</v>
      </c>
      <c r="I64" s="22">
        <v>671047</v>
      </c>
      <c r="J64" s="22">
        <v>0</v>
      </c>
      <c r="K64" s="22">
        <v>0</v>
      </c>
      <c r="L64" s="22">
        <v>280764</v>
      </c>
      <c r="M64" s="22">
        <v>124277</v>
      </c>
      <c r="N64" s="22">
        <v>0</v>
      </c>
      <c r="O64" s="22">
        <v>0</v>
      </c>
      <c r="P64" s="22">
        <v>0</v>
      </c>
      <c r="Q64" s="22">
        <v>206162</v>
      </c>
      <c r="R64" s="22">
        <v>35438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373718</v>
      </c>
      <c r="Y64" s="22">
        <v>3944432</v>
      </c>
      <c r="Z64" s="22">
        <v>0</v>
      </c>
      <c r="AA64" s="22">
        <v>0</v>
      </c>
      <c r="AB64" s="22">
        <v>9492</v>
      </c>
      <c r="AC64" s="22">
        <v>0</v>
      </c>
      <c r="AD64" s="22">
        <v>22858703</v>
      </c>
      <c r="AE64" s="22">
        <v>4273307</v>
      </c>
      <c r="AF64" s="22">
        <v>4439534</v>
      </c>
      <c r="AG64" s="22">
        <v>814372</v>
      </c>
      <c r="AH64" s="22">
        <v>3770338</v>
      </c>
      <c r="AI64" s="22">
        <v>0</v>
      </c>
      <c r="AJ64" s="22">
        <v>0</v>
      </c>
      <c r="AK64" s="22">
        <v>219122</v>
      </c>
      <c r="AL64" s="22">
        <v>1019068</v>
      </c>
      <c r="AM64" s="22">
        <v>888</v>
      </c>
      <c r="AN64" s="22">
        <v>0</v>
      </c>
      <c r="AO64" s="22">
        <v>0</v>
      </c>
      <c r="AP64" s="22">
        <v>2828359</v>
      </c>
      <c r="AQ64" s="22">
        <v>333723</v>
      </c>
      <c r="AR64" s="22">
        <v>0</v>
      </c>
      <c r="AS64" s="22">
        <v>0</v>
      </c>
      <c r="AT64" s="22">
        <v>17698711</v>
      </c>
      <c r="AU64" s="22">
        <v>5159992</v>
      </c>
    </row>
    <row r="65" spans="1:47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17766569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425867</v>
      </c>
      <c r="M65" s="22">
        <v>89087</v>
      </c>
      <c r="N65" s="22">
        <v>64144</v>
      </c>
      <c r="O65" s="22">
        <v>37077</v>
      </c>
      <c r="P65" s="22">
        <v>0</v>
      </c>
      <c r="Q65" s="22">
        <v>315062</v>
      </c>
      <c r="R65" s="22">
        <v>65429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2757237</v>
      </c>
      <c r="Z65" s="22">
        <v>58167</v>
      </c>
      <c r="AA65" s="22">
        <v>0</v>
      </c>
      <c r="AB65" s="22">
        <v>0</v>
      </c>
      <c r="AC65" s="22">
        <v>79772</v>
      </c>
      <c r="AD65" s="22">
        <v>21658411</v>
      </c>
      <c r="AE65" s="22">
        <v>3260929</v>
      </c>
      <c r="AF65" s="22">
        <v>2405234</v>
      </c>
      <c r="AG65" s="22">
        <v>0</v>
      </c>
      <c r="AH65" s="22">
        <v>2838690</v>
      </c>
      <c r="AI65" s="22">
        <v>0</v>
      </c>
      <c r="AJ65" s="22">
        <v>0</v>
      </c>
      <c r="AK65" s="22">
        <v>322734</v>
      </c>
      <c r="AL65" s="22">
        <v>585410</v>
      </c>
      <c r="AM65" s="22">
        <v>1033</v>
      </c>
      <c r="AN65" s="22">
        <v>0</v>
      </c>
      <c r="AO65" s="22">
        <v>0</v>
      </c>
      <c r="AP65" s="22">
        <v>3863700</v>
      </c>
      <c r="AQ65" s="22">
        <v>964736</v>
      </c>
      <c r="AR65" s="22">
        <v>0</v>
      </c>
      <c r="AS65" s="22">
        <v>0</v>
      </c>
      <c r="AT65" s="22">
        <v>14242466</v>
      </c>
      <c r="AU65" s="22">
        <v>7415945</v>
      </c>
    </row>
    <row r="66" spans="1:47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1036292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83735</v>
      </c>
      <c r="M66" s="22">
        <v>941</v>
      </c>
      <c r="N66" s="22">
        <v>0</v>
      </c>
      <c r="O66" s="22">
        <v>0</v>
      </c>
      <c r="P66" s="22">
        <v>0</v>
      </c>
      <c r="Q66" s="22">
        <v>150930</v>
      </c>
      <c r="R66" s="22">
        <v>34966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991592</v>
      </c>
      <c r="Z66" s="22">
        <v>0</v>
      </c>
      <c r="AA66" s="22">
        <v>0</v>
      </c>
      <c r="AB66" s="22">
        <v>0</v>
      </c>
      <c r="AC66" s="22">
        <v>37079</v>
      </c>
      <c r="AD66" s="22">
        <v>2335535</v>
      </c>
      <c r="AE66" s="22">
        <v>717488</v>
      </c>
      <c r="AF66" s="22">
        <v>804779</v>
      </c>
      <c r="AG66" s="22">
        <v>0</v>
      </c>
      <c r="AH66" s="22">
        <v>210926</v>
      </c>
      <c r="AI66" s="22">
        <v>0</v>
      </c>
      <c r="AJ66" s="22">
        <v>27297</v>
      </c>
      <c r="AK66" s="22">
        <v>4100</v>
      </c>
      <c r="AL66" s="22">
        <v>0</v>
      </c>
      <c r="AM66" s="22">
        <v>0</v>
      </c>
      <c r="AN66" s="22">
        <v>0</v>
      </c>
      <c r="AO66" s="22">
        <v>0</v>
      </c>
      <c r="AP66" s="22">
        <v>268729</v>
      </c>
      <c r="AQ66" s="22">
        <v>0</v>
      </c>
      <c r="AR66" s="22">
        <v>0</v>
      </c>
      <c r="AS66" s="22">
        <v>0</v>
      </c>
      <c r="AT66" s="22">
        <v>2033319</v>
      </c>
      <c r="AU66" s="22">
        <v>302216</v>
      </c>
    </row>
    <row r="67" spans="1:47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40588750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5554082</v>
      </c>
      <c r="M67" s="22">
        <v>478439</v>
      </c>
      <c r="N67" s="22">
        <v>260887</v>
      </c>
      <c r="O67" s="22">
        <v>357716</v>
      </c>
      <c r="P67" s="22">
        <v>0</v>
      </c>
      <c r="Q67" s="22">
        <v>920371</v>
      </c>
      <c r="R67" s="22">
        <v>0</v>
      </c>
      <c r="S67" s="22">
        <v>0</v>
      </c>
      <c r="T67" s="22">
        <v>0</v>
      </c>
      <c r="U67" s="22">
        <v>996823</v>
      </c>
      <c r="V67" s="22">
        <v>0</v>
      </c>
      <c r="W67" s="22">
        <v>0</v>
      </c>
      <c r="X67" s="22">
        <v>12168916</v>
      </c>
      <c r="Y67" s="22">
        <v>0</v>
      </c>
      <c r="Z67" s="22">
        <v>0</v>
      </c>
      <c r="AA67" s="22">
        <v>0</v>
      </c>
      <c r="AB67" s="22">
        <v>923501</v>
      </c>
      <c r="AC67" s="22">
        <v>525213</v>
      </c>
      <c r="AD67" s="22">
        <v>62774698</v>
      </c>
      <c r="AE67" s="22">
        <v>9350723</v>
      </c>
      <c r="AF67" s="22">
        <v>32771856</v>
      </c>
      <c r="AG67" s="22">
        <v>0</v>
      </c>
      <c r="AH67" s="22">
        <v>1152280</v>
      </c>
      <c r="AI67" s="22">
        <v>0</v>
      </c>
      <c r="AJ67" s="22">
        <v>0</v>
      </c>
      <c r="AK67" s="22">
        <v>2134004</v>
      </c>
      <c r="AL67" s="22">
        <v>0</v>
      </c>
      <c r="AM67" s="22">
        <v>161</v>
      </c>
      <c r="AN67" s="22">
        <v>0</v>
      </c>
      <c r="AO67" s="22">
        <v>142920</v>
      </c>
      <c r="AP67" s="22">
        <v>28044444</v>
      </c>
      <c r="AQ67" s="22">
        <v>0</v>
      </c>
      <c r="AR67" s="22">
        <v>0</v>
      </c>
      <c r="AS67" s="22">
        <v>0</v>
      </c>
      <c r="AT67" s="22">
        <v>73596388</v>
      </c>
      <c r="AU67" s="22">
        <v>-10821690</v>
      </c>
    </row>
    <row r="68" spans="1:47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51522458</v>
      </c>
      <c r="F68" s="22">
        <v>0</v>
      </c>
      <c r="G68" s="22">
        <v>0</v>
      </c>
      <c r="H68" s="22">
        <v>0</v>
      </c>
      <c r="I68" s="22">
        <v>857413</v>
      </c>
      <c r="J68" s="22">
        <v>0</v>
      </c>
      <c r="K68" s="22">
        <v>0</v>
      </c>
      <c r="L68" s="22">
        <v>7551983</v>
      </c>
      <c r="M68" s="22">
        <v>1056462</v>
      </c>
      <c r="N68" s="22">
        <v>2339078</v>
      </c>
      <c r="O68" s="22">
        <v>419814</v>
      </c>
      <c r="P68" s="22">
        <v>0</v>
      </c>
      <c r="Q68" s="22">
        <v>600104</v>
      </c>
      <c r="R68" s="22">
        <v>33780</v>
      </c>
      <c r="S68" s="22">
        <v>122868</v>
      </c>
      <c r="T68" s="22">
        <v>0</v>
      </c>
      <c r="U68" s="22">
        <v>12644500</v>
      </c>
      <c r="V68" s="22">
        <v>0</v>
      </c>
      <c r="W68" s="22">
        <v>1000888</v>
      </c>
      <c r="X68" s="22">
        <v>0</v>
      </c>
      <c r="Y68" s="22">
        <v>24125396</v>
      </c>
      <c r="Z68" s="22">
        <v>0</v>
      </c>
      <c r="AA68" s="22">
        <v>0</v>
      </c>
      <c r="AB68" s="22">
        <v>7615104</v>
      </c>
      <c r="AC68" s="22">
        <v>5695715</v>
      </c>
      <c r="AD68" s="22">
        <v>115585563</v>
      </c>
      <c r="AE68" s="22">
        <v>28537630</v>
      </c>
      <c r="AF68" s="22">
        <v>23027069</v>
      </c>
      <c r="AG68" s="22">
        <v>1343663</v>
      </c>
      <c r="AH68" s="22">
        <v>5363885</v>
      </c>
      <c r="AI68" s="22">
        <v>0</v>
      </c>
      <c r="AJ68" s="22">
        <v>0</v>
      </c>
      <c r="AK68" s="22">
        <v>1495236</v>
      </c>
      <c r="AL68" s="22">
        <v>2938540</v>
      </c>
      <c r="AM68" s="22">
        <v>49807</v>
      </c>
      <c r="AN68" s="22">
        <v>28446</v>
      </c>
      <c r="AO68" s="22">
        <v>1826488</v>
      </c>
      <c r="AP68" s="22">
        <v>18183540</v>
      </c>
      <c r="AQ68" s="22">
        <v>3262</v>
      </c>
      <c r="AR68" s="22">
        <v>34834</v>
      </c>
      <c r="AS68" s="22">
        <v>68282</v>
      </c>
      <c r="AT68" s="22">
        <v>82900682</v>
      </c>
      <c r="AU68" s="22">
        <v>32684881</v>
      </c>
    </row>
    <row r="69" spans="1:47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25404784</v>
      </c>
      <c r="F69" s="22">
        <v>0</v>
      </c>
      <c r="G69" s="22">
        <v>0</v>
      </c>
      <c r="H69" s="22">
        <v>0</v>
      </c>
      <c r="I69" s="22">
        <v>2728126</v>
      </c>
      <c r="J69" s="22">
        <v>0</v>
      </c>
      <c r="K69" s="22">
        <v>0</v>
      </c>
      <c r="L69" s="22">
        <v>223440</v>
      </c>
      <c r="M69" s="22">
        <v>45035</v>
      </c>
      <c r="N69" s="22">
        <v>0</v>
      </c>
      <c r="O69" s="22">
        <v>0</v>
      </c>
      <c r="P69" s="22">
        <v>0</v>
      </c>
      <c r="Q69" s="22">
        <v>1385258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6737325</v>
      </c>
      <c r="Z69" s="22">
        <v>0</v>
      </c>
      <c r="AA69" s="22">
        <v>0</v>
      </c>
      <c r="AB69" s="22">
        <v>0</v>
      </c>
      <c r="AC69" s="22">
        <v>225031</v>
      </c>
      <c r="AD69" s="22">
        <v>36748999</v>
      </c>
      <c r="AE69" s="22">
        <v>4203283</v>
      </c>
      <c r="AF69" s="22">
        <v>4773607</v>
      </c>
      <c r="AG69" s="22">
        <v>0</v>
      </c>
      <c r="AH69" s="22">
        <v>1789743</v>
      </c>
      <c r="AI69" s="22">
        <v>0</v>
      </c>
      <c r="AJ69" s="22">
        <v>0</v>
      </c>
      <c r="AK69" s="22">
        <v>550405</v>
      </c>
      <c r="AL69" s="22">
        <v>0</v>
      </c>
      <c r="AM69" s="22">
        <v>0</v>
      </c>
      <c r="AN69" s="22">
        <v>0</v>
      </c>
      <c r="AO69" s="22">
        <v>0</v>
      </c>
      <c r="AP69" s="22">
        <v>3530543</v>
      </c>
      <c r="AQ69" s="22">
        <v>0</v>
      </c>
      <c r="AR69" s="22">
        <v>564155</v>
      </c>
      <c r="AS69" s="22">
        <v>184987</v>
      </c>
      <c r="AT69" s="22">
        <v>15596723</v>
      </c>
      <c r="AU69" s="22">
        <v>21152276</v>
      </c>
    </row>
    <row r="70" spans="1:47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8878269</v>
      </c>
      <c r="F70" s="22">
        <v>0</v>
      </c>
      <c r="G70" s="22">
        <v>0</v>
      </c>
      <c r="H70" s="22">
        <v>137463</v>
      </c>
      <c r="I70" s="22">
        <v>0</v>
      </c>
      <c r="J70" s="22">
        <v>8154</v>
      </c>
      <c r="K70" s="22">
        <v>125825</v>
      </c>
      <c r="L70" s="22">
        <v>3530293</v>
      </c>
      <c r="M70" s="22">
        <v>104114</v>
      </c>
      <c r="N70" s="22">
        <v>139621</v>
      </c>
      <c r="O70" s="22">
        <v>0</v>
      </c>
      <c r="P70" s="22">
        <v>0</v>
      </c>
      <c r="Q70" s="22">
        <v>95320</v>
      </c>
      <c r="R70" s="22">
        <v>35445</v>
      </c>
      <c r="S70" s="22">
        <v>19030</v>
      </c>
      <c r="T70" s="22">
        <v>18033</v>
      </c>
      <c r="U70" s="22">
        <v>0</v>
      </c>
      <c r="V70" s="22">
        <v>0</v>
      </c>
      <c r="W70" s="22">
        <v>0</v>
      </c>
      <c r="X70" s="22">
        <v>0</v>
      </c>
      <c r="Y70" s="22">
        <v>4300751</v>
      </c>
      <c r="Z70" s="22">
        <v>41878</v>
      </c>
      <c r="AA70" s="22">
        <v>0</v>
      </c>
      <c r="AB70" s="22">
        <v>0</v>
      </c>
      <c r="AC70" s="22">
        <v>63975</v>
      </c>
      <c r="AD70" s="22">
        <v>17498171</v>
      </c>
      <c r="AE70" s="22">
        <v>5686331</v>
      </c>
      <c r="AF70" s="22">
        <v>2415024</v>
      </c>
      <c r="AG70" s="22">
        <v>88293</v>
      </c>
      <c r="AH70" s="22">
        <v>3185974</v>
      </c>
      <c r="AI70" s="22">
        <v>-128056</v>
      </c>
      <c r="AJ70" s="22">
        <v>392268</v>
      </c>
      <c r="AK70" s="22">
        <v>0</v>
      </c>
      <c r="AL70" s="22">
        <v>155451</v>
      </c>
      <c r="AM70" s="22">
        <v>2525</v>
      </c>
      <c r="AN70" s="22">
        <v>0</v>
      </c>
      <c r="AO70" s="22">
        <v>926</v>
      </c>
      <c r="AP70" s="22">
        <v>2107243</v>
      </c>
      <c r="AQ70" s="22">
        <v>0</v>
      </c>
      <c r="AR70" s="22">
        <v>0</v>
      </c>
      <c r="AS70" s="22">
        <v>4386</v>
      </c>
      <c r="AT70" s="22">
        <v>13910365</v>
      </c>
      <c r="AU70" s="22">
        <v>3587806</v>
      </c>
    </row>
    <row r="71" spans="1:47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6170677</v>
      </c>
      <c r="F71" s="22">
        <v>0</v>
      </c>
      <c r="G71" s="22">
        <v>0</v>
      </c>
      <c r="H71" s="22">
        <v>0</v>
      </c>
      <c r="I71" s="22">
        <v>177086</v>
      </c>
      <c r="J71" s="22">
        <v>0</v>
      </c>
      <c r="K71" s="22">
        <v>0</v>
      </c>
      <c r="L71" s="22">
        <v>508970</v>
      </c>
      <c r="M71" s="22">
        <v>30271</v>
      </c>
      <c r="N71" s="22">
        <v>0</v>
      </c>
      <c r="O71" s="22">
        <v>0</v>
      </c>
      <c r="P71" s="22">
        <v>0</v>
      </c>
      <c r="Q71" s="22">
        <v>115636</v>
      </c>
      <c r="R71" s="22">
        <v>148769</v>
      </c>
      <c r="S71" s="22">
        <v>21309</v>
      </c>
      <c r="T71" s="22">
        <v>20845</v>
      </c>
      <c r="U71" s="22">
        <v>0</v>
      </c>
      <c r="V71" s="22">
        <v>0</v>
      </c>
      <c r="W71" s="22">
        <v>0</v>
      </c>
      <c r="X71" s="22">
        <v>0</v>
      </c>
      <c r="Y71" s="22">
        <v>3156985</v>
      </c>
      <c r="Z71" s="22">
        <v>438227</v>
      </c>
      <c r="AA71" s="22">
        <v>0</v>
      </c>
      <c r="AB71" s="22">
        <v>0</v>
      </c>
      <c r="AC71" s="22">
        <v>55415</v>
      </c>
      <c r="AD71" s="22">
        <v>10844190</v>
      </c>
      <c r="AE71" s="22">
        <v>2844472</v>
      </c>
      <c r="AF71" s="22">
        <v>2106604</v>
      </c>
      <c r="AG71" s="22">
        <v>0</v>
      </c>
      <c r="AH71" s="22">
        <v>2399674</v>
      </c>
      <c r="AI71" s="22">
        <v>-27027</v>
      </c>
      <c r="AJ71" s="22">
        <v>19531</v>
      </c>
      <c r="AK71" s="22">
        <v>16477</v>
      </c>
      <c r="AL71" s="22">
        <v>403907</v>
      </c>
      <c r="AM71" s="22">
        <v>1911</v>
      </c>
      <c r="AN71" s="22">
        <v>0</v>
      </c>
      <c r="AO71" s="22">
        <v>1918</v>
      </c>
      <c r="AP71" s="22">
        <v>2355314</v>
      </c>
      <c r="AQ71" s="22">
        <v>55170</v>
      </c>
      <c r="AR71" s="22">
        <v>0</v>
      </c>
      <c r="AS71" s="22">
        <v>27027</v>
      </c>
      <c r="AT71" s="22">
        <v>10204978</v>
      </c>
      <c r="AU71" s="22">
        <v>639212</v>
      </c>
    </row>
    <row r="72" spans="1:47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2624704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373715</v>
      </c>
      <c r="M72" s="22">
        <v>8998</v>
      </c>
      <c r="N72" s="22">
        <v>3490</v>
      </c>
      <c r="O72" s="22">
        <v>0</v>
      </c>
      <c r="P72" s="22">
        <v>0</v>
      </c>
      <c r="Q72" s="22">
        <v>78543</v>
      </c>
      <c r="R72" s="22">
        <v>23524</v>
      </c>
      <c r="S72" s="22">
        <v>0</v>
      </c>
      <c r="T72" s="22">
        <v>0</v>
      </c>
      <c r="U72" s="22">
        <v>0</v>
      </c>
      <c r="V72" s="22">
        <v>0</v>
      </c>
      <c r="W72" s="22">
        <v>2000</v>
      </c>
      <c r="X72" s="22">
        <v>0</v>
      </c>
      <c r="Y72" s="22">
        <v>1338265</v>
      </c>
      <c r="Z72" s="22">
        <v>15113</v>
      </c>
      <c r="AA72" s="22">
        <v>0</v>
      </c>
      <c r="AB72" s="22">
        <v>0</v>
      </c>
      <c r="AC72" s="22">
        <v>56152</v>
      </c>
      <c r="AD72" s="22">
        <v>4524504</v>
      </c>
      <c r="AE72" s="22">
        <v>1065795</v>
      </c>
      <c r="AF72" s="22">
        <v>574154</v>
      </c>
      <c r="AG72" s="22">
        <v>17144</v>
      </c>
      <c r="AH72" s="22">
        <v>1088612</v>
      </c>
      <c r="AI72" s="22">
        <v>0</v>
      </c>
      <c r="AJ72" s="22">
        <v>3400</v>
      </c>
      <c r="AK72" s="22">
        <v>11300</v>
      </c>
      <c r="AL72" s="22">
        <v>138839</v>
      </c>
      <c r="AM72" s="22">
        <v>3002</v>
      </c>
      <c r="AN72" s="22">
        <v>6012</v>
      </c>
      <c r="AO72" s="22">
        <v>0</v>
      </c>
      <c r="AP72" s="22">
        <v>1457086</v>
      </c>
      <c r="AQ72" s="22">
        <v>146348</v>
      </c>
      <c r="AR72" s="22">
        <v>0</v>
      </c>
      <c r="AS72" s="22">
        <v>0</v>
      </c>
      <c r="AT72" s="22">
        <v>4511692</v>
      </c>
      <c r="AU72" s="22">
        <v>12812</v>
      </c>
    </row>
    <row r="73" spans="1:47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14616439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1487042</v>
      </c>
      <c r="M73" s="22">
        <v>117958</v>
      </c>
      <c r="N73" s="22">
        <v>391671</v>
      </c>
      <c r="O73" s="22">
        <v>0</v>
      </c>
      <c r="P73" s="22">
        <v>0</v>
      </c>
      <c r="Q73" s="22">
        <v>254195</v>
      </c>
      <c r="R73" s="22">
        <v>54510</v>
      </c>
      <c r="S73" s="22">
        <v>0</v>
      </c>
      <c r="T73" s="22">
        <v>0</v>
      </c>
      <c r="U73" s="22">
        <v>0</v>
      </c>
      <c r="V73" s="22">
        <v>0</v>
      </c>
      <c r="W73" s="22">
        <v>342043</v>
      </c>
      <c r="X73" s="22">
        <v>0</v>
      </c>
      <c r="Y73" s="22">
        <v>6351295</v>
      </c>
      <c r="Z73" s="22">
        <v>142801</v>
      </c>
      <c r="AA73" s="22">
        <v>0</v>
      </c>
      <c r="AB73" s="22">
        <v>0</v>
      </c>
      <c r="AC73" s="22">
        <v>1891861</v>
      </c>
      <c r="AD73" s="22">
        <v>25649815</v>
      </c>
      <c r="AE73" s="22">
        <v>6949767</v>
      </c>
      <c r="AF73" s="22">
        <v>3418337</v>
      </c>
      <c r="AG73" s="22">
        <v>0</v>
      </c>
      <c r="AH73" s="22">
        <v>4441741</v>
      </c>
      <c r="AI73" s="22">
        <v>-2494</v>
      </c>
      <c r="AJ73" s="22">
        <v>285105</v>
      </c>
      <c r="AK73" s="22">
        <v>693583</v>
      </c>
      <c r="AL73" s="22">
        <v>0</v>
      </c>
      <c r="AM73" s="22">
        <v>10109</v>
      </c>
      <c r="AN73" s="22">
        <v>142529</v>
      </c>
      <c r="AO73" s="22">
        <v>160844</v>
      </c>
      <c r="AP73" s="22">
        <v>3819137</v>
      </c>
      <c r="AQ73" s="22">
        <v>102587</v>
      </c>
      <c r="AR73" s="22">
        <v>0</v>
      </c>
      <c r="AS73" s="22">
        <v>-232272</v>
      </c>
      <c r="AT73" s="22">
        <v>19788973</v>
      </c>
      <c r="AU73" s="22">
        <v>5860842</v>
      </c>
    </row>
    <row r="74" spans="1:47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10996076</v>
      </c>
      <c r="F74" s="22">
        <v>0</v>
      </c>
      <c r="G74" s="22">
        <v>0</v>
      </c>
      <c r="H74" s="22">
        <v>0</v>
      </c>
      <c r="I74" s="22">
        <v>114231</v>
      </c>
      <c r="J74" s="22">
        <v>0</v>
      </c>
      <c r="K74" s="22">
        <v>0</v>
      </c>
      <c r="L74" s="22">
        <v>556156</v>
      </c>
      <c r="M74" s="22">
        <v>29005</v>
      </c>
      <c r="N74" s="22">
        <v>11945</v>
      </c>
      <c r="O74" s="22">
        <v>5078</v>
      </c>
      <c r="P74" s="22">
        <v>0</v>
      </c>
      <c r="Q74" s="22">
        <v>95666</v>
      </c>
      <c r="R74" s="22">
        <v>148361</v>
      </c>
      <c r="S74" s="22">
        <v>763</v>
      </c>
      <c r="T74" s="22">
        <v>0</v>
      </c>
      <c r="U74" s="22">
        <v>0</v>
      </c>
      <c r="V74" s="22">
        <v>0</v>
      </c>
      <c r="W74" s="22">
        <v>494871</v>
      </c>
      <c r="X74" s="22">
        <v>0</v>
      </c>
      <c r="Y74" s="22">
        <v>1361612</v>
      </c>
      <c r="Z74" s="22">
        <v>18279</v>
      </c>
      <c r="AA74" s="22">
        <v>0</v>
      </c>
      <c r="AB74" s="22">
        <v>0</v>
      </c>
      <c r="AC74" s="22">
        <v>185781</v>
      </c>
      <c r="AD74" s="22">
        <v>14017824</v>
      </c>
      <c r="AE74" s="22">
        <v>4003968</v>
      </c>
      <c r="AF74" s="22">
        <v>3349828</v>
      </c>
      <c r="AG74" s="22">
        <v>46043</v>
      </c>
      <c r="AH74" s="22">
        <v>1956516</v>
      </c>
      <c r="AI74" s="22">
        <v>963</v>
      </c>
      <c r="AJ74" s="22">
        <v>0</v>
      </c>
      <c r="AK74" s="22">
        <v>0</v>
      </c>
      <c r="AL74" s="22">
        <v>364114</v>
      </c>
      <c r="AM74" s="22">
        <v>965</v>
      </c>
      <c r="AN74" s="22">
        <v>0</v>
      </c>
      <c r="AO74" s="22">
        <v>0</v>
      </c>
      <c r="AP74" s="22">
        <v>2524467</v>
      </c>
      <c r="AQ74" s="22">
        <v>1040</v>
      </c>
      <c r="AR74" s="22">
        <v>0</v>
      </c>
      <c r="AS74" s="22">
        <v>0</v>
      </c>
      <c r="AT74" s="22">
        <v>12247904</v>
      </c>
      <c r="AU74" s="22">
        <v>1769920</v>
      </c>
    </row>
    <row r="75" spans="1:47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14302146</v>
      </c>
      <c r="F75" s="22">
        <v>0</v>
      </c>
      <c r="G75" s="22">
        <v>0</v>
      </c>
      <c r="H75" s="22">
        <v>0</v>
      </c>
      <c r="I75" s="22">
        <v>0</v>
      </c>
      <c r="J75" s="22">
        <v>4780</v>
      </c>
      <c r="K75" s="22">
        <v>279239</v>
      </c>
      <c r="L75" s="22">
        <v>825082</v>
      </c>
      <c r="M75" s="22">
        <v>68799</v>
      </c>
      <c r="N75" s="22">
        <v>48953</v>
      </c>
      <c r="O75" s="22">
        <v>21473</v>
      </c>
      <c r="P75" s="22">
        <v>0</v>
      </c>
      <c r="Q75" s="22">
        <v>194722</v>
      </c>
      <c r="R75" s="22">
        <v>109714</v>
      </c>
      <c r="S75" s="22">
        <v>0</v>
      </c>
      <c r="T75" s="22">
        <v>476</v>
      </c>
      <c r="U75" s="22">
        <v>0</v>
      </c>
      <c r="V75" s="22">
        <v>0</v>
      </c>
      <c r="W75" s="22">
        <v>102508</v>
      </c>
      <c r="X75" s="22">
        <v>0</v>
      </c>
      <c r="Y75" s="22">
        <v>4189016</v>
      </c>
      <c r="Z75" s="22">
        <v>35027</v>
      </c>
      <c r="AA75" s="22">
        <v>0</v>
      </c>
      <c r="AB75" s="22">
        <v>0</v>
      </c>
      <c r="AC75" s="22">
        <v>144016</v>
      </c>
      <c r="AD75" s="22">
        <v>20325951</v>
      </c>
      <c r="AE75" s="22">
        <v>6089391</v>
      </c>
      <c r="AF75" s="22">
        <v>3083412</v>
      </c>
      <c r="AG75" s="22">
        <v>0</v>
      </c>
      <c r="AH75" s="22">
        <v>3309936</v>
      </c>
      <c r="AI75" s="22">
        <v>0</v>
      </c>
      <c r="AJ75" s="22">
        <v>254507</v>
      </c>
      <c r="AK75" s="22">
        <v>1114458</v>
      </c>
      <c r="AL75" s="22">
        <v>0</v>
      </c>
      <c r="AM75" s="22">
        <v>37339</v>
      </c>
      <c r="AN75" s="22">
        <v>192658</v>
      </c>
      <c r="AO75" s="22">
        <v>0</v>
      </c>
      <c r="AP75" s="22">
        <v>3430047</v>
      </c>
      <c r="AQ75" s="22">
        <v>242274</v>
      </c>
      <c r="AR75" s="22">
        <v>0</v>
      </c>
      <c r="AS75" s="22">
        <v>0</v>
      </c>
      <c r="AT75" s="22">
        <v>17754022</v>
      </c>
      <c r="AU75" s="22">
        <v>2571929</v>
      </c>
    </row>
    <row r="76" spans="1:47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29942997</v>
      </c>
      <c r="F76" s="22">
        <v>0</v>
      </c>
      <c r="G76" s="22">
        <v>0</v>
      </c>
      <c r="H76" s="22">
        <v>722216</v>
      </c>
      <c r="I76" s="22">
        <v>0</v>
      </c>
      <c r="J76" s="22">
        <v>343798</v>
      </c>
      <c r="K76" s="22">
        <v>1010482</v>
      </c>
      <c r="L76" s="22">
        <v>5323038</v>
      </c>
      <c r="M76" s="22">
        <v>348258</v>
      </c>
      <c r="N76" s="22">
        <v>908913</v>
      </c>
      <c r="O76" s="22">
        <v>0</v>
      </c>
      <c r="P76" s="22">
        <v>0</v>
      </c>
      <c r="Q76" s="22">
        <v>415544</v>
      </c>
      <c r="R76" s="22">
        <v>0</v>
      </c>
      <c r="S76" s="22">
        <v>0</v>
      </c>
      <c r="T76" s="22">
        <v>0</v>
      </c>
      <c r="U76" s="22">
        <v>825631</v>
      </c>
      <c r="V76" s="22">
        <v>0</v>
      </c>
      <c r="W76" s="22">
        <v>99942</v>
      </c>
      <c r="X76" s="22">
        <v>9634376</v>
      </c>
      <c r="Y76" s="22">
        <v>0</v>
      </c>
      <c r="Z76" s="22">
        <v>0</v>
      </c>
      <c r="AA76" s="22">
        <v>0</v>
      </c>
      <c r="AB76" s="22">
        <v>5100702</v>
      </c>
      <c r="AC76" s="22">
        <v>982533</v>
      </c>
      <c r="AD76" s="22">
        <v>55658430</v>
      </c>
      <c r="AE76" s="22">
        <v>17149402</v>
      </c>
      <c r="AF76" s="22">
        <v>7268132</v>
      </c>
      <c r="AG76" s="22">
        <v>348964</v>
      </c>
      <c r="AH76" s="22">
        <v>8767766</v>
      </c>
      <c r="AI76" s="22">
        <v>36679</v>
      </c>
      <c r="AJ76" s="22">
        <v>0</v>
      </c>
      <c r="AK76" s="22">
        <v>0</v>
      </c>
      <c r="AL76" s="22">
        <v>1346606</v>
      </c>
      <c r="AM76" s="22">
        <v>0</v>
      </c>
      <c r="AN76" s="22">
        <v>0</v>
      </c>
      <c r="AO76" s="22">
        <v>680075</v>
      </c>
      <c r="AP76" s="22">
        <v>7514914</v>
      </c>
      <c r="AQ76" s="22">
        <v>559582</v>
      </c>
      <c r="AR76" s="22">
        <v>0</v>
      </c>
      <c r="AS76" s="22">
        <v>-673032</v>
      </c>
      <c r="AT76" s="22">
        <v>42999088</v>
      </c>
      <c r="AU76" s="22">
        <v>12659342</v>
      </c>
    </row>
    <row r="77" spans="1:47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14006673</v>
      </c>
      <c r="F77" s="22">
        <v>0</v>
      </c>
      <c r="G77" s="22">
        <v>0</v>
      </c>
      <c r="H77" s="22">
        <v>25091</v>
      </c>
      <c r="I77" s="22">
        <v>38023</v>
      </c>
      <c r="J77" s="22">
        <v>0</v>
      </c>
      <c r="K77" s="22">
        <v>277656</v>
      </c>
      <c r="L77" s="22">
        <v>786718</v>
      </c>
      <c r="M77" s="22">
        <v>73004</v>
      </c>
      <c r="N77" s="22">
        <v>15399</v>
      </c>
      <c r="O77" s="22">
        <v>46082</v>
      </c>
      <c r="P77" s="22">
        <v>0</v>
      </c>
      <c r="Q77" s="22">
        <v>305885</v>
      </c>
      <c r="R77" s="22">
        <v>1275497</v>
      </c>
      <c r="S77" s="22">
        <v>0</v>
      </c>
      <c r="T77" s="22">
        <v>75332</v>
      </c>
      <c r="U77" s="22">
        <v>6778767</v>
      </c>
      <c r="V77" s="22">
        <v>0</v>
      </c>
      <c r="W77" s="22">
        <v>1410901</v>
      </c>
      <c r="X77" s="22">
        <v>97636</v>
      </c>
      <c r="Y77" s="22">
        <v>3171006</v>
      </c>
      <c r="Z77" s="22">
        <v>7173</v>
      </c>
      <c r="AA77" s="22">
        <v>19235</v>
      </c>
      <c r="AB77" s="22">
        <v>0</v>
      </c>
      <c r="AC77" s="22">
        <v>1144255</v>
      </c>
      <c r="AD77" s="22">
        <v>29554333</v>
      </c>
      <c r="AE77" s="22">
        <v>6044409</v>
      </c>
      <c r="AF77" s="22">
        <v>2758512</v>
      </c>
      <c r="AG77" s="22">
        <v>373972</v>
      </c>
      <c r="AH77" s="22">
        <v>4466408</v>
      </c>
      <c r="AI77" s="22">
        <v>5404</v>
      </c>
      <c r="AJ77" s="22">
        <v>573304</v>
      </c>
      <c r="AK77" s="22">
        <v>349174</v>
      </c>
      <c r="AL77" s="22">
        <v>202018</v>
      </c>
      <c r="AM77" s="22">
        <v>3728</v>
      </c>
      <c r="AN77" s="22">
        <v>0</v>
      </c>
      <c r="AO77" s="22">
        <v>224382</v>
      </c>
      <c r="AP77" s="22">
        <v>3632484</v>
      </c>
      <c r="AQ77" s="22">
        <v>0</v>
      </c>
      <c r="AR77" s="22">
        <v>0</v>
      </c>
      <c r="AS77" s="22">
        <v>0</v>
      </c>
      <c r="AT77" s="22">
        <v>18633795</v>
      </c>
      <c r="AU77" s="22">
        <v>10920538</v>
      </c>
    </row>
    <row r="78" spans="1:47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8122396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4389530</v>
      </c>
      <c r="M78" s="22">
        <v>83313</v>
      </c>
      <c r="N78" s="22">
        <v>79801</v>
      </c>
      <c r="O78" s="22">
        <v>0</v>
      </c>
      <c r="P78" s="22">
        <v>0</v>
      </c>
      <c r="Q78" s="22">
        <v>100352</v>
      </c>
      <c r="R78" s="22">
        <v>50037</v>
      </c>
      <c r="S78" s="22">
        <v>0</v>
      </c>
      <c r="T78" s="22">
        <v>0</v>
      </c>
      <c r="U78" s="22">
        <v>0</v>
      </c>
      <c r="V78" s="22">
        <v>0</v>
      </c>
      <c r="W78" s="22">
        <v>732058</v>
      </c>
      <c r="X78" s="22">
        <v>0</v>
      </c>
      <c r="Y78" s="22">
        <v>5998895</v>
      </c>
      <c r="Z78" s="22">
        <v>0</v>
      </c>
      <c r="AA78" s="22">
        <v>0</v>
      </c>
      <c r="AB78" s="22">
        <v>0</v>
      </c>
      <c r="AC78" s="22">
        <v>646958</v>
      </c>
      <c r="AD78" s="22">
        <v>20203340</v>
      </c>
      <c r="AE78" s="22">
        <v>4643841</v>
      </c>
      <c r="AF78" s="22">
        <v>2845874</v>
      </c>
      <c r="AG78" s="22">
        <v>102209</v>
      </c>
      <c r="AH78" s="22">
        <v>4440327</v>
      </c>
      <c r="AI78" s="22">
        <v>138930</v>
      </c>
      <c r="AJ78" s="22">
        <v>0</v>
      </c>
      <c r="AK78" s="22">
        <v>0</v>
      </c>
      <c r="AL78" s="22">
        <v>0</v>
      </c>
      <c r="AM78" s="22">
        <v>23447</v>
      </c>
      <c r="AN78" s="22">
        <v>0</v>
      </c>
      <c r="AO78" s="22">
        <v>47293</v>
      </c>
      <c r="AP78" s="22">
        <v>1652153</v>
      </c>
      <c r="AQ78" s="22">
        <v>89641</v>
      </c>
      <c r="AR78" s="22">
        <v>0</v>
      </c>
      <c r="AS78" s="22">
        <v>0</v>
      </c>
      <c r="AT78" s="22">
        <v>13983715</v>
      </c>
      <c r="AU78" s="22">
        <v>6219625</v>
      </c>
    </row>
    <row r="79" spans="1:47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8941313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5082307</v>
      </c>
      <c r="M79" s="22">
        <v>64548</v>
      </c>
      <c r="N79" s="22">
        <v>17464</v>
      </c>
      <c r="O79" s="22">
        <v>0</v>
      </c>
      <c r="P79" s="22">
        <v>0</v>
      </c>
      <c r="Q79" s="22">
        <v>118028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69486</v>
      </c>
      <c r="X79" s="22">
        <v>820771</v>
      </c>
      <c r="Y79" s="22">
        <v>1978403</v>
      </c>
      <c r="Z79" s="22">
        <v>7001</v>
      </c>
      <c r="AA79" s="22">
        <v>0</v>
      </c>
      <c r="AB79" s="22">
        <v>0</v>
      </c>
      <c r="AC79" s="22">
        <v>164661</v>
      </c>
      <c r="AD79" s="22">
        <v>17263982</v>
      </c>
      <c r="AE79" s="22">
        <v>4307871</v>
      </c>
      <c r="AF79" s="22">
        <v>1821974</v>
      </c>
      <c r="AG79" s="22">
        <v>2872201</v>
      </c>
      <c r="AH79" s="22">
        <v>2586168</v>
      </c>
      <c r="AI79" s="22">
        <v>105242</v>
      </c>
      <c r="AJ79" s="22">
        <v>0</v>
      </c>
      <c r="AK79" s="22">
        <v>138447</v>
      </c>
      <c r="AL79" s="22">
        <v>0</v>
      </c>
      <c r="AM79" s="22">
        <v>24433</v>
      </c>
      <c r="AN79" s="22">
        <v>0</v>
      </c>
      <c r="AO79" s="22">
        <v>0</v>
      </c>
      <c r="AP79" s="22">
        <v>2706265</v>
      </c>
      <c r="AQ79" s="22">
        <v>29749</v>
      </c>
      <c r="AR79" s="22">
        <v>0</v>
      </c>
      <c r="AS79" s="22">
        <v>-237286</v>
      </c>
      <c r="AT79" s="22">
        <v>14355064</v>
      </c>
      <c r="AU79" s="22">
        <v>2908918</v>
      </c>
    </row>
    <row r="80" spans="1:47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21900508</v>
      </c>
      <c r="F80" s="22">
        <v>0</v>
      </c>
      <c r="G80" s="22">
        <v>0</v>
      </c>
      <c r="H80" s="22">
        <v>2731528</v>
      </c>
      <c r="I80" s="22">
        <v>0</v>
      </c>
      <c r="J80" s="22">
        <v>0</v>
      </c>
      <c r="K80" s="22">
        <v>4468</v>
      </c>
      <c r="L80" s="22">
        <v>20152469</v>
      </c>
      <c r="M80" s="22">
        <v>157018</v>
      </c>
      <c r="N80" s="22">
        <v>19994</v>
      </c>
      <c r="O80" s="22">
        <v>8600</v>
      </c>
      <c r="P80" s="22">
        <v>0</v>
      </c>
      <c r="Q80" s="22">
        <v>1291818</v>
      </c>
      <c r="R80" s="22">
        <v>62481</v>
      </c>
      <c r="S80" s="22">
        <v>0</v>
      </c>
      <c r="T80" s="22">
        <v>173937</v>
      </c>
      <c r="U80" s="22">
        <v>0</v>
      </c>
      <c r="V80" s="22">
        <v>0</v>
      </c>
      <c r="W80" s="22">
        <v>0</v>
      </c>
      <c r="X80" s="22">
        <v>0</v>
      </c>
      <c r="Y80" s="22">
        <v>4057736</v>
      </c>
      <c r="Z80" s="22">
        <v>0</v>
      </c>
      <c r="AA80" s="22">
        <v>0</v>
      </c>
      <c r="AB80" s="22">
        <v>0</v>
      </c>
      <c r="AC80" s="22">
        <v>515267</v>
      </c>
      <c r="AD80" s="22">
        <v>51075824</v>
      </c>
      <c r="AE80" s="22">
        <v>8762467</v>
      </c>
      <c r="AF80" s="22">
        <v>8825038</v>
      </c>
      <c r="AG80" s="22">
        <v>6708452</v>
      </c>
      <c r="AH80" s="22">
        <v>7712303</v>
      </c>
      <c r="AI80" s="22">
        <v>194437</v>
      </c>
      <c r="AJ80" s="22">
        <v>0</v>
      </c>
      <c r="AK80" s="22">
        <v>536321</v>
      </c>
      <c r="AL80" s="22">
        <v>361808</v>
      </c>
      <c r="AM80" s="22">
        <v>2152</v>
      </c>
      <c r="AN80" s="22">
        <v>66317</v>
      </c>
      <c r="AO80" s="22">
        <v>0</v>
      </c>
      <c r="AP80" s="22">
        <v>13678091</v>
      </c>
      <c r="AQ80" s="22">
        <v>0</v>
      </c>
      <c r="AR80" s="22">
        <v>0</v>
      </c>
      <c r="AS80" s="22">
        <v>-1867233</v>
      </c>
      <c r="AT80" s="22">
        <v>44980153</v>
      </c>
      <c r="AU80" s="22">
        <v>6095671</v>
      </c>
    </row>
    <row r="81" spans="1:47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12132072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1152643</v>
      </c>
      <c r="M81" s="22">
        <v>134472</v>
      </c>
      <c r="N81" s="22">
        <v>0</v>
      </c>
      <c r="O81" s="22">
        <v>10451</v>
      </c>
      <c r="P81" s="22">
        <v>0</v>
      </c>
      <c r="Q81" s="22">
        <v>434653</v>
      </c>
      <c r="R81" s="22">
        <v>0</v>
      </c>
      <c r="S81" s="22">
        <v>0</v>
      </c>
      <c r="T81" s="22">
        <v>0</v>
      </c>
      <c r="U81" s="22">
        <v>836725</v>
      </c>
      <c r="V81" s="22">
        <v>0</v>
      </c>
      <c r="W81" s="22">
        <v>0</v>
      </c>
      <c r="X81" s="22">
        <v>851863</v>
      </c>
      <c r="Y81" s="22">
        <v>3581616</v>
      </c>
      <c r="Z81" s="22">
        <v>0</v>
      </c>
      <c r="AA81" s="22">
        <v>0</v>
      </c>
      <c r="AB81" s="22">
        <v>127522</v>
      </c>
      <c r="AC81" s="22">
        <v>95140</v>
      </c>
      <c r="AD81" s="22">
        <v>19357157</v>
      </c>
      <c r="AE81" s="22">
        <v>5385996</v>
      </c>
      <c r="AF81" s="22">
        <v>3720869</v>
      </c>
      <c r="AG81" s="22">
        <v>0</v>
      </c>
      <c r="AH81" s="22">
        <v>3282721</v>
      </c>
      <c r="AI81" s="22">
        <v>0</v>
      </c>
      <c r="AJ81" s="22">
        <v>0</v>
      </c>
      <c r="AK81" s="22">
        <v>1401961</v>
      </c>
      <c r="AL81" s="22">
        <v>0</v>
      </c>
      <c r="AM81" s="22">
        <v>52535</v>
      </c>
      <c r="AN81" s="22">
        <v>0</v>
      </c>
      <c r="AO81" s="22">
        <v>0</v>
      </c>
      <c r="AP81" s="22">
        <v>3663080</v>
      </c>
      <c r="AQ81" s="22">
        <v>403140</v>
      </c>
      <c r="AR81" s="22">
        <v>0</v>
      </c>
      <c r="AS81" s="22">
        <v>-494988</v>
      </c>
      <c r="AT81" s="22">
        <v>17415314</v>
      </c>
      <c r="AU81" s="22">
        <v>1941843</v>
      </c>
    </row>
    <row r="82" spans="1:47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27716220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11568</v>
      </c>
      <c r="L82" s="22">
        <v>590589</v>
      </c>
      <c r="M82" s="22">
        <v>73940</v>
      </c>
      <c r="N82" s="22">
        <v>63535</v>
      </c>
      <c r="O82" s="22">
        <v>0</v>
      </c>
      <c r="P82" s="22">
        <v>0</v>
      </c>
      <c r="Q82" s="22">
        <v>154921</v>
      </c>
      <c r="R82" s="22">
        <v>141469</v>
      </c>
      <c r="S82" s="22">
        <v>0</v>
      </c>
      <c r="T82" s="22">
        <v>0</v>
      </c>
      <c r="U82" s="22">
        <v>74900</v>
      </c>
      <c r="V82" s="22">
        <v>0</v>
      </c>
      <c r="W82" s="22">
        <v>316776</v>
      </c>
      <c r="X82" s="22">
        <v>0</v>
      </c>
      <c r="Y82" s="22">
        <v>5733349</v>
      </c>
      <c r="Z82" s="22">
        <v>0</v>
      </c>
      <c r="AA82" s="22">
        <v>0</v>
      </c>
      <c r="AB82" s="22">
        <v>0</v>
      </c>
      <c r="AC82" s="22">
        <v>3908061</v>
      </c>
      <c r="AD82" s="22">
        <v>38785328</v>
      </c>
      <c r="AE82" s="22">
        <v>5913735</v>
      </c>
      <c r="AF82" s="22">
        <v>4581481</v>
      </c>
      <c r="AG82" s="22">
        <v>0</v>
      </c>
      <c r="AH82" s="22">
        <v>3787842</v>
      </c>
      <c r="AI82" s="22">
        <v>0</v>
      </c>
      <c r="AJ82" s="22">
        <v>931932</v>
      </c>
      <c r="AK82" s="22">
        <v>225052</v>
      </c>
      <c r="AL82" s="22">
        <v>181262</v>
      </c>
      <c r="AM82" s="22">
        <v>3286</v>
      </c>
      <c r="AN82" s="22">
        <v>0</v>
      </c>
      <c r="AO82" s="22">
        <v>0</v>
      </c>
      <c r="AP82" s="22">
        <v>12793922</v>
      </c>
      <c r="AQ82" s="22">
        <v>1103077</v>
      </c>
      <c r="AR82" s="22">
        <v>0</v>
      </c>
      <c r="AS82" s="22">
        <v>4280</v>
      </c>
      <c r="AT82" s="22">
        <v>29525869</v>
      </c>
      <c r="AU82" s="22">
        <v>9259459</v>
      </c>
    </row>
    <row r="83" spans="1:47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4913322</v>
      </c>
      <c r="F83" s="22">
        <v>768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821667</v>
      </c>
      <c r="M83" s="22">
        <v>43821</v>
      </c>
      <c r="N83" s="22">
        <v>407153</v>
      </c>
      <c r="O83" s="22">
        <v>10319</v>
      </c>
      <c r="P83" s="22">
        <v>0</v>
      </c>
      <c r="Q83" s="22">
        <v>136267</v>
      </c>
      <c r="R83" s="22">
        <v>65599</v>
      </c>
      <c r="S83" s="22">
        <v>0</v>
      </c>
      <c r="T83" s="22">
        <v>53261</v>
      </c>
      <c r="U83" s="22">
        <v>13091</v>
      </c>
      <c r="V83" s="22">
        <v>0</v>
      </c>
      <c r="W83" s="22">
        <v>5466</v>
      </c>
      <c r="X83" s="22">
        <v>0</v>
      </c>
      <c r="Y83" s="22">
        <v>2043325</v>
      </c>
      <c r="Z83" s="22">
        <v>1538</v>
      </c>
      <c r="AA83" s="22">
        <v>0</v>
      </c>
      <c r="AB83" s="22">
        <v>0</v>
      </c>
      <c r="AC83" s="22">
        <v>60304</v>
      </c>
      <c r="AD83" s="22">
        <v>8575901</v>
      </c>
      <c r="AE83" s="22">
        <v>3616586</v>
      </c>
      <c r="AF83" s="22">
        <v>980131</v>
      </c>
      <c r="AG83" s="22">
        <v>8888</v>
      </c>
      <c r="AH83" s="22">
        <v>2535829</v>
      </c>
      <c r="AI83" s="22">
        <v>0</v>
      </c>
      <c r="AJ83" s="22">
        <v>22083</v>
      </c>
      <c r="AK83" s="22">
        <v>359607</v>
      </c>
      <c r="AL83" s="22">
        <v>18477</v>
      </c>
      <c r="AM83" s="22">
        <v>5773</v>
      </c>
      <c r="AN83" s="22">
        <v>0</v>
      </c>
      <c r="AO83" s="22">
        <v>0</v>
      </c>
      <c r="AP83" s="22">
        <v>1417023</v>
      </c>
      <c r="AQ83" s="22">
        <v>48024</v>
      </c>
      <c r="AR83" s="22">
        <v>0</v>
      </c>
      <c r="AS83" s="22">
        <v>4727</v>
      </c>
      <c r="AT83" s="22">
        <v>9017148</v>
      </c>
      <c r="AU83" s="22">
        <v>-441247</v>
      </c>
    </row>
    <row r="84" spans="1:47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9988646</v>
      </c>
      <c r="F84" s="22">
        <v>0</v>
      </c>
      <c r="G84" s="22">
        <v>0</v>
      </c>
      <c r="H84" s="22">
        <v>0</v>
      </c>
      <c r="I84" s="22">
        <v>3363</v>
      </c>
      <c r="J84" s="22">
        <v>85150</v>
      </c>
      <c r="K84" s="22">
        <v>12000</v>
      </c>
      <c r="L84" s="22">
        <v>1651466</v>
      </c>
      <c r="M84" s="22">
        <v>145566</v>
      </c>
      <c r="N84" s="22">
        <v>155825</v>
      </c>
      <c r="O84" s="22">
        <v>19249</v>
      </c>
      <c r="P84" s="22">
        <v>0</v>
      </c>
      <c r="Q84" s="22">
        <v>131109</v>
      </c>
      <c r="R84" s="22">
        <v>3683</v>
      </c>
      <c r="S84" s="22">
        <v>0</v>
      </c>
      <c r="T84" s="22">
        <v>1574</v>
      </c>
      <c r="U84" s="22">
        <v>203266</v>
      </c>
      <c r="V84" s="22">
        <v>0</v>
      </c>
      <c r="W84" s="22">
        <v>261894</v>
      </c>
      <c r="X84" s="22">
        <v>402867</v>
      </c>
      <c r="Y84" s="22">
        <v>2648730</v>
      </c>
      <c r="Z84" s="22">
        <v>166933</v>
      </c>
      <c r="AA84" s="22">
        <v>0</v>
      </c>
      <c r="AB84" s="22">
        <v>0</v>
      </c>
      <c r="AC84" s="22">
        <v>59006</v>
      </c>
      <c r="AD84" s="22">
        <v>15940327</v>
      </c>
      <c r="AE84" s="22">
        <v>4672901</v>
      </c>
      <c r="AF84" s="22">
        <v>3409746</v>
      </c>
      <c r="AG84" s="22">
        <v>94867</v>
      </c>
      <c r="AH84" s="22">
        <v>4114791</v>
      </c>
      <c r="AI84" s="22">
        <v>14916</v>
      </c>
      <c r="AJ84" s="22">
        <v>534336</v>
      </c>
      <c r="AK84" s="22">
        <v>294053</v>
      </c>
      <c r="AL84" s="22">
        <v>0</v>
      </c>
      <c r="AM84" s="22">
        <v>7334</v>
      </c>
      <c r="AN84" s="22">
        <v>0</v>
      </c>
      <c r="AO84" s="22">
        <v>92528</v>
      </c>
      <c r="AP84" s="22">
        <v>1459392</v>
      </c>
      <c r="AQ84" s="22">
        <v>0</v>
      </c>
      <c r="AR84" s="22">
        <v>0</v>
      </c>
      <c r="AS84" s="22">
        <v>0</v>
      </c>
      <c r="AT84" s="22">
        <v>14694864</v>
      </c>
      <c r="AU84" s="22">
        <v>1245463</v>
      </c>
    </row>
    <row r="85" spans="1:47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18121754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633802</v>
      </c>
      <c r="L85" s="22">
        <v>1577951</v>
      </c>
      <c r="M85" s="22">
        <v>0</v>
      </c>
      <c r="N85" s="22">
        <v>414343</v>
      </c>
      <c r="O85" s="22">
        <v>0</v>
      </c>
      <c r="P85" s="22">
        <v>0</v>
      </c>
      <c r="Q85" s="22">
        <v>589635</v>
      </c>
      <c r="R85" s="22">
        <v>313257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6050178</v>
      </c>
      <c r="Y85" s="22">
        <v>0</v>
      </c>
      <c r="Z85" s="22">
        <v>0</v>
      </c>
      <c r="AA85" s="22">
        <v>0</v>
      </c>
      <c r="AB85" s="22">
        <v>0</v>
      </c>
      <c r="AC85" s="22">
        <v>302487</v>
      </c>
      <c r="AD85" s="22">
        <v>28003407</v>
      </c>
      <c r="AE85" s="22">
        <v>8317051</v>
      </c>
      <c r="AF85" s="22">
        <v>5372497</v>
      </c>
      <c r="AG85" s="22">
        <v>0</v>
      </c>
      <c r="AH85" s="22">
        <v>4304697</v>
      </c>
      <c r="AI85" s="22">
        <v>0</v>
      </c>
      <c r="AJ85" s="22">
        <v>0</v>
      </c>
      <c r="AK85" s="22">
        <v>0</v>
      </c>
      <c r="AL85" s="22">
        <v>1071682</v>
      </c>
      <c r="AM85" s="22">
        <v>2749</v>
      </c>
      <c r="AN85" s="22">
        <v>4501</v>
      </c>
      <c r="AO85" s="22">
        <v>387289</v>
      </c>
      <c r="AP85" s="22">
        <v>2933751</v>
      </c>
      <c r="AQ85" s="22">
        <v>-33049</v>
      </c>
      <c r="AR85" s="22">
        <v>0</v>
      </c>
      <c r="AS85" s="22">
        <v>0</v>
      </c>
      <c r="AT85" s="22">
        <v>22361168</v>
      </c>
      <c r="AU85" s="22">
        <v>5642239</v>
      </c>
    </row>
    <row r="86" spans="1:47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27470133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1035483</v>
      </c>
      <c r="M86" s="22">
        <v>150923</v>
      </c>
      <c r="N86" s="22">
        <v>674419</v>
      </c>
      <c r="O86" s="22">
        <v>0</v>
      </c>
      <c r="P86" s="22">
        <v>0</v>
      </c>
      <c r="Q86" s="22">
        <v>749044</v>
      </c>
      <c r="R86" s="22">
        <v>57813</v>
      </c>
      <c r="S86" s="22">
        <v>0</v>
      </c>
      <c r="T86" s="22">
        <v>0</v>
      </c>
      <c r="U86" s="22">
        <v>909565</v>
      </c>
      <c r="V86" s="22">
        <v>0</v>
      </c>
      <c r="W86" s="22">
        <v>0</v>
      </c>
      <c r="X86" s="22">
        <v>1636868</v>
      </c>
      <c r="Y86" s="22">
        <v>7007925</v>
      </c>
      <c r="Z86" s="22">
        <v>188831</v>
      </c>
      <c r="AA86" s="22">
        <v>0</v>
      </c>
      <c r="AB86" s="22">
        <v>173992</v>
      </c>
      <c r="AC86" s="22">
        <v>657465</v>
      </c>
      <c r="AD86" s="22">
        <v>40712461</v>
      </c>
      <c r="AE86" s="22">
        <v>8779531</v>
      </c>
      <c r="AF86" s="22">
        <v>5419027</v>
      </c>
      <c r="AG86" s="22">
        <v>0</v>
      </c>
      <c r="AH86" s="22">
        <v>2724133</v>
      </c>
      <c r="AI86" s="22">
        <v>5280</v>
      </c>
      <c r="AJ86" s="22">
        <v>0</v>
      </c>
      <c r="AK86" s="22">
        <v>0</v>
      </c>
      <c r="AL86" s="22">
        <v>2809673</v>
      </c>
      <c r="AM86" s="22">
        <v>11981</v>
      </c>
      <c r="AN86" s="22">
        <v>0</v>
      </c>
      <c r="AO86" s="22">
        <v>95335</v>
      </c>
      <c r="AP86" s="22">
        <v>12398832</v>
      </c>
      <c r="AQ86" s="22">
        <v>-121299</v>
      </c>
      <c r="AR86" s="22">
        <v>0</v>
      </c>
      <c r="AS86" s="22">
        <v>0</v>
      </c>
      <c r="AT86" s="22">
        <v>32122493</v>
      </c>
      <c r="AU86" s="22">
        <v>8589968</v>
      </c>
    </row>
    <row r="87" spans="1:47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8165151</v>
      </c>
      <c r="F87" s="22">
        <v>0</v>
      </c>
      <c r="G87" s="22">
        <v>0</v>
      </c>
      <c r="H87" s="22">
        <v>0</v>
      </c>
      <c r="I87" s="22">
        <v>53643</v>
      </c>
      <c r="J87" s="22">
        <v>0</v>
      </c>
      <c r="K87" s="22">
        <v>0</v>
      </c>
      <c r="L87" s="22">
        <v>487689</v>
      </c>
      <c r="M87" s="22">
        <v>79768</v>
      </c>
      <c r="N87" s="22">
        <v>8873</v>
      </c>
      <c r="O87" s="22">
        <v>90898</v>
      </c>
      <c r="P87" s="22">
        <v>0</v>
      </c>
      <c r="Q87" s="22">
        <v>56420</v>
      </c>
      <c r="R87" s="22">
        <v>114799</v>
      </c>
      <c r="S87" s="22">
        <v>0</v>
      </c>
      <c r="T87" s="22">
        <v>117224</v>
      </c>
      <c r="U87" s="22">
        <v>22569</v>
      </c>
      <c r="V87" s="22">
        <v>0</v>
      </c>
      <c r="W87" s="22">
        <v>0</v>
      </c>
      <c r="X87" s="22">
        <v>256000</v>
      </c>
      <c r="Y87" s="22">
        <v>8304466</v>
      </c>
      <c r="Z87" s="22">
        <v>0</v>
      </c>
      <c r="AA87" s="22">
        <v>0</v>
      </c>
      <c r="AB87" s="22">
        <v>0</v>
      </c>
      <c r="AC87" s="22">
        <v>365901</v>
      </c>
      <c r="AD87" s="22">
        <v>18123401</v>
      </c>
      <c r="AE87" s="22">
        <v>4642736</v>
      </c>
      <c r="AF87" s="22">
        <v>1733380</v>
      </c>
      <c r="AG87" s="22">
        <v>44629</v>
      </c>
      <c r="AH87" s="22">
        <v>2621128</v>
      </c>
      <c r="AI87" s="22">
        <v>0</v>
      </c>
      <c r="AJ87" s="22">
        <v>0</v>
      </c>
      <c r="AK87" s="22">
        <v>71836</v>
      </c>
      <c r="AL87" s="22">
        <v>471443</v>
      </c>
      <c r="AM87" s="22">
        <v>0</v>
      </c>
      <c r="AN87" s="22">
        <v>1048</v>
      </c>
      <c r="AO87" s="22">
        <v>0</v>
      </c>
      <c r="AP87" s="22">
        <v>5835140</v>
      </c>
      <c r="AQ87" s="22">
        <v>0</v>
      </c>
      <c r="AR87" s="22">
        <v>0</v>
      </c>
      <c r="AS87" s="22">
        <v>93343</v>
      </c>
      <c r="AT87" s="22">
        <v>15514683</v>
      </c>
      <c r="AU87" s="22">
        <v>2608718</v>
      </c>
    </row>
    <row r="88" spans="1:47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16910355</v>
      </c>
      <c r="F88" s="22">
        <v>0</v>
      </c>
      <c r="G88" s="22">
        <v>0</v>
      </c>
      <c r="H88" s="22">
        <v>0</v>
      </c>
      <c r="I88" s="22">
        <v>90219</v>
      </c>
      <c r="J88" s="22">
        <v>0</v>
      </c>
      <c r="K88" s="22">
        <v>0</v>
      </c>
      <c r="L88" s="22">
        <v>912417</v>
      </c>
      <c r="M88" s="22">
        <v>48849</v>
      </c>
      <c r="N88" s="22">
        <v>54983</v>
      </c>
      <c r="O88" s="22">
        <v>33904</v>
      </c>
      <c r="P88" s="22">
        <v>0</v>
      </c>
      <c r="Q88" s="22">
        <v>659813</v>
      </c>
      <c r="R88" s="22">
        <v>126769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3299418</v>
      </c>
      <c r="Z88" s="22">
        <v>74653</v>
      </c>
      <c r="AA88" s="22">
        <v>0</v>
      </c>
      <c r="AB88" s="22">
        <v>0</v>
      </c>
      <c r="AC88" s="22">
        <v>0</v>
      </c>
      <c r="AD88" s="22">
        <v>22211380</v>
      </c>
      <c r="AE88" s="22">
        <v>5344755</v>
      </c>
      <c r="AF88" s="22">
        <v>2835822</v>
      </c>
      <c r="AG88" s="22">
        <v>2308138</v>
      </c>
      <c r="AH88" s="22">
        <v>2088573</v>
      </c>
      <c r="AI88" s="22">
        <v>-2288</v>
      </c>
      <c r="AJ88" s="22">
        <v>884949</v>
      </c>
      <c r="AK88" s="22">
        <v>0</v>
      </c>
      <c r="AL88" s="22">
        <v>876830</v>
      </c>
      <c r="AM88" s="22">
        <v>31288</v>
      </c>
      <c r="AN88" s="22">
        <v>115396</v>
      </c>
      <c r="AO88" s="22">
        <v>206966</v>
      </c>
      <c r="AP88" s="22">
        <v>6299187</v>
      </c>
      <c r="AQ88" s="22">
        <v>50029</v>
      </c>
      <c r="AR88" s="22">
        <v>0</v>
      </c>
      <c r="AS88" s="22">
        <v>0</v>
      </c>
      <c r="AT88" s="22">
        <v>21039645</v>
      </c>
      <c r="AU88" s="22">
        <v>1171735</v>
      </c>
    </row>
    <row r="89" spans="1:47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48483261</v>
      </c>
      <c r="F89" s="22">
        <v>0</v>
      </c>
      <c r="G89" s="22">
        <v>0</v>
      </c>
      <c r="H89" s="22">
        <v>0</v>
      </c>
      <c r="I89" s="22">
        <v>7637236</v>
      </c>
      <c r="J89" s="22">
        <v>0</v>
      </c>
      <c r="K89" s="22">
        <v>0</v>
      </c>
      <c r="L89" s="22">
        <v>2175064</v>
      </c>
      <c r="M89" s="22">
        <v>177294</v>
      </c>
      <c r="N89" s="22">
        <v>0</v>
      </c>
      <c r="O89" s="22">
        <v>0</v>
      </c>
      <c r="P89" s="22">
        <v>0</v>
      </c>
      <c r="Q89" s="22">
        <v>1744643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54236</v>
      </c>
      <c r="X89" s="22">
        <v>0</v>
      </c>
      <c r="Y89" s="22">
        <v>7447931</v>
      </c>
      <c r="Z89" s="22">
        <v>489472</v>
      </c>
      <c r="AA89" s="22">
        <v>0</v>
      </c>
      <c r="AB89" s="22">
        <v>0</v>
      </c>
      <c r="AC89" s="22">
        <v>1074796</v>
      </c>
      <c r="AD89" s="22">
        <v>69283933</v>
      </c>
      <c r="AE89" s="22">
        <v>8014850</v>
      </c>
      <c r="AF89" s="22">
        <v>11419845</v>
      </c>
      <c r="AG89" s="22">
        <v>415847</v>
      </c>
      <c r="AH89" s="22">
        <v>3755419</v>
      </c>
      <c r="AI89" s="22">
        <v>28138</v>
      </c>
      <c r="AJ89" s="22">
        <v>6309252</v>
      </c>
      <c r="AK89" s="22">
        <v>472311</v>
      </c>
      <c r="AL89" s="22">
        <v>344411</v>
      </c>
      <c r="AM89" s="22">
        <v>3131</v>
      </c>
      <c r="AN89" s="22">
        <v>0</v>
      </c>
      <c r="AO89" s="22">
        <v>154006</v>
      </c>
      <c r="AP89" s="22">
        <v>10011308</v>
      </c>
      <c r="AQ89" s="22">
        <v>67442</v>
      </c>
      <c r="AR89" s="22">
        <v>0</v>
      </c>
      <c r="AS89" s="22">
        <v>65647</v>
      </c>
      <c r="AT89" s="22">
        <v>41061607</v>
      </c>
      <c r="AU89" s="22">
        <v>28222326</v>
      </c>
    </row>
    <row r="90" spans="1:47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3253565</v>
      </c>
      <c r="F90" s="22">
        <v>0</v>
      </c>
      <c r="G90" s="22">
        <v>0</v>
      </c>
      <c r="H90" s="22">
        <v>0</v>
      </c>
      <c r="I90" s="22">
        <v>0</v>
      </c>
      <c r="J90" s="22">
        <v>67788</v>
      </c>
      <c r="K90" s="22">
        <v>0</v>
      </c>
      <c r="L90" s="22">
        <v>2159129</v>
      </c>
      <c r="M90" s="22">
        <v>0</v>
      </c>
      <c r="N90" s="22">
        <v>153812</v>
      </c>
      <c r="O90" s="22">
        <v>0</v>
      </c>
      <c r="P90" s="22">
        <v>202269</v>
      </c>
      <c r="Q90" s="22">
        <v>56449</v>
      </c>
      <c r="R90" s="22">
        <v>52866</v>
      </c>
      <c r="S90" s="22">
        <v>0</v>
      </c>
      <c r="T90" s="22">
        <v>11985</v>
      </c>
      <c r="U90" s="22">
        <v>0</v>
      </c>
      <c r="V90" s="22">
        <v>1297152</v>
      </c>
      <c r="W90" s="22">
        <v>0</v>
      </c>
      <c r="X90" s="22">
        <v>316681</v>
      </c>
      <c r="Y90" s="22">
        <v>0</v>
      </c>
      <c r="Z90" s="22">
        <v>0</v>
      </c>
      <c r="AA90" s="22">
        <v>120805</v>
      </c>
      <c r="AB90" s="22">
        <v>17000</v>
      </c>
      <c r="AC90" s="22">
        <v>329261</v>
      </c>
      <c r="AD90" s="22">
        <v>8038762</v>
      </c>
      <c r="AE90" s="22">
        <v>1628012</v>
      </c>
      <c r="AF90" s="22">
        <v>2656332</v>
      </c>
      <c r="AG90" s="22">
        <v>0</v>
      </c>
      <c r="AH90" s="22">
        <v>1508640</v>
      </c>
      <c r="AI90" s="22">
        <v>0</v>
      </c>
      <c r="AJ90" s="22">
        <v>0</v>
      </c>
      <c r="AK90" s="22">
        <v>33325</v>
      </c>
      <c r="AL90" s="22">
        <v>0</v>
      </c>
      <c r="AM90" s="22">
        <v>4150</v>
      </c>
      <c r="AN90" s="22">
        <v>0</v>
      </c>
      <c r="AO90" s="22">
        <v>90705</v>
      </c>
      <c r="AP90" s="22">
        <v>820869</v>
      </c>
      <c r="AQ90" s="22">
        <v>0</v>
      </c>
      <c r="AR90" s="22">
        <v>0</v>
      </c>
      <c r="AS90" s="22">
        <v>138804</v>
      </c>
      <c r="AT90" s="22">
        <v>6880837</v>
      </c>
      <c r="AU90" s="22">
        <v>1157925</v>
      </c>
    </row>
    <row r="91" spans="1:47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14374248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277345</v>
      </c>
      <c r="L91" s="22">
        <v>9453963</v>
      </c>
      <c r="M91" s="22">
        <v>95056</v>
      </c>
      <c r="N91" s="22">
        <v>4614216</v>
      </c>
      <c r="O91" s="22">
        <v>640025</v>
      </c>
      <c r="P91" s="22">
        <v>659943</v>
      </c>
      <c r="Q91" s="22">
        <v>57850</v>
      </c>
      <c r="R91" s="22">
        <v>488309</v>
      </c>
      <c r="S91" s="22">
        <v>0</v>
      </c>
      <c r="T91" s="22">
        <v>6291</v>
      </c>
      <c r="U91" s="22">
        <v>0</v>
      </c>
      <c r="V91" s="22">
        <v>0</v>
      </c>
      <c r="W91" s="22">
        <v>190455</v>
      </c>
      <c r="X91" s="22">
        <v>0</v>
      </c>
      <c r="Y91" s="22">
        <v>4156700</v>
      </c>
      <c r="Z91" s="22">
        <v>42156</v>
      </c>
      <c r="AA91" s="22">
        <v>0</v>
      </c>
      <c r="AB91" s="22">
        <v>5951</v>
      </c>
      <c r="AC91" s="22">
        <v>462066</v>
      </c>
      <c r="AD91" s="22">
        <v>35524574</v>
      </c>
      <c r="AE91" s="22">
        <v>10793776</v>
      </c>
      <c r="AF91" s="22">
        <v>11383291</v>
      </c>
      <c r="AG91" s="22">
        <v>1995500</v>
      </c>
      <c r="AH91" s="22">
        <v>2566761</v>
      </c>
      <c r="AI91" s="22">
        <v>0</v>
      </c>
      <c r="AJ91" s="22">
        <v>0</v>
      </c>
      <c r="AK91" s="22">
        <v>271107</v>
      </c>
      <c r="AL91" s="22">
        <v>149938</v>
      </c>
      <c r="AM91" s="22">
        <v>33275</v>
      </c>
      <c r="AN91" s="22">
        <v>0</v>
      </c>
      <c r="AO91" s="22">
        <v>345666</v>
      </c>
      <c r="AP91" s="22">
        <v>4430584</v>
      </c>
      <c r="AQ91" s="22">
        <v>174618</v>
      </c>
      <c r="AR91" s="22">
        <v>0</v>
      </c>
      <c r="AS91" s="22">
        <v>4880</v>
      </c>
      <c r="AT91" s="22">
        <v>32149396</v>
      </c>
      <c r="AU91" s="22">
        <v>3375178</v>
      </c>
    </row>
    <row r="92" spans="1:47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3816526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3127452</v>
      </c>
      <c r="M92" s="22">
        <v>39785</v>
      </c>
      <c r="N92" s="22">
        <v>40047</v>
      </c>
      <c r="O92" s="22">
        <v>25315</v>
      </c>
      <c r="P92" s="22">
        <v>240145</v>
      </c>
      <c r="Q92" s="22">
        <v>50331</v>
      </c>
      <c r="R92" s="22">
        <v>370343</v>
      </c>
      <c r="S92" s="22">
        <v>0</v>
      </c>
      <c r="T92" s="22">
        <v>408760</v>
      </c>
      <c r="U92" s="22">
        <v>0</v>
      </c>
      <c r="V92" s="22">
        <v>0</v>
      </c>
      <c r="W92" s="22">
        <v>364463</v>
      </c>
      <c r="X92" s="22">
        <v>0</v>
      </c>
      <c r="Y92" s="22">
        <v>1080602</v>
      </c>
      <c r="Z92" s="22">
        <v>971082</v>
      </c>
      <c r="AA92" s="22">
        <v>0</v>
      </c>
      <c r="AB92" s="22">
        <v>12175</v>
      </c>
      <c r="AC92" s="22">
        <v>298341</v>
      </c>
      <c r="AD92" s="22">
        <v>10845367</v>
      </c>
      <c r="AE92" s="22">
        <v>3330386</v>
      </c>
      <c r="AF92" s="22">
        <v>2329126</v>
      </c>
      <c r="AG92" s="22">
        <v>142640</v>
      </c>
      <c r="AH92" s="22">
        <v>1557763</v>
      </c>
      <c r="AI92" s="22">
        <v>17286</v>
      </c>
      <c r="AJ92" s="22">
        <v>192059</v>
      </c>
      <c r="AK92" s="22">
        <v>443015</v>
      </c>
      <c r="AL92" s="22">
        <v>18400</v>
      </c>
      <c r="AM92" s="22">
        <v>1252</v>
      </c>
      <c r="AN92" s="22">
        <v>0</v>
      </c>
      <c r="AO92" s="22">
        <v>29496</v>
      </c>
      <c r="AP92" s="22">
        <v>2065687</v>
      </c>
      <c r="AQ92" s="22">
        <v>0</v>
      </c>
      <c r="AR92" s="22">
        <v>0</v>
      </c>
      <c r="AS92" s="22">
        <v>30425</v>
      </c>
      <c r="AT92" s="22">
        <v>10157535</v>
      </c>
      <c r="AU92" s="22">
        <v>687832</v>
      </c>
    </row>
    <row r="93" spans="1:47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626635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457848</v>
      </c>
      <c r="M93" s="22">
        <v>16242</v>
      </c>
      <c r="N93" s="22">
        <v>6377</v>
      </c>
      <c r="O93" s="22">
        <v>5011</v>
      </c>
      <c r="P93" s="22">
        <v>52851</v>
      </c>
      <c r="Q93" s="22">
        <v>15162</v>
      </c>
      <c r="R93" s="22">
        <v>15281</v>
      </c>
      <c r="S93" s="22">
        <v>0</v>
      </c>
      <c r="T93" s="22">
        <v>500</v>
      </c>
      <c r="U93" s="22">
        <v>0</v>
      </c>
      <c r="V93" s="22">
        <v>0</v>
      </c>
      <c r="W93" s="22">
        <v>101714</v>
      </c>
      <c r="X93" s="22">
        <v>0</v>
      </c>
      <c r="Y93" s="22">
        <v>407648</v>
      </c>
      <c r="Z93" s="22">
        <v>107990</v>
      </c>
      <c r="AA93" s="22">
        <v>60000</v>
      </c>
      <c r="AB93" s="22">
        <v>0</v>
      </c>
      <c r="AC93" s="22">
        <v>12836</v>
      </c>
      <c r="AD93" s="22">
        <v>1886095</v>
      </c>
      <c r="AE93" s="22">
        <v>556302</v>
      </c>
      <c r="AF93" s="22">
        <v>411463</v>
      </c>
      <c r="AG93" s="22">
        <v>0</v>
      </c>
      <c r="AH93" s="22">
        <v>330532</v>
      </c>
      <c r="AI93" s="22">
        <v>0</v>
      </c>
      <c r="AJ93" s="22">
        <v>0</v>
      </c>
      <c r="AK93" s="22">
        <v>65047</v>
      </c>
      <c r="AL93" s="22">
        <v>6706</v>
      </c>
      <c r="AM93" s="22">
        <v>420</v>
      </c>
      <c r="AN93" s="22">
        <v>0</v>
      </c>
      <c r="AO93" s="22">
        <v>0</v>
      </c>
      <c r="AP93" s="22">
        <v>407878</v>
      </c>
      <c r="AQ93" s="22">
        <v>1253</v>
      </c>
      <c r="AR93" s="22">
        <v>0</v>
      </c>
      <c r="AS93" s="22">
        <v>1316</v>
      </c>
      <c r="AT93" s="22">
        <v>1780917</v>
      </c>
      <c r="AU93" s="22">
        <v>105178</v>
      </c>
    </row>
    <row r="94" spans="1:47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1128833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921204</v>
      </c>
      <c r="M94" s="22">
        <v>36603</v>
      </c>
      <c r="N94" s="22">
        <v>29774</v>
      </c>
      <c r="O94" s="22">
        <v>0</v>
      </c>
      <c r="P94" s="22">
        <v>174283</v>
      </c>
      <c r="Q94" s="22">
        <v>38186</v>
      </c>
      <c r="R94" s="22">
        <v>48231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492978</v>
      </c>
      <c r="Y94" s="22">
        <v>0</v>
      </c>
      <c r="Z94" s="22">
        <v>167193</v>
      </c>
      <c r="AA94" s="22">
        <v>0</v>
      </c>
      <c r="AB94" s="22">
        <v>0</v>
      </c>
      <c r="AC94" s="22">
        <v>27667</v>
      </c>
      <c r="AD94" s="22">
        <v>3064952</v>
      </c>
      <c r="AE94" s="22">
        <v>844900</v>
      </c>
      <c r="AF94" s="22">
        <v>631989</v>
      </c>
      <c r="AG94" s="22">
        <v>0</v>
      </c>
      <c r="AH94" s="22">
        <v>541023</v>
      </c>
      <c r="AI94" s="22">
        <v>0</v>
      </c>
      <c r="AJ94" s="22">
        <v>3799</v>
      </c>
      <c r="AK94" s="22">
        <v>62993</v>
      </c>
      <c r="AL94" s="22">
        <v>0</v>
      </c>
      <c r="AM94" s="22">
        <v>2086</v>
      </c>
      <c r="AN94" s="22">
        <v>0</v>
      </c>
      <c r="AO94" s="22">
        <v>65465</v>
      </c>
      <c r="AP94" s="22">
        <v>403965</v>
      </c>
      <c r="AQ94" s="22">
        <v>0</v>
      </c>
      <c r="AR94" s="22">
        <v>0</v>
      </c>
      <c r="AS94" s="22">
        <v>39256</v>
      </c>
      <c r="AT94" s="22">
        <v>2595476</v>
      </c>
      <c r="AU94" s="22">
        <v>469476</v>
      </c>
    </row>
    <row r="95" spans="1:47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13071006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8730748</v>
      </c>
      <c r="M95" s="22">
        <v>287099</v>
      </c>
      <c r="N95" s="22">
        <v>732754</v>
      </c>
      <c r="O95" s="22">
        <v>872525</v>
      </c>
      <c r="P95" s="22">
        <v>995382</v>
      </c>
      <c r="Q95" s="22">
        <v>511696</v>
      </c>
      <c r="R95" s="22">
        <v>846590</v>
      </c>
      <c r="S95" s="22">
        <v>0</v>
      </c>
      <c r="T95" s="22">
        <v>-29494</v>
      </c>
      <c r="U95" s="22">
        <v>12001821</v>
      </c>
      <c r="V95" s="22">
        <v>0</v>
      </c>
      <c r="W95" s="22">
        <v>2543781</v>
      </c>
      <c r="X95" s="22">
        <v>0</v>
      </c>
      <c r="Y95" s="22">
        <v>7517749</v>
      </c>
      <c r="Z95" s="22">
        <v>471716</v>
      </c>
      <c r="AA95" s="22">
        <v>26584</v>
      </c>
      <c r="AB95" s="22">
        <v>1860503</v>
      </c>
      <c r="AC95" s="22">
        <v>24233</v>
      </c>
      <c r="AD95" s="22">
        <v>50464693</v>
      </c>
      <c r="AE95" s="22">
        <v>10454859</v>
      </c>
      <c r="AF95" s="22">
        <v>5746184</v>
      </c>
      <c r="AG95" s="22">
        <v>6073676</v>
      </c>
      <c r="AH95" s="22">
        <v>0</v>
      </c>
      <c r="AI95" s="22">
        <v>0</v>
      </c>
      <c r="AJ95" s="22">
        <v>0</v>
      </c>
      <c r="AK95" s="22">
        <v>664662</v>
      </c>
      <c r="AL95" s="22">
        <v>0</v>
      </c>
      <c r="AM95" s="22">
        <v>0</v>
      </c>
      <c r="AN95" s="22">
        <v>0</v>
      </c>
      <c r="AO95" s="22">
        <v>833846</v>
      </c>
      <c r="AP95" s="22">
        <v>5186436</v>
      </c>
      <c r="AQ95" s="22">
        <v>0</v>
      </c>
      <c r="AR95" s="22">
        <v>0</v>
      </c>
      <c r="AS95" s="22">
        <v>47739</v>
      </c>
      <c r="AT95" s="22">
        <v>29007402</v>
      </c>
      <c r="AU95" s="22">
        <v>21457291</v>
      </c>
    </row>
    <row r="96" spans="1:47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2343759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1724230</v>
      </c>
      <c r="M96" s="22">
        <v>43947</v>
      </c>
      <c r="N96" s="22">
        <v>0</v>
      </c>
      <c r="O96" s="22">
        <v>0</v>
      </c>
      <c r="P96" s="22">
        <v>179748</v>
      </c>
      <c r="Q96" s="22">
        <v>1968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804698</v>
      </c>
      <c r="Y96" s="22">
        <v>476208</v>
      </c>
      <c r="Z96" s="22">
        <v>107083</v>
      </c>
      <c r="AA96" s="22">
        <v>0</v>
      </c>
      <c r="AB96" s="22">
        <v>0</v>
      </c>
      <c r="AC96" s="22">
        <v>400365</v>
      </c>
      <c r="AD96" s="22">
        <v>6082006</v>
      </c>
      <c r="AE96" s="22">
        <v>1850622</v>
      </c>
      <c r="AF96" s="22">
        <v>1602668</v>
      </c>
      <c r="AG96" s="22">
        <v>0</v>
      </c>
      <c r="AH96" s="22">
        <v>759970</v>
      </c>
      <c r="AI96" s="22">
        <v>0</v>
      </c>
      <c r="AJ96" s="22">
        <v>0</v>
      </c>
      <c r="AK96" s="22">
        <v>0</v>
      </c>
      <c r="AL96" s="22">
        <v>48573</v>
      </c>
      <c r="AM96" s="22">
        <v>0</v>
      </c>
      <c r="AN96" s="22">
        <v>0</v>
      </c>
      <c r="AO96" s="22">
        <v>282238</v>
      </c>
      <c r="AP96" s="22">
        <v>671973</v>
      </c>
      <c r="AQ96" s="22">
        <v>0</v>
      </c>
      <c r="AR96" s="22">
        <v>0</v>
      </c>
      <c r="AS96" s="22">
        <v>190094</v>
      </c>
      <c r="AT96" s="22">
        <v>5406138</v>
      </c>
      <c r="AU96" s="22">
        <v>675868</v>
      </c>
    </row>
    <row r="97" spans="1:47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993703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607913</v>
      </c>
      <c r="M97" s="22">
        <v>34723</v>
      </c>
      <c r="N97" s="22">
        <v>6892</v>
      </c>
      <c r="O97" s="22">
        <v>16363</v>
      </c>
      <c r="P97" s="22">
        <v>41660</v>
      </c>
      <c r="Q97" s="22">
        <v>3599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63086</v>
      </c>
      <c r="X97" s="22">
        <v>186173</v>
      </c>
      <c r="Y97" s="22">
        <v>464513</v>
      </c>
      <c r="Z97" s="22">
        <v>120315</v>
      </c>
      <c r="AA97" s="22">
        <v>0</v>
      </c>
      <c r="AB97" s="22">
        <v>0</v>
      </c>
      <c r="AC97" s="22">
        <v>131893</v>
      </c>
      <c r="AD97" s="22">
        <v>2670833</v>
      </c>
      <c r="AE97" s="22">
        <v>708436</v>
      </c>
      <c r="AF97" s="22">
        <v>605835</v>
      </c>
      <c r="AG97" s="22">
        <v>0</v>
      </c>
      <c r="AH97" s="22">
        <v>370589</v>
      </c>
      <c r="AI97" s="22">
        <v>0</v>
      </c>
      <c r="AJ97" s="22">
        <v>0</v>
      </c>
      <c r="AK97" s="22">
        <v>74027</v>
      </c>
      <c r="AL97" s="22">
        <v>0</v>
      </c>
      <c r="AM97" s="22">
        <v>8159</v>
      </c>
      <c r="AN97" s="22">
        <v>0</v>
      </c>
      <c r="AO97" s="22">
        <v>7524</v>
      </c>
      <c r="AP97" s="22">
        <v>420552</v>
      </c>
      <c r="AQ97" s="22">
        <v>0</v>
      </c>
      <c r="AR97" s="22">
        <v>0</v>
      </c>
      <c r="AS97" s="22">
        <v>555</v>
      </c>
      <c r="AT97" s="22">
        <v>2195677</v>
      </c>
      <c r="AU97" s="22">
        <v>475156</v>
      </c>
    </row>
    <row r="98" spans="1:47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7011598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4732752</v>
      </c>
      <c r="M98" s="22">
        <v>136541</v>
      </c>
      <c r="N98" s="22">
        <v>756020</v>
      </c>
      <c r="O98" s="22">
        <v>147735</v>
      </c>
      <c r="P98" s="22">
        <v>935548</v>
      </c>
      <c r="Q98" s="22">
        <v>180606</v>
      </c>
      <c r="R98" s="22">
        <v>796182</v>
      </c>
      <c r="S98" s="22">
        <v>0</v>
      </c>
      <c r="T98" s="22">
        <v>163000</v>
      </c>
      <c r="U98" s="22">
        <v>0</v>
      </c>
      <c r="V98" s="22">
        <v>0</v>
      </c>
      <c r="W98" s="22">
        <v>627917</v>
      </c>
      <c r="X98" s="22">
        <v>0</v>
      </c>
      <c r="Y98" s="22">
        <v>2107604</v>
      </c>
      <c r="Z98" s="22">
        <v>2553371</v>
      </c>
      <c r="AA98" s="22">
        <v>0</v>
      </c>
      <c r="AB98" s="22">
        <v>1041164</v>
      </c>
      <c r="AC98" s="22">
        <v>0</v>
      </c>
      <c r="AD98" s="22">
        <v>21190038</v>
      </c>
      <c r="AE98" s="22">
        <v>3558752</v>
      </c>
      <c r="AF98" s="22">
        <v>2818618</v>
      </c>
      <c r="AG98" s="22">
        <v>0</v>
      </c>
      <c r="AH98" s="22">
        <v>2563616</v>
      </c>
      <c r="AI98" s="22">
        <v>0</v>
      </c>
      <c r="AJ98" s="22">
        <v>0</v>
      </c>
      <c r="AK98" s="22">
        <v>1809845</v>
      </c>
      <c r="AL98" s="22">
        <v>0</v>
      </c>
      <c r="AM98" s="22">
        <v>18026</v>
      </c>
      <c r="AN98" s="22">
        <v>0</v>
      </c>
      <c r="AO98" s="22">
        <v>500562</v>
      </c>
      <c r="AP98" s="22">
        <v>3151953</v>
      </c>
      <c r="AQ98" s="22">
        <v>0</v>
      </c>
      <c r="AR98" s="22">
        <v>0</v>
      </c>
      <c r="AS98" s="22">
        <v>0</v>
      </c>
      <c r="AT98" s="22">
        <v>14421372</v>
      </c>
      <c r="AU98" s="22">
        <v>6768666</v>
      </c>
    </row>
    <row r="99" spans="1:47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1323610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1157041</v>
      </c>
      <c r="M99" s="22">
        <v>44099</v>
      </c>
      <c r="N99" s="22">
        <v>39743</v>
      </c>
      <c r="O99" s="22">
        <v>7765</v>
      </c>
      <c r="P99" s="22">
        <v>166988</v>
      </c>
      <c r="Q99" s="22">
        <v>5795</v>
      </c>
      <c r="R99" s="22">
        <v>1249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720551</v>
      </c>
      <c r="Z99" s="22">
        <v>57225</v>
      </c>
      <c r="AA99" s="22">
        <v>0</v>
      </c>
      <c r="AB99" s="22">
        <v>0</v>
      </c>
      <c r="AC99" s="22">
        <v>20263</v>
      </c>
      <c r="AD99" s="22">
        <v>3544329</v>
      </c>
      <c r="AE99" s="22">
        <v>1005384</v>
      </c>
      <c r="AF99" s="22">
        <v>536303</v>
      </c>
      <c r="AG99" s="22">
        <v>0</v>
      </c>
      <c r="AH99" s="22">
        <v>1047325</v>
      </c>
      <c r="AI99" s="22">
        <v>0</v>
      </c>
      <c r="AJ99" s="22">
        <v>0</v>
      </c>
      <c r="AK99" s="22">
        <v>42000</v>
      </c>
      <c r="AL99" s="22">
        <v>0</v>
      </c>
      <c r="AM99" s="22">
        <v>0</v>
      </c>
      <c r="AN99" s="22">
        <v>0</v>
      </c>
      <c r="AO99" s="22">
        <v>27654</v>
      </c>
      <c r="AP99" s="22">
        <v>515129</v>
      </c>
      <c r="AQ99" s="22">
        <v>15501</v>
      </c>
      <c r="AR99" s="22">
        <v>0</v>
      </c>
      <c r="AS99" s="22">
        <v>0</v>
      </c>
      <c r="AT99" s="22">
        <v>3189296</v>
      </c>
      <c r="AU99" s="22">
        <v>355033</v>
      </c>
    </row>
    <row r="100" spans="1:47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6499280</v>
      </c>
      <c r="F100" s="22">
        <v>0</v>
      </c>
      <c r="G100" s="22">
        <v>0</v>
      </c>
      <c r="H100" s="22">
        <v>0</v>
      </c>
      <c r="I100" s="22">
        <v>0</v>
      </c>
      <c r="J100" s="22">
        <v>8401014</v>
      </c>
      <c r="K100" s="22">
        <v>0</v>
      </c>
      <c r="L100" s="22">
        <v>6912324</v>
      </c>
      <c r="M100" s="22">
        <v>191774</v>
      </c>
      <c r="N100" s="22">
        <v>431353</v>
      </c>
      <c r="O100" s="22">
        <v>72161</v>
      </c>
      <c r="P100" s="22">
        <v>884581</v>
      </c>
      <c r="Q100" s="22">
        <v>112843</v>
      </c>
      <c r="R100" s="22">
        <v>316152</v>
      </c>
      <c r="S100" s="22">
        <v>0</v>
      </c>
      <c r="T100" s="22">
        <v>91575</v>
      </c>
      <c r="U100" s="22">
        <v>6815832</v>
      </c>
      <c r="V100" s="22">
        <v>0</v>
      </c>
      <c r="W100" s="22">
        <v>0</v>
      </c>
      <c r="X100" s="22">
        <v>0</v>
      </c>
      <c r="Y100" s="22">
        <v>4620942</v>
      </c>
      <c r="Z100" s="22">
        <v>1582510</v>
      </c>
      <c r="AA100" s="22">
        <v>0</v>
      </c>
      <c r="AB100" s="22">
        <v>0</v>
      </c>
      <c r="AC100" s="22">
        <v>2800300</v>
      </c>
      <c r="AD100" s="22">
        <v>39732641</v>
      </c>
      <c r="AE100" s="22">
        <v>4680038</v>
      </c>
      <c r="AF100" s="22">
        <v>4280703</v>
      </c>
      <c r="AG100" s="22">
        <v>0</v>
      </c>
      <c r="AH100" s="22">
        <v>2528733</v>
      </c>
      <c r="AI100" s="22">
        <v>1701</v>
      </c>
      <c r="AJ100" s="22">
        <v>0</v>
      </c>
      <c r="AK100" s="22">
        <v>0</v>
      </c>
      <c r="AL100" s="22">
        <v>1363784</v>
      </c>
      <c r="AM100" s="22">
        <v>758</v>
      </c>
      <c r="AN100" s="22">
        <v>0</v>
      </c>
      <c r="AO100" s="22">
        <v>491963</v>
      </c>
      <c r="AP100" s="22">
        <v>2873494</v>
      </c>
      <c r="AQ100" s="22">
        <v>0</v>
      </c>
      <c r="AR100" s="22">
        <v>0</v>
      </c>
      <c r="AS100" s="22">
        <v>0</v>
      </c>
      <c r="AT100" s="22">
        <v>16221174</v>
      </c>
      <c r="AU100" s="22">
        <v>23511467</v>
      </c>
    </row>
    <row r="101" spans="1:47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1647376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963803</v>
      </c>
      <c r="M101" s="22">
        <v>41108</v>
      </c>
      <c r="N101" s="22">
        <v>43366</v>
      </c>
      <c r="O101" s="22">
        <v>0</v>
      </c>
      <c r="P101" s="22">
        <v>92334</v>
      </c>
      <c r="Q101" s="22">
        <v>24658</v>
      </c>
      <c r="R101" s="22">
        <v>126152</v>
      </c>
      <c r="S101" s="22">
        <v>0</v>
      </c>
      <c r="T101" s="22">
        <v>222269</v>
      </c>
      <c r="U101" s="22">
        <v>0</v>
      </c>
      <c r="V101" s="22">
        <v>5007</v>
      </c>
      <c r="W101" s="22">
        <v>0</v>
      </c>
      <c r="X101" s="22">
        <v>215662</v>
      </c>
      <c r="Y101" s="22">
        <v>1893262</v>
      </c>
      <c r="Z101" s="22">
        <v>130406</v>
      </c>
      <c r="AA101" s="22">
        <v>0</v>
      </c>
      <c r="AB101" s="22">
        <v>0</v>
      </c>
      <c r="AC101" s="22">
        <v>110491</v>
      </c>
      <c r="AD101" s="22">
        <v>5515894</v>
      </c>
      <c r="AE101" s="22">
        <v>1131774</v>
      </c>
      <c r="AF101" s="22">
        <v>919089</v>
      </c>
      <c r="AG101" s="22">
        <v>0</v>
      </c>
      <c r="AH101" s="22">
        <v>620989</v>
      </c>
      <c r="AI101" s="22">
        <v>0</v>
      </c>
      <c r="AJ101" s="22">
        <v>0</v>
      </c>
      <c r="AK101" s="22">
        <v>60465</v>
      </c>
      <c r="AL101" s="22">
        <v>0</v>
      </c>
      <c r="AM101" s="22">
        <v>0</v>
      </c>
      <c r="AN101" s="22">
        <v>0</v>
      </c>
      <c r="AO101" s="22">
        <v>76716</v>
      </c>
      <c r="AP101" s="22">
        <v>658571</v>
      </c>
      <c r="AQ101" s="22">
        <v>0</v>
      </c>
      <c r="AR101" s="22">
        <v>0</v>
      </c>
      <c r="AS101" s="22">
        <v>787</v>
      </c>
      <c r="AT101" s="22">
        <v>3468391</v>
      </c>
      <c r="AU101" s="22">
        <v>2047503</v>
      </c>
    </row>
    <row r="102" spans="1:47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812654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734204</v>
      </c>
      <c r="M102" s="22">
        <v>54491</v>
      </c>
      <c r="N102" s="22">
        <v>10555</v>
      </c>
      <c r="O102" s="22">
        <v>3236</v>
      </c>
      <c r="P102" s="22">
        <v>95618</v>
      </c>
      <c r="Q102" s="22">
        <v>19347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254149</v>
      </c>
      <c r="Z102" s="22">
        <v>105240</v>
      </c>
      <c r="AA102" s="22">
        <v>7923</v>
      </c>
      <c r="AB102" s="22">
        <v>0</v>
      </c>
      <c r="AC102" s="22">
        <v>81225</v>
      </c>
      <c r="AD102" s="22">
        <v>2178642</v>
      </c>
      <c r="AE102" s="22">
        <v>525556</v>
      </c>
      <c r="AF102" s="22">
        <v>762018</v>
      </c>
      <c r="AG102" s="22">
        <v>0</v>
      </c>
      <c r="AH102" s="22">
        <v>283003</v>
      </c>
      <c r="AI102" s="22">
        <v>0</v>
      </c>
      <c r="AJ102" s="22">
        <v>27389</v>
      </c>
      <c r="AK102" s="22">
        <v>0</v>
      </c>
      <c r="AL102" s="22">
        <v>0</v>
      </c>
      <c r="AM102" s="22">
        <v>670</v>
      </c>
      <c r="AN102" s="22">
        <v>0</v>
      </c>
      <c r="AO102" s="22">
        <v>44147</v>
      </c>
      <c r="AP102" s="22">
        <v>383279</v>
      </c>
      <c r="AQ102" s="22">
        <v>0</v>
      </c>
      <c r="AR102" s="22">
        <v>0</v>
      </c>
      <c r="AS102" s="22">
        <v>-1338</v>
      </c>
      <c r="AT102" s="22">
        <v>2024724</v>
      </c>
      <c r="AU102" s="22">
        <v>153918</v>
      </c>
    </row>
    <row r="103" spans="1:47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1027655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825792</v>
      </c>
      <c r="M103" s="22">
        <v>73441</v>
      </c>
      <c r="N103" s="22">
        <v>10621</v>
      </c>
      <c r="O103" s="22">
        <v>0</v>
      </c>
      <c r="P103" s="22">
        <v>28104</v>
      </c>
      <c r="Q103" s="22">
        <v>15092</v>
      </c>
      <c r="R103" s="22">
        <v>160473</v>
      </c>
      <c r="S103" s="22">
        <v>0</v>
      </c>
      <c r="T103" s="22">
        <v>0</v>
      </c>
      <c r="U103" s="22">
        <v>0</v>
      </c>
      <c r="V103" s="22">
        <v>2035</v>
      </c>
      <c r="W103" s="22">
        <v>0</v>
      </c>
      <c r="X103" s="22">
        <v>293571</v>
      </c>
      <c r="Y103" s="22">
        <v>135938</v>
      </c>
      <c r="Z103" s="22">
        <v>134370</v>
      </c>
      <c r="AA103" s="22">
        <v>0</v>
      </c>
      <c r="AB103" s="22">
        <v>0</v>
      </c>
      <c r="AC103" s="22">
        <v>88123</v>
      </c>
      <c r="AD103" s="22">
        <v>2795215</v>
      </c>
      <c r="AE103" s="22">
        <v>1044906</v>
      </c>
      <c r="AF103" s="22">
        <v>721023</v>
      </c>
      <c r="AG103" s="22">
        <v>0</v>
      </c>
      <c r="AH103" s="22">
        <v>691138</v>
      </c>
      <c r="AI103" s="22">
        <v>0</v>
      </c>
      <c r="AJ103" s="22">
        <v>0</v>
      </c>
      <c r="AK103" s="22">
        <v>89989</v>
      </c>
      <c r="AL103" s="22">
        <v>0</v>
      </c>
      <c r="AM103" s="22">
        <v>0</v>
      </c>
      <c r="AN103" s="22">
        <v>0</v>
      </c>
      <c r="AO103" s="22">
        <v>23382</v>
      </c>
      <c r="AP103" s="22">
        <v>332845</v>
      </c>
      <c r="AQ103" s="22">
        <v>0</v>
      </c>
      <c r="AR103" s="22">
        <v>0</v>
      </c>
      <c r="AS103" s="22">
        <v>0</v>
      </c>
      <c r="AT103" s="22">
        <v>2903283</v>
      </c>
      <c r="AU103" s="22">
        <v>-108068</v>
      </c>
    </row>
    <row r="104" spans="1:47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2554077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1408527</v>
      </c>
      <c r="M104" s="22">
        <v>61172</v>
      </c>
      <c r="N104" s="22">
        <v>83755</v>
      </c>
      <c r="O104" s="22">
        <v>42160</v>
      </c>
      <c r="P104" s="22">
        <v>147360</v>
      </c>
      <c r="Q104" s="22">
        <v>147965</v>
      </c>
      <c r="R104" s="22">
        <v>228238</v>
      </c>
      <c r="S104" s="22">
        <v>1529849</v>
      </c>
      <c r="T104" s="22">
        <v>0</v>
      </c>
      <c r="U104" s="22">
        <v>0</v>
      </c>
      <c r="V104" s="22">
        <v>0</v>
      </c>
      <c r="W104" s="22">
        <v>4000</v>
      </c>
      <c r="X104" s="22">
        <v>0</v>
      </c>
      <c r="Y104" s="22">
        <v>7708811</v>
      </c>
      <c r="Z104" s="22">
        <v>196992</v>
      </c>
      <c r="AA104" s="22">
        <v>0</v>
      </c>
      <c r="AB104" s="22">
        <v>42495</v>
      </c>
      <c r="AC104" s="22">
        <v>77103</v>
      </c>
      <c r="AD104" s="22">
        <v>14232504</v>
      </c>
      <c r="AE104" s="22">
        <v>1903433</v>
      </c>
      <c r="AF104" s="22">
        <v>2575766</v>
      </c>
      <c r="AG104" s="22">
        <v>0</v>
      </c>
      <c r="AH104" s="22">
        <v>782979</v>
      </c>
      <c r="AI104" s="22">
        <v>0</v>
      </c>
      <c r="AJ104" s="22">
        <v>0</v>
      </c>
      <c r="AK104" s="22">
        <v>545603</v>
      </c>
      <c r="AL104" s="22">
        <v>45569</v>
      </c>
      <c r="AM104" s="22">
        <v>0</v>
      </c>
      <c r="AN104" s="22">
        <v>0</v>
      </c>
      <c r="AO104" s="22">
        <v>75856</v>
      </c>
      <c r="AP104" s="22">
        <v>663069</v>
      </c>
      <c r="AQ104" s="22">
        <v>0</v>
      </c>
      <c r="AR104" s="22">
        <v>855560</v>
      </c>
      <c r="AS104" s="22">
        <v>13049</v>
      </c>
      <c r="AT104" s="22">
        <v>7460884</v>
      </c>
      <c r="AU104" s="22">
        <v>6771620</v>
      </c>
    </row>
    <row r="105" spans="1:47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2289068</v>
      </c>
      <c r="F105" s="22">
        <v>0</v>
      </c>
      <c r="G105" s="22">
        <v>0</v>
      </c>
      <c r="H105" s="22">
        <v>0</v>
      </c>
      <c r="I105" s="22">
        <v>0</v>
      </c>
      <c r="J105" s="22">
        <v>5237</v>
      </c>
      <c r="K105" s="22">
        <v>0</v>
      </c>
      <c r="L105" s="22">
        <v>1858648</v>
      </c>
      <c r="M105" s="22">
        <v>91847</v>
      </c>
      <c r="N105" s="22">
        <v>57787</v>
      </c>
      <c r="O105" s="22">
        <v>33001</v>
      </c>
      <c r="P105" s="22">
        <v>278510</v>
      </c>
      <c r="Q105" s="22">
        <v>22003</v>
      </c>
      <c r="R105" s="22">
        <v>0</v>
      </c>
      <c r="S105" s="22">
        <v>0</v>
      </c>
      <c r="T105" s="22">
        <v>436371</v>
      </c>
      <c r="U105" s="22">
        <v>2159259</v>
      </c>
      <c r="V105" s="22">
        <v>0</v>
      </c>
      <c r="W105" s="22">
        <v>86784</v>
      </c>
      <c r="X105" s="22">
        <v>0</v>
      </c>
      <c r="Y105" s="22">
        <v>353401</v>
      </c>
      <c r="Z105" s="22">
        <v>288650</v>
      </c>
      <c r="AA105" s="22">
        <v>0</v>
      </c>
      <c r="AB105" s="22">
        <v>0</v>
      </c>
      <c r="AC105" s="22">
        <v>0</v>
      </c>
      <c r="AD105" s="22">
        <v>7960566</v>
      </c>
      <c r="AE105" s="22">
        <v>1704687</v>
      </c>
      <c r="AF105" s="22">
        <v>1321464</v>
      </c>
      <c r="AG105" s="22">
        <v>212473</v>
      </c>
      <c r="AH105" s="22">
        <v>693068</v>
      </c>
      <c r="AI105" s="22">
        <v>20001</v>
      </c>
      <c r="AJ105" s="22">
        <v>0</v>
      </c>
      <c r="AK105" s="22">
        <v>0</v>
      </c>
      <c r="AL105" s="22">
        <v>2400</v>
      </c>
      <c r="AM105" s="22">
        <v>6715</v>
      </c>
      <c r="AN105" s="22">
        <v>0</v>
      </c>
      <c r="AO105" s="22">
        <v>116056</v>
      </c>
      <c r="AP105" s="22">
        <v>626318</v>
      </c>
      <c r="AQ105" s="22">
        <v>0</v>
      </c>
      <c r="AR105" s="22">
        <v>0</v>
      </c>
      <c r="AS105" s="22">
        <v>0</v>
      </c>
      <c r="AT105" s="22">
        <v>4703182</v>
      </c>
      <c r="AU105" s="22">
        <v>3257384</v>
      </c>
    </row>
    <row r="106" spans="1:47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18353105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11046467</v>
      </c>
      <c r="M106" s="22">
        <v>228465</v>
      </c>
      <c r="N106" s="22">
        <v>1358347</v>
      </c>
      <c r="O106" s="22">
        <v>0</v>
      </c>
      <c r="P106" s="22">
        <v>1329284</v>
      </c>
      <c r="Q106" s="22">
        <v>903856</v>
      </c>
      <c r="R106" s="22">
        <v>1751333</v>
      </c>
      <c r="S106" s="22">
        <v>0</v>
      </c>
      <c r="T106" s="22">
        <v>0</v>
      </c>
      <c r="U106" s="22">
        <v>536625</v>
      </c>
      <c r="V106" s="22">
        <v>0</v>
      </c>
      <c r="W106" s="22">
        <v>8570</v>
      </c>
      <c r="X106" s="22">
        <v>1839294</v>
      </c>
      <c r="Y106" s="22">
        <v>13838338</v>
      </c>
      <c r="Z106" s="22">
        <v>0</v>
      </c>
      <c r="AA106" s="22">
        <v>0</v>
      </c>
      <c r="AB106" s="22">
        <v>1708010</v>
      </c>
      <c r="AC106" s="22">
        <v>1363356</v>
      </c>
      <c r="AD106" s="22">
        <v>54265050</v>
      </c>
      <c r="AE106" s="22">
        <v>13357775</v>
      </c>
      <c r="AF106" s="22">
        <v>11273874</v>
      </c>
      <c r="AG106" s="22">
        <v>0</v>
      </c>
      <c r="AH106" s="22">
        <v>3286664</v>
      </c>
      <c r="AI106" s="22">
        <v>0</v>
      </c>
      <c r="AJ106" s="22">
        <v>0</v>
      </c>
      <c r="AK106" s="22">
        <v>0</v>
      </c>
      <c r="AL106" s="22">
        <v>645043</v>
      </c>
      <c r="AM106" s="22">
        <v>19481</v>
      </c>
      <c r="AN106" s="22">
        <v>0</v>
      </c>
      <c r="AO106" s="22">
        <v>1145536</v>
      </c>
      <c r="AP106" s="22">
        <v>6143309</v>
      </c>
      <c r="AQ106" s="22">
        <v>1294062</v>
      </c>
      <c r="AR106" s="22">
        <v>0</v>
      </c>
      <c r="AS106" s="22">
        <v>7432355</v>
      </c>
      <c r="AT106" s="22">
        <v>44598099</v>
      </c>
      <c r="AU106" s="22">
        <v>9666951</v>
      </c>
    </row>
    <row r="107" spans="1:47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2480238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5403393</v>
      </c>
      <c r="M107" s="22">
        <v>28351</v>
      </c>
      <c r="N107" s="22">
        <v>43009</v>
      </c>
      <c r="O107" s="22">
        <v>0</v>
      </c>
      <c r="P107" s="22">
        <v>103722</v>
      </c>
      <c r="Q107" s="22">
        <v>87508</v>
      </c>
      <c r="R107" s="22">
        <v>0</v>
      </c>
      <c r="S107" s="22">
        <v>0</v>
      </c>
      <c r="T107" s="22">
        <v>10095</v>
      </c>
      <c r="U107" s="22">
        <v>38894</v>
      </c>
      <c r="V107" s="22">
        <v>180125</v>
      </c>
      <c r="W107" s="22">
        <v>420285</v>
      </c>
      <c r="X107" s="22">
        <v>1176955</v>
      </c>
      <c r="Y107" s="22">
        <v>0</v>
      </c>
      <c r="Z107" s="22">
        <v>215740</v>
      </c>
      <c r="AA107" s="22">
        <v>0</v>
      </c>
      <c r="AB107" s="22">
        <v>0</v>
      </c>
      <c r="AC107" s="22">
        <v>15507</v>
      </c>
      <c r="AD107" s="22">
        <v>10203822</v>
      </c>
      <c r="AE107" s="22">
        <v>2314286</v>
      </c>
      <c r="AF107" s="22">
        <v>1880052</v>
      </c>
      <c r="AG107" s="22">
        <v>0</v>
      </c>
      <c r="AH107" s="22">
        <v>2758313</v>
      </c>
      <c r="AI107" s="22">
        <v>0</v>
      </c>
      <c r="AJ107" s="22">
        <v>0</v>
      </c>
      <c r="AK107" s="22">
        <v>0</v>
      </c>
      <c r="AL107" s="22">
        <v>177735</v>
      </c>
      <c r="AM107" s="22">
        <v>11134</v>
      </c>
      <c r="AN107" s="22">
        <v>2934</v>
      </c>
      <c r="AO107" s="22">
        <v>32847</v>
      </c>
      <c r="AP107" s="22">
        <v>1907678</v>
      </c>
      <c r="AQ107" s="22">
        <v>77707</v>
      </c>
      <c r="AR107" s="22">
        <v>0</v>
      </c>
      <c r="AS107" s="22">
        <v>52253</v>
      </c>
      <c r="AT107" s="22">
        <v>9214939</v>
      </c>
      <c r="AU107" s="22">
        <v>988883</v>
      </c>
    </row>
    <row r="108" spans="1:47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3116903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1907594</v>
      </c>
      <c r="M108" s="22">
        <v>64561</v>
      </c>
      <c r="N108" s="22">
        <v>107234</v>
      </c>
      <c r="O108" s="22">
        <v>24782</v>
      </c>
      <c r="P108" s="22">
        <v>220037</v>
      </c>
      <c r="Q108" s="22">
        <v>1127</v>
      </c>
      <c r="R108" s="22">
        <v>138873</v>
      </c>
      <c r="S108" s="22">
        <v>0</v>
      </c>
      <c r="T108" s="22">
        <v>276688</v>
      </c>
      <c r="U108" s="22">
        <v>2177591</v>
      </c>
      <c r="V108" s="22">
        <v>0</v>
      </c>
      <c r="W108" s="22">
        <v>0</v>
      </c>
      <c r="X108" s="22">
        <v>0</v>
      </c>
      <c r="Y108" s="22">
        <v>1185138</v>
      </c>
      <c r="Z108" s="22">
        <v>317541</v>
      </c>
      <c r="AA108" s="22">
        <v>5000</v>
      </c>
      <c r="AB108" s="22">
        <v>119000</v>
      </c>
      <c r="AC108" s="22">
        <v>68248</v>
      </c>
      <c r="AD108" s="22">
        <v>9730317</v>
      </c>
      <c r="AE108" s="22">
        <v>2359205</v>
      </c>
      <c r="AF108" s="22">
        <v>1324003</v>
      </c>
      <c r="AG108" s="22">
        <v>0</v>
      </c>
      <c r="AH108" s="22">
        <v>1189993</v>
      </c>
      <c r="AI108" s="22">
        <v>4111</v>
      </c>
      <c r="AJ108" s="22">
        <v>0</v>
      </c>
      <c r="AK108" s="22">
        <v>0</v>
      </c>
      <c r="AL108" s="22">
        <v>256765</v>
      </c>
      <c r="AM108" s="22">
        <v>2076</v>
      </c>
      <c r="AN108" s="22">
        <v>0</v>
      </c>
      <c r="AO108" s="22">
        <v>137999</v>
      </c>
      <c r="AP108" s="22">
        <v>1482499</v>
      </c>
      <c r="AQ108" s="22">
        <v>13040</v>
      </c>
      <c r="AR108" s="22">
        <v>0</v>
      </c>
      <c r="AS108" s="22">
        <v>0</v>
      </c>
      <c r="AT108" s="22">
        <v>6769691</v>
      </c>
      <c r="AU108" s="22">
        <v>2960626</v>
      </c>
    </row>
    <row r="109" spans="1:47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852929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1845869</v>
      </c>
      <c r="M109" s="22">
        <v>16511</v>
      </c>
      <c r="N109" s="22">
        <v>5115</v>
      </c>
      <c r="O109" s="22">
        <v>5397</v>
      </c>
      <c r="P109" s="22">
        <v>42093</v>
      </c>
      <c r="Q109" s="22">
        <v>4329</v>
      </c>
      <c r="R109" s="22">
        <v>0</v>
      </c>
      <c r="S109" s="22">
        <v>0</v>
      </c>
      <c r="T109" s="22">
        <v>0</v>
      </c>
      <c r="U109" s="22">
        <v>5340</v>
      </c>
      <c r="V109" s="22">
        <v>0</v>
      </c>
      <c r="W109" s="22">
        <v>15945</v>
      </c>
      <c r="X109" s="22">
        <v>0</v>
      </c>
      <c r="Y109" s="22">
        <v>514169</v>
      </c>
      <c r="Z109" s="22">
        <v>116924</v>
      </c>
      <c r="AA109" s="22">
        <v>0</v>
      </c>
      <c r="AB109" s="22">
        <v>0</v>
      </c>
      <c r="AC109" s="22">
        <v>21518</v>
      </c>
      <c r="AD109" s="22">
        <v>3446139</v>
      </c>
      <c r="AE109" s="22">
        <v>958407</v>
      </c>
      <c r="AF109" s="22">
        <v>925759</v>
      </c>
      <c r="AG109" s="22">
        <v>0</v>
      </c>
      <c r="AH109" s="22">
        <v>910353</v>
      </c>
      <c r="AI109" s="22">
        <v>5247</v>
      </c>
      <c r="AJ109" s="22">
        <v>0</v>
      </c>
      <c r="AK109" s="22">
        <v>87911</v>
      </c>
      <c r="AL109" s="22">
        <v>0</v>
      </c>
      <c r="AM109" s="22">
        <v>638</v>
      </c>
      <c r="AN109" s="22">
        <v>0</v>
      </c>
      <c r="AO109" s="22">
        <v>84311</v>
      </c>
      <c r="AP109" s="22">
        <v>342601</v>
      </c>
      <c r="AQ109" s="22">
        <v>7820</v>
      </c>
      <c r="AR109" s="22">
        <v>0</v>
      </c>
      <c r="AS109" s="22">
        <v>4404</v>
      </c>
      <c r="AT109" s="22">
        <v>3327451</v>
      </c>
      <c r="AU109" s="22">
        <v>118688</v>
      </c>
    </row>
    <row r="110" spans="1:47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14493980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3025361</v>
      </c>
      <c r="M110" s="22">
        <v>266061</v>
      </c>
      <c r="N110" s="22">
        <v>1861066</v>
      </c>
      <c r="O110" s="22">
        <v>0</v>
      </c>
      <c r="P110" s="22">
        <v>0</v>
      </c>
      <c r="Q110" s="22">
        <v>331636</v>
      </c>
      <c r="R110" s="22">
        <v>0</v>
      </c>
      <c r="S110" s="22">
        <v>0</v>
      </c>
      <c r="T110" s="22">
        <v>109270</v>
      </c>
      <c r="U110" s="22">
        <v>23845501</v>
      </c>
      <c r="V110" s="22">
        <v>0</v>
      </c>
      <c r="W110" s="22">
        <v>0</v>
      </c>
      <c r="X110" s="22">
        <v>0</v>
      </c>
      <c r="Y110" s="22">
        <v>7827907</v>
      </c>
      <c r="Z110" s="22">
        <v>121892</v>
      </c>
      <c r="AA110" s="22">
        <v>0</v>
      </c>
      <c r="AB110" s="22">
        <v>740094</v>
      </c>
      <c r="AC110" s="22">
        <v>0</v>
      </c>
      <c r="AD110" s="22">
        <v>52622768</v>
      </c>
      <c r="AE110" s="22">
        <v>9777427</v>
      </c>
      <c r="AF110" s="22">
        <v>3083783</v>
      </c>
      <c r="AG110" s="22">
        <v>2633308</v>
      </c>
      <c r="AH110" s="22">
        <v>1876952</v>
      </c>
      <c r="AI110" s="22">
        <v>33</v>
      </c>
      <c r="AJ110" s="22">
        <v>0</v>
      </c>
      <c r="AK110" s="22">
        <v>0</v>
      </c>
      <c r="AL110" s="22">
        <v>3334489</v>
      </c>
      <c r="AM110" s="22">
        <v>15435</v>
      </c>
      <c r="AN110" s="22">
        <v>22769</v>
      </c>
      <c r="AO110" s="22">
        <v>282781</v>
      </c>
      <c r="AP110" s="22">
        <v>4566588</v>
      </c>
      <c r="AQ110" s="22">
        <v>0</v>
      </c>
      <c r="AR110" s="22">
        <v>0</v>
      </c>
      <c r="AS110" s="22">
        <v>210802</v>
      </c>
      <c r="AT110" s="22">
        <v>25804367</v>
      </c>
      <c r="AU110" s="22">
        <v>26818401</v>
      </c>
    </row>
    <row r="111" spans="1:47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3000645</v>
      </c>
      <c r="F111" s="22">
        <v>0</v>
      </c>
      <c r="G111" s="22">
        <v>0</v>
      </c>
      <c r="H111" s="22">
        <v>0</v>
      </c>
      <c r="I111" s="22">
        <v>0</v>
      </c>
      <c r="J111" s="22">
        <v>78459</v>
      </c>
      <c r="K111" s="22">
        <v>0</v>
      </c>
      <c r="L111" s="22">
        <v>1933646</v>
      </c>
      <c r="M111" s="22">
        <v>188361</v>
      </c>
      <c r="N111" s="22">
        <v>46574</v>
      </c>
      <c r="O111" s="22">
        <v>0</v>
      </c>
      <c r="P111" s="22">
        <v>122233</v>
      </c>
      <c r="Q111" s="22">
        <v>31979</v>
      </c>
      <c r="R111" s="22">
        <v>129706</v>
      </c>
      <c r="S111" s="22">
        <v>0</v>
      </c>
      <c r="T111" s="22">
        <v>0</v>
      </c>
      <c r="U111" s="22">
        <v>0</v>
      </c>
      <c r="V111" s="22">
        <v>0</v>
      </c>
      <c r="W111" s="22">
        <v>126117</v>
      </c>
      <c r="X111" s="22">
        <v>0</v>
      </c>
      <c r="Y111" s="22">
        <v>2183586</v>
      </c>
      <c r="Z111" s="22">
        <v>175573</v>
      </c>
      <c r="AA111" s="22">
        <v>0</v>
      </c>
      <c r="AB111" s="22">
        <v>0</v>
      </c>
      <c r="AC111" s="22">
        <v>144496</v>
      </c>
      <c r="AD111" s="22">
        <v>8161375</v>
      </c>
      <c r="AE111" s="22">
        <v>2553341</v>
      </c>
      <c r="AF111" s="22">
        <v>1107160</v>
      </c>
      <c r="AG111" s="22">
        <v>238175</v>
      </c>
      <c r="AH111" s="22">
        <v>1221191</v>
      </c>
      <c r="AI111" s="22">
        <v>0</v>
      </c>
      <c r="AJ111" s="22">
        <v>0</v>
      </c>
      <c r="AK111" s="22">
        <v>25367</v>
      </c>
      <c r="AL111" s="22">
        <v>0</v>
      </c>
      <c r="AM111" s="22">
        <v>3785</v>
      </c>
      <c r="AN111" s="22">
        <v>0</v>
      </c>
      <c r="AO111" s="22">
        <v>249741</v>
      </c>
      <c r="AP111" s="22">
        <v>2871172</v>
      </c>
      <c r="AQ111" s="22">
        <v>1206</v>
      </c>
      <c r="AR111" s="22">
        <v>0</v>
      </c>
      <c r="AS111" s="22">
        <v>110828</v>
      </c>
      <c r="AT111" s="22">
        <v>8381966</v>
      </c>
      <c r="AU111" s="22">
        <v>-220591</v>
      </c>
    </row>
    <row r="112" spans="1:47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5930827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17623</v>
      </c>
      <c r="L112" s="22">
        <v>5485193</v>
      </c>
      <c r="M112" s="22">
        <v>108833</v>
      </c>
      <c r="N112" s="22">
        <v>102048</v>
      </c>
      <c r="O112" s="22">
        <v>17344</v>
      </c>
      <c r="P112" s="22">
        <v>369420</v>
      </c>
      <c r="Q112" s="22">
        <v>107953</v>
      </c>
      <c r="R112" s="22">
        <v>0</v>
      </c>
      <c r="S112" s="22">
        <v>0</v>
      </c>
      <c r="T112" s="22">
        <v>23671</v>
      </c>
      <c r="U112" s="22">
        <v>2174887</v>
      </c>
      <c r="V112" s="22">
        <v>0</v>
      </c>
      <c r="W112" s="22">
        <v>96547</v>
      </c>
      <c r="X112" s="22">
        <v>1076915</v>
      </c>
      <c r="Y112" s="22">
        <v>1948455</v>
      </c>
      <c r="Z112" s="22">
        <v>364342</v>
      </c>
      <c r="AA112" s="22">
        <v>68250</v>
      </c>
      <c r="AB112" s="22">
        <v>701528</v>
      </c>
      <c r="AC112" s="22">
        <v>404535</v>
      </c>
      <c r="AD112" s="22">
        <v>18998371</v>
      </c>
      <c r="AE112" s="22">
        <v>3977294</v>
      </c>
      <c r="AF112" s="22">
        <v>2548546</v>
      </c>
      <c r="AG112" s="22">
        <v>2114596</v>
      </c>
      <c r="AH112" s="22">
        <v>1808910</v>
      </c>
      <c r="AI112" s="22">
        <v>0</v>
      </c>
      <c r="AJ112" s="22">
        <v>0</v>
      </c>
      <c r="AK112" s="22">
        <v>369326</v>
      </c>
      <c r="AL112" s="22">
        <v>0</v>
      </c>
      <c r="AM112" s="22">
        <v>2309</v>
      </c>
      <c r="AN112" s="22">
        <v>2909</v>
      </c>
      <c r="AO112" s="22">
        <v>301355</v>
      </c>
      <c r="AP112" s="22">
        <v>2323854</v>
      </c>
      <c r="AQ112" s="22">
        <v>0</v>
      </c>
      <c r="AR112" s="22">
        <v>0</v>
      </c>
      <c r="AS112" s="22">
        <v>30195</v>
      </c>
      <c r="AT112" s="22">
        <v>13479294</v>
      </c>
      <c r="AU112" s="22">
        <v>5519077</v>
      </c>
    </row>
    <row r="113" spans="1:47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1400898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1272797</v>
      </c>
      <c r="M113" s="22">
        <v>56561</v>
      </c>
      <c r="N113" s="22">
        <v>16862</v>
      </c>
      <c r="O113" s="22">
        <v>0</v>
      </c>
      <c r="P113" s="22">
        <v>72477</v>
      </c>
      <c r="Q113" s="22">
        <v>30551</v>
      </c>
      <c r="R113" s="22">
        <v>53555</v>
      </c>
      <c r="S113" s="22">
        <v>0</v>
      </c>
      <c r="T113" s="22">
        <v>0</v>
      </c>
      <c r="U113" s="22">
        <v>13004</v>
      </c>
      <c r="V113" s="22">
        <v>0</v>
      </c>
      <c r="W113" s="22">
        <v>0</v>
      </c>
      <c r="X113" s="22">
        <v>0</v>
      </c>
      <c r="Y113" s="22">
        <v>0</v>
      </c>
      <c r="Z113" s="22">
        <v>1789520</v>
      </c>
      <c r="AA113" s="22">
        <v>0</v>
      </c>
      <c r="AB113" s="22">
        <v>0</v>
      </c>
      <c r="AC113" s="22">
        <v>34354</v>
      </c>
      <c r="AD113" s="22">
        <v>4740579</v>
      </c>
      <c r="AE113" s="22">
        <v>882766</v>
      </c>
      <c r="AF113" s="22">
        <v>487166</v>
      </c>
      <c r="AG113" s="22">
        <v>0</v>
      </c>
      <c r="AH113" s="22">
        <v>554829</v>
      </c>
      <c r="AI113" s="22">
        <v>0</v>
      </c>
      <c r="AJ113" s="22">
        <v>0</v>
      </c>
      <c r="AK113" s="22">
        <v>0</v>
      </c>
      <c r="AL113" s="22">
        <v>305900</v>
      </c>
      <c r="AM113" s="22">
        <v>1201</v>
      </c>
      <c r="AN113" s="22">
        <v>0</v>
      </c>
      <c r="AO113" s="22">
        <v>93913</v>
      </c>
      <c r="AP113" s="22">
        <v>639835</v>
      </c>
      <c r="AQ113" s="22">
        <v>0</v>
      </c>
      <c r="AR113" s="22">
        <v>0</v>
      </c>
      <c r="AS113" s="22">
        <v>5100</v>
      </c>
      <c r="AT113" s="22">
        <v>2970710</v>
      </c>
      <c r="AU113" s="22">
        <v>1769869</v>
      </c>
    </row>
    <row r="114" spans="1:47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18081897</v>
      </c>
      <c r="F114" s="22">
        <v>0</v>
      </c>
      <c r="G114" s="22">
        <v>0</v>
      </c>
      <c r="H114" s="22">
        <v>94411</v>
      </c>
      <c r="I114" s="22">
        <v>0</v>
      </c>
      <c r="J114" s="22">
        <v>314754</v>
      </c>
      <c r="K114" s="22">
        <v>0</v>
      </c>
      <c r="L114" s="22">
        <v>12372717</v>
      </c>
      <c r="M114" s="22">
        <v>250369</v>
      </c>
      <c r="N114" s="22">
        <v>1584017</v>
      </c>
      <c r="O114" s="22">
        <v>661180</v>
      </c>
      <c r="P114" s="22">
        <v>1783155</v>
      </c>
      <c r="Q114" s="22">
        <v>599885</v>
      </c>
      <c r="R114" s="22">
        <v>501648</v>
      </c>
      <c r="S114" s="22">
        <v>1250</v>
      </c>
      <c r="T114" s="22">
        <v>0</v>
      </c>
      <c r="U114" s="22">
        <v>8298579</v>
      </c>
      <c r="V114" s="22">
        <v>0</v>
      </c>
      <c r="W114" s="22">
        <v>1042999</v>
      </c>
      <c r="X114" s="22">
        <v>0</v>
      </c>
      <c r="Y114" s="22">
        <v>7605610</v>
      </c>
      <c r="Z114" s="22">
        <v>847712</v>
      </c>
      <c r="AA114" s="22">
        <v>0</v>
      </c>
      <c r="AB114" s="22">
        <v>4898368</v>
      </c>
      <c r="AC114" s="22">
        <v>915923</v>
      </c>
      <c r="AD114" s="22">
        <v>59854474</v>
      </c>
      <c r="AE114" s="22">
        <v>15622778</v>
      </c>
      <c r="AF114" s="22">
        <v>8841064</v>
      </c>
      <c r="AG114" s="22">
        <v>4449622</v>
      </c>
      <c r="AH114" s="22">
        <v>3167451</v>
      </c>
      <c r="AI114" s="22">
        <v>0</v>
      </c>
      <c r="AJ114" s="22">
        <v>0</v>
      </c>
      <c r="AK114" s="22">
        <v>2800</v>
      </c>
      <c r="AL114" s="22">
        <v>736409</v>
      </c>
      <c r="AM114" s="22">
        <v>57511</v>
      </c>
      <c r="AN114" s="22">
        <v>0</v>
      </c>
      <c r="AO114" s="22">
        <v>964917</v>
      </c>
      <c r="AP114" s="22">
        <v>6121245</v>
      </c>
      <c r="AQ114" s="22">
        <v>81919</v>
      </c>
      <c r="AR114" s="22">
        <v>0</v>
      </c>
      <c r="AS114" s="22">
        <v>334654</v>
      </c>
      <c r="AT114" s="22">
        <v>40380370</v>
      </c>
      <c r="AU114" s="22">
        <v>19474104</v>
      </c>
    </row>
    <row r="115" spans="1:47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1080974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886512</v>
      </c>
      <c r="M115" s="22">
        <v>43017</v>
      </c>
      <c r="N115" s="22">
        <v>5745</v>
      </c>
      <c r="O115" s="22">
        <v>3745</v>
      </c>
      <c r="P115" s="22">
        <v>64751</v>
      </c>
      <c r="Q115" s="22">
        <v>5256</v>
      </c>
      <c r="R115" s="22">
        <v>32803</v>
      </c>
      <c r="S115" s="22">
        <v>16485</v>
      </c>
      <c r="T115" s="22">
        <v>0</v>
      </c>
      <c r="U115" s="22">
        <v>0</v>
      </c>
      <c r="V115" s="22">
        <v>0</v>
      </c>
      <c r="W115" s="22">
        <v>125138</v>
      </c>
      <c r="X115" s="22">
        <v>0</v>
      </c>
      <c r="Y115" s="22">
        <v>826339</v>
      </c>
      <c r="Z115" s="22">
        <v>141678</v>
      </c>
      <c r="AA115" s="22">
        <v>0</v>
      </c>
      <c r="AB115" s="22">
        <v>0</v>
      </c>
      <c r="AC115" s="22">
        <v>31197</v>
      </c>
      <c r="AD115" s="22">
        <v>3263640</v>
      </c>
      <c r="AE115" s="22">
        <v>718824</v>
      </c>
      <c r="AF115" s="22">
        <v>581284</v>
      </c>
      <c r="AG115" s="22">
        <v>0</v>
      </c>
      <c r="AH115" s="22">
        <v>534466</v>
      </c>
      <c r="AI115" s="22">
        <v>0</v>
      </c>
      <c r="AJ115" s="22">
        <v>0</v>
      </c>
      <c r="AK115" s="22">
        <v>106365</v>
      </c>
      <c r="AL115" s="22">
        <v>21429</v>
      </c>
      <c r="AM115" s="22">
        <v>1868</v>
      </c>
      <c r="AN115" s="22">
        <v>0</v>
      </c>
      <c r="AO115" s="22">
        <v>17754</v>
      </c>
      <c r="AP115" s="22">
        <v>459827</v>
      </c>
      <c r="AQ115" s="22">
        <v>1666</v>
      </c>
      <c r="AR115" s="22">
        <v>0</v>
      </c>
      <c r="AS115" s="22">
        <v>13530</v>
      </c>
      <c r="AT115" s="22">
        <v>2457013</v>
      </c>
      <c r="AU115" s="22">
        <v>806627</v>
      </c>
    </row>
    <row r="116" spans="1:47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2502643</v>
      </c>
      <c r="F116" s="22">
        <v>0</v>
      </c>
      <c r="G116" s="22">
        <v>0</v>
      </c>
      <c r="H116" s="22">
        <v>0</v>
      </c>
      <c r="I116" s="22">
        <v>0</v>
      </c>
      <c r="J116" s="22">
        <v>10161</v>
      </c>
      <c r="K116" s="22">
        <v>0</v>
      </c>
      <c r="L116" s="22">
        <v>1771228</v>
      </c>
      <c r="M116" s="22">
        <v>91972</v>
      </c>
      <c r="N116" s="22">
        <v>209870</v>
      </c>
      <c r="O116" s="22">
        <v>8068</v>
      </c>
      <c r="P116" s="22">
        <v>99273</v>
      </c>
      <c r="Q116" s="22">
        <v>36560</v>
      </c>
      <c r="R116" s="22">
        <v>35146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1060947</v>
      </c>
      <c r="Z116" s="22">
        <v>120000</v>
      </c>
      <c r="AA116" s="22">
        <v>0</v>
      </c>
      <c r="AB116" s="22">
        <v>84354</v>
      </c>
      <c r="AC116" s="22">
        <v>39732</v>
      </c>
      <c r="AD116" s="22">
        <v>6069954</v>
      </c>
      <c r="AE116" s="22">
        <v>1499793</v>
      </c>
      <c r="AF116" s="22">
        <v>1703699</v>
      </c>
      <c r="AG116" s="22">
        <v>0</v>
      </c>
      <c r="AH116" s="22">
        <v>557736</v>
      </c>
      <c r="AI116" s="22">
        <v>0</v>
      </c>
      <c r="AJ116" s="22">
        <v>45568</v>
      </c>
      <c r="AK116" s="22">
        <v>144298</v>
      </c>
      <c r="AL116" s="22">
        <v>0</v>
      </c>
      <c r="AM116" s="22">
        <v>56086</v>
      </c>
      <c r="AN116" s="22">
        <v>0</v>
      </c>
      <c r="AO116" s="22">
        <v>179470</v>
      </c>
      <c r="AP116" s="22">
        <v>1200230</v>
      </c>
      <c r="AQ116" s="22">
        <v>4132</v>
      </c>
      <c r="AR116" s="22">
        <v>0</v>
      </c>
      <c r="AS116" s="22">
        <v>0</v>
      </c>
      <c r="AT116" s="22">
        <v>5391012</v>
      </c>
      <c r="AU116" s="22">
        <v>678942</v>
      </c>
    </row>
    <row r="117" spans="1:47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672738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1142466</v>
      </c>
      <c r="M117" s="22">
        <v>28437</v>
      </c>
      <c r="N117" s="22">
        <v>6496</v>
      </c>
      <c r="O117" s="22">
        <v>7612</v>
      </c>
      <c r="P117" s="22">
        <v>19654</v>
      </c>
      <c r="Q117" s="22">
        <v>17896</v>
      </c>
      <c r="R117" s="22">
        <v>37204</v>
      </c>
      <c r="S117" s="22">
        <v>0</v>
      </c>
      <c r="T117" s="22">
        <v>0</v>
      </c>
      <c r="U117" s="22">
        <v>0</v>
      </c>
      <c r="V117" s="22">
        <v>0</v>
      </c>
      <c r="W117" s="22">
        <v>50000</v>
      </c>
      <c r="X117" s="22">
        <v>0</v>
      </c>
      <c r="Y117" s="22">
        <v>730502</v>
      </c>
      <c r="Z117" s="22">
        <v>42902</v>
      </c>
      <c r="AA117" s="22">
        <v>0</v>
      </c>
      <c r="AB117" s="22">
        <v>0</v>
      </c>
      <c r="AC117" s="22">
        <v>28704</v>
      </c>
      <c r="AD117" s="22">
        <v>2784611</v>
      </c>
      <c r="AE117" s="22">
        <v>609596</v>
      </c>
      <c r="AF117" s="22">
        <v>558412</v>
      </c>
      <c r="AG117" s="22">
        <v>16420</v>
      </c>
      <c r="AH117" s="22">
        <v>545361</v>
      </c>
      <c r="AI117" s="22">
        <v>3558</v>
      </c>
      <c r="AJ117" s="22">
        <v>0</v>
      </c>
      <c r="AK117" s="22">
        <v>100622</v>
      </c>
      <c r="AL117" s="22">
        <v>0</v>
      </c>
      <c r="AM117" s="22">
        <v>1481</v>
      </c>
      <c r="AN117" s="22">
        <v>0</v>
      </c>
      <c r="AO117" s="22">
        <v>56940</v>
      </c>
      <c r="AP117" s="22">
        <v>368596</v>
      </c>
      <c r="AQ117" s="22">
        <v>0</v>
      </c>
      <c r="AR117" s="22">
        <v>0</v>
      </c>
      <c r="AS117" s="22">
        <v>2797</v>
      </c>
      <c r="AT117" s="22">
        <v>2263783</v>
      </c>
      <c r="AU117" s="22">
        <v>520828</v>
      </c>
    </row>
    <row r="118" spans="1:47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4639722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7727827</v>
      </c>
      <c r="M118" s="22">
        <v>74610</v>
      </c>
      <c r="N118" s="22">
        <v>0</v>
      </c>
      <c r="O118" s="22">
        <v>0</v>
      </c>
      <c r="P118" s="22">
        <v>0</v>
      </c>
      <c r="Q118" s="22">
        <v>160441</v>
      </c>
      <c r="R118" s="22">
        <v>0</v>
      </c>
      <c r="S118" s="22">
        <v>0</v>
      </c>
      <c r="T118" s="22">
        <v>0</v>
      </c>
      <c r="U118" s="22">
        <v>0</v>
      </c>
      <c r="V118" s="22">
        <v>1300</v>
      </c>
      <c r="W118" s="22">
        <v>352382</v>
      </c>
      <c r="X118" s="22">
        <v>715167</v>
      </c>
      <c r="Y118" s="22">
        <v>1242102</v>
      </c>
      <c r="Z118" s="22">
        <v>297342</v>
      </c>
      <c r="AA118" s="22">
        <v>0</v>
      </c>
      <c r="AB118" s="22">
        <v>0</v>
      </c>
      <c r="AC118" s="22">
        <v>31458</v>
      </c>
      <c r="AD118" s="22">
        <v>15242351</v>
      </c>
      <c r="AE118" s="22">
        <v>5270489</v>
      </c>
      <c r="AF118" s="22">
        <v>3464351</v>
      </c>
      <c r="AG118" s="22">
        <v>0</v>
      </c>
      <c r="AH118" s="22">
        <v>3679295</v>
      </c>
      <c r="AI118" s="22">
        <v>0</v>
      </c>
      <c r="AJ118" s="22">
        <v>0</v>
      </c>
      <c r="AK118" s="22">
        <v>429491</v>
      </c>
      <c r="AL118" s="22">
        <v>0</v>
      </c>
      <c r="AM118" s="22">
        <v>0</v>
      </c>
      <c r="AN118" s="22">
        <v>0</v>
      </c>
      <c r="AO118" s="22">
        <v>61289</v>
      </c>
      <c r="AP118" s="22">
        <v>2188266</v>
      </c>
      <c r="AQ118" s="22">
        <v>30488</v>
      </c>
      <c r="AR118" s="22">
        <v>0</v>
      </c>
      <c r="AS118" s="22">
        <v>44128</v>
      </c>
      <c r="AT118" s="22">
        <v>15167797</v>
      </c>
      <c r="AU118" s="22">
        <v>74554</v>
      </c>
    </row>
    <row r="119" spans="1:47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4259064</v>
      </c>
      <c r="F119" s="22">
        <v>0</v>
      </c>
      <c r="G119" s="22">
        <v>0</v>
      </c>
      <c r="H119" s="22">
        <v>0</v>
      </c>
      <c r="I119" s="22">
        <v>0</v>
      </c>
      <c r="J119" s="22">
        <v>7066</v>
      </c>
      <c r="K119" s="22">
        <v>0</v>
      </c>
      <c r="L119" s="22">
        <v>3552235</v>
      </c>
      <c r="M119" s="22">
        <v>157828</v>
      </c>
      <c r="N119" s="22">
        <v>105949</v>
      </c>
      <c r="O119" s="22">
        <v>29121</v>
      </c>
      <c r="P119" s="22">
        <v>449605</v>
      </c>
      <c r="Q119" s="22">
        <v>13925</v>
      </c>
      <c r="R119" s="22">
        <v>0</v>
      </c>
      <c r="S119" s="22">
        <v>0</v>
      </c>
      <c r="T119" s="22">
        <v>0</v>
      </c>
      <c r="U119" s="22">
        <v>0</v>
      </c>
      <c r="V119" s="22">
        <v>6686</v>
      </c>
      <c r="W119" s="22">
        <v>112819</v>
      </c>
      <c r="X119" s="22">
        <v>678569</v>
      </c>
      <c r="Y119" s="22">
        <v>1553834</v>
      </c>
      <c r="Z119" s="22">
        <v>426321</v>
      </c>
      <c r="AA119" s="22">
        <v>0</v>
      </c>
      <c r="AB119" s="22">
        <v>0</v>
      </c>
      <c r="AC119" s="22">
        <v>0</v>
      </c>
      <c r="AD119" s="22">
        <v>11353022</v>
      </c>
      <c r="AE119" s="22">
        <v>3479854</v>
      </c>
      <c r="AF119" s="22">
        <v>2470872</v>
      </c>
      <c r="AG119" s="22">
        <v>0</v>
      </c>
      <c r="AH119" s="22">
        <v>1462095</v>
      </c>
      <c r="AI119" s="22">
        <v>0</v>
      </c>
      <c r="AJ119" s="22">
        <v>0</v>
      </c>
      <c r="AK119" s="22">
        <v>279372</v>
      </c>
      <c r="AL119" s="22">
        <v>0</v>
      </c>
      <c r="AM119" s="22">
        <v>10701</v>
      </c>
      <c r="AN119" s="22">
        <v>0</v>
      </c>
      <c r="AO119" s="22">
        <v>304189</v>
      </c>
      <c r="AP119" s="22">
        <v>1433707</v>
      </c>
      <c r="AQ119" s="22">
        <v>26961</v>
      </c>
      <c r="AR119" s="22">
        <v>0</v>
      </c>
      <c r="AS119" s="22">
        <v>89213</v>
      </c>
      <c r="AT119" s="22">
        <v>9556964</v>
      </c>
      <c r="AU119" s="22">
        <v>1796058</v>
      </c>
    </row>
    <row r="120" spans="1:47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9109041</v>
      </c>
      <c r="F120" s="22">
        <v>0</v>
      </c>
      <c r="G120" s="22">
        <v>0</v>
      </c>
      <c r="H120" s="22">
        <v>0</v>
      </c>
      <c r="I120" s="22">
        <v>0</v>
      </c>
      <c r="J120" s="22">
        <v>27563</v>
      </c>
      <c r="K120" s="22">
        <v>0</v>
      </c>
      <c r="L120" s="22">
        <v>8592800</v>
      </c>
      <c r="M120" s="22">
        <v>225899</v>
      </c>
      <c r="N120" s="22">
        <v>601453</v>
      </c>
      <c r="O120" s="22">
        <v>73243</v>
      </c>
      <c r="P120" s="22">
        <v>769628</v>
      </c>
      <c r="Q120" s="22">
        <v>156416</v>
      </c>
      <c r="R120" s="22">
        <v>734074</v>
      </c>
      <c r="S120" s="22">
        <v>0</v>
      </c>
      <c r="T120" s="22">
        <v>1940273</v>
      </c>
      <c r="U120" s="22">
        <v>0</v>
      </c>
      <c r="V120" s="22">
        <v>0</v>
      </c>
      <c r="W120" s="22">
        <v>0</v>
      </c>
      <c r="X120" s="22">
        <v>7382642</v>
      </c>
      <c r="Y120" s="22">
        <v>0</v>
      </c>
      <c r="Z120" s="22">
        <v>1680534</v>
      </c>
      <c r="AA120" s="22">
        <v>0</v>
      </c>
      <c r="AB120" s="22">
        <v>629557</v>
      </c>
      <c r="AC120" s="22">
        <v>514197</v>
      </c>
      <c r="AD120" s="22">
        <v>32437320</v>
      </c>
      <c r="AE120" s="22">
        <v>7265521</v>
      </c>
      <c r="AF120" s="22">
        <v>4957261</v>
      </c>
      <c r="AG120" s="22">
        <v>0</v>
      </c>
      <c r="AH120" s="22">
        <v>8095326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455063</v>
      </c>
      <c r="AP120" s="22">
        <v>4104627</v>
      </c>
      <c r="AQ120" s="22">
        <v>0</v>
      </c>
      <c r="AR120" s="22">
        <v>0</v>
      </c>
      <c r="AS120" s="22">
        <v>0</v>
      </c>
      <c r="AT120" s="22">
        <v>24877798</v>
      </c>
      <c r="AU120" s="22">
        <v>7559522</v>
      </c>
    </row>
    <row r="121" spans="1:47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7716670</v>
      </c>
      <c r="F121" s="22">
        <v>0</v>
      </c>
      <c r="G121" s="22">
        <v>0</v>
      </c>
      <c r="H121" s="22">
        <v>0</v>
      </c>
      <c r="I121" s="22">
        <v>0</v>
      </c>
      <c r="J121" s="22">
        <v>70688</v>
      </c>
      <c r="K121" s="22">
        <v>189955</v>
      </c>
      <c r="L121" s="22">
        <v>5718665</v>
      </c>
      <c r="M121" s="22">
        <v>155982</v>
      </c>
      <c r="N121" s="22">
        <v>286263</v>
      </c>
      <c r="O121" s="22">
        <v>106842</v>
      </c>
      <c r="P121" s="22">
        <v>1463741</v>
      </c>
      <c r="Q121" s="22">
        <v>171237</v>
      </c>
      <c r="R121" s="22">
        <v>458216</v>
      </c>
      <c r="S121" s="22">
        <v>0</v>
      </c>
      <c r="T121" s="22">
        <v>170</v>
      </c>
      <c r="U121" s="22">
        <v>0</v>
      </c>
      <c r="V121" s="22">
        <v>0</v>
      </c>
      <c r="W121" s="22">
        <v>4000</v>
      </c>
      <c r="X121" s="22">
        <v>1523596</v>
      </c>
      <c r="Y121" s="22">
        <v>5674598</v>
      </c>
      <c r="Z121" s="22">
        <v>0</v>
      </c>
      <c r="AA121" s="22">
        <v>0</v>
      </c>
      <c r="AB121" s="22">
        <v>7539</v>
      </c>
      <c r="AC121" s="22">
        <v>387925</v>
      </c>
      <c r="AD121" s="22">
        <v>23936087</v>
      </c>
      <c r="AE121" s="22">
        <v>5673129</v>
      </c>
      <c r="AF121" s="22">
        <v>3998911</v>
      </c>
      <c r="AG121" s="22">
        <v>1085383</v>
      </c>
      <c r="AH121" s="22">
        <v>2695268</v>
      </c>
      <c r="AI121" s="22">
        <v>0</v>
      </c>
      <c r="AJ121" s="22">
        <v>0</v>
      </c>
      <c r="AK121" s="22">
        <v>385804</v>
      </c>
      <c r="AL121" s="22">
        <v>1000</v>
      </c>
      <c r="AM121" s="22">
        <v>7526</v>
      </c>
      <c r="AN121" s="22">
        <v>0</v>
      </c>
      <c r="AO121" s="22">
        <v>520898</v>
      </c>
      <c r="AP121" s="22">
        <v>4109866</v>
      </c>
      <c r="AQ121" s="22">
        <v>0</v>
      </c>
      <c r="AR121" s="22">
        <v>0</v>
      </c>
      <c r="AS121" s="22">
        <v>863491</v>
      </c>
      <c r="AT121" s="22">
        <v>19341276</v>
      </c>
      <c r="AU121" s="22">
        <v>4594811</v>
      </c>
    </row>
    <row r="122" spans="1:47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1010447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843285</v>
      </c>
      <c r="M122" s="22">
        <v>15518</v>
      </c>
      <c r="N122" s="22">
        <v>16864</v>
      </c>
      <c r="O122" s="22">
        <v>19857</v>
      </c>
      <c r="P122" s="22">
        <v>107134</v>
      </c>
      <c r="Q122" s="22">
        <v>32249</v>
      </c>
      <c r="R122" s="22">
        <v>1150</v>
      </c>
      <c r="S122" s="22">
        <v>0</v>
      </c>
      <c r="T122" s="22">
        <v>0</v>
      </c>
      <c r="U122" s="22">
        <v>0</v>
      </c>
      <c r="V122" s="22">
        <v>0</v>
      </c>
      <c r="W122" s="22">
        <v>102654</v>
      </c>
      <c r="X122" s="22">
        <v>82341</v>
      </c>
      <c r="Y122" s="22">
        <v>646493</v>
      </c>
      <c r="Z122" s="22">
        <v>47110</v>
      </c>
      <c r="AA122" s="22">
        <v>0</v>
      </c>
      <c r="AB122" s="22">
        <v>0</v>
      </c>
      <c r="AC122" s="22">
        <v>139631</v>
      </c>
      <c r="AD122" s="22">
        <v>3064733</v>
      </c>
      <c r="AE122" s="22">
        <v>562207</v>
      </c>
      <c r="AF122" s="22">
        <v>480454</v>
      </c>
      <c r="AG122" s="22">
        <v>0</v>
      </c>
      <c r="AH122" s="22">
        <v>291391</v>
      </c>
      <c r="AI122" s="22">
        <v>0</v>
      </c>
      <c r="AJ122" s="22">
        <v>73301</v>
      </c>
      <c r="AK122" s="22">
        <v>198738</v>
      </c>
      <c r="AL122" s="22">
        <v>0</v>
      </c>
      <c r="AM122" s="22">
        <v>725</v>
      </c>
      <c r="AN122" s="22">
        <v>0</v>
      </c>
      <c r="AO122" s="22">
        <v>26877</v>
      </c>
      <c r="AP122" s="22">
        <v>316569</v>
      </c>
      <c r="AQ122" s="22">
        <v>0</v>
      </c>
      <c r="AR122" s="22">
        <v>0</v>
      </c>
      <c r="AS122" s="22">
        <v>466</v>
      </c>
      <c r="AT122" s="22">
        <v>1950728</v>
      </c>
      <c r="AU122" s="22">
        <v>1114005</v>
      </c>
    </row>
    <row r="123" spans="1:47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9322927</v>
      </c>
      <c r="F123" s="22">
        <v>0</v>
      </c>
      <c r="G123" s="22">
        <v>0</v>
      </c>
      <c r="H123" s="22">
        <v>0</v>
      </c>
      <c r="I123" s="22">
        <v>0</v>
      </c>
      <c r="J123" s="22">
        <v>653032</v>
      </c>
      <c r="K123" s="22">
        <v>0</v>
      </c>
      <c r="L123" s="22">
        <v>5041206</v>
      </c>
      <c r="M123" s="22">
        <v>129049</v>
      </c>
      <c r="N123" s="22">
        <v>96033</v>
      </c>
      <c r="O123" s="22">
        <v>1001779</v>
      </c>
      <c r="P123" s="22">
        <v>709619</v>
      </c>
      <c r="Q123" s="22">
        <v>134968</v>
      </c>
      <c r="R123" s="22">
        <v>641115</v>
      </c>
      <c r="S123" s="22">
        <v>0</v>
      </c>
      <c r="T123" s="22">
        <v>4056</v>
      </c>
      <c r="U123" s="22">
        <v>0</v>
      </c>
      <c r="V123" s="22">
        <v>0</v>
      </c>
      <c r="W123" s="22">
        <v>2000</v>
      </c>
      <c r="X123" s="22">
        <v>0</v>
      </c>
      <c r="Y123" s="22">
        <v>4203421</v>
      </c>
      <c r="Z123" s="22">
        <v>3906790</v>
      </c>
      <c r="AA123" s="22">
        <v>0</v>
      </c>
      <c r="AB123" s="22">
        <v>147420</v>
      </c>
      <c r="AC123" s="22">
        <v>24625</v>
      </c>
      <c r="AD123" s="22">
        <v>26018040</v>
      </c>
      <c r="AE123" s="22">
        <v>6534414</v>
      </c>
      <c r="AF123" s="22">
        <v>4557603</v>
      </c>
      <c r="AG123" s="22">
        <v>2287553</v>
      </c>
      <c r="AH123" s="22">
        <v>2449376</v>
      </c>
      <c r="AI123" s="22">
        <v>0</v>
      </c>
      <c r="AJ123" s="22">
        <v>0</v>
      </c>
      <c r="AK123" s="22">
        <v>274400</v>
      </c>
      <c r="AL123" s="22">
        <v>1334385</v>
      </c>
      <c r="AM123" s="22">
        <v>11522</v>
      </c>
      <c r="AN123" s="22">
        <v>0</v>
      </c>
      <c r="AO123" s="22">
        <v>428065</v>
      </c>
      <c r="AP123" s="22">
        <v>2782505</v>
      </c>
      <c r="AQ123" s="22">
        <v>0</v>
      </c>
      <c r="AR123" s="22">
        <v>0</v>
      </c>
      <c r="AS123" s="22">
        <v>454255</v>
      </c>
      <c r="AT123" s="22">
        <v>21114078</v>
      </c>
      <c r="AU123" s="22">
        <v>4903962</v>
      </c>
    </row>
    <row r="124" spans="1:47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1381937</v>
      </c>
      <c r="F124" s="22">
        <v>0</v>
      </c>
      <c r="G124" s="22">
        <v>0</v>
      </c>
      <c r="H124" s="22">
        <v>0</v>
      </c>
      <c r="I124" s="22">
        <v>0</v>
      </c>
      <c r="J124" s="22">
        <v>8290</v>
      </c>
      <c r="K124" s="22">
        <v>13873</v>
      </c>
      <c r="L124" s="22">
        <v>2249633</v>
      </c>
      <c r="M124" s="22">
        <v>50510</v>
      </c>
      <c r="N124" s="22">
        <v>108959</v>
      </c>
      <c r="O124" s="22">
        <v>4210</v>
      </c>
      <c r="P124" s="22">
        <v>151637</v>
      </c>
      <c r="Q124" s="22">
        <v>19327</v>
      </c>
      <c r="R124" s="22">
        <v>185912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2707239</v>
      </c>
      <c r="Z124" s="22">
        <v>105614</v>
      </c>
      <c r="AA124" s="22">
        <v>0</v>
      </c>
      <c r="AB124" s="22">
        <v>0</v>
      </c>
      <c r="AC124" s="22">
        <v>23495</v>
      </c>
      <c r="AD124" s="22">
        <v>7010636</v>
      </c>
      <c r="AE124" s="22">
        <v>1004112</v>
      </c>
      <c r="AF124" s="22">
        <v>608181</v>
      </c>
      <c r="AG124" s="22">
        <v>3480</v>
      </c>
      <c r="AH124" s="22">
        <v>855526</v>
      </c>
      <c r="AI124" s="22">
        <v>0</v>
      </c>
      <c r="AJ124" s="22">
        <v>0</v>
      </c>
      <c r="AK124" s="22">
        <v>0</v>
      </c>
      <c r="AL124" s="22">
        <v>106336</v>
      </c>
      <c r="AM124" s="22">
        <v>16087</v>
      </c>
      <c r="AN124" s="22">
        <v>0</v>
      </c>
      <c r="AO124" s="22">
        <v>0</v>
      </c>
      <c r="AP124" s="22">
        <v>591005</v>
      </c>
      <c r="AQ124" s="22">
        <v>21577</v>
      </c>
      <c r="AR124" s="22">
        <v>0</v>
      </c>
      <c r="AS124" s="22">
        <v>74273</v>
      </c>
      <c r="AT124" s="22">
        <v>3280577</v>
      </c>
      <c r="AU124" s="22">
        <v>3730059</v>
      </c>
    </row>
    <row r="125" spans="1:47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3521854</v>
      </c>
      <c r="F125" s="22">
        <v>0</v>
      </c>
      <c r="G125" s="22">
        <v>0</v>
      </c>
      <c r="H125" s="22">
        <v>0</v>
      </c>
      <c r="I125" s="22">
        <v>0</v>
      </c>
      <c r="J125" s="22">
        <v>365280</v>
      </c>
      <c r="K125" s="22">
        <v>0</v>
      </c>
      <c r="L125" s="22">
        <v>2175305</v>
      </c>
      <c r="M125" s="22">
        <v>98485</v>
      </c>
      <c r="N125" s="22">
        <v>0</v>
      </c>
      <c r="O125" s="22">
        <v>0</v>
      </c>
      <c r="P125" s="22">
        <v>365318</v>
      </c>
      <c r="Q125" s="22">
        <v>46387</v>
      </c>
      <c r="R125" s="22">
        <v>0</v>
      </c>
      <c r="S125" s="22">
        <v>0</v>
      </c>
      <c r="T125" s="22">
        <v>10995</v>
      </c>
      <c r="U125" s="22">
        <v>0</v>
      </c>
      <c r="V125" s="22">
        <v>0</v>
      </c>
      <c r="W125" s="22">
        <v>167705</v>
      </c>
      <c r="X125" s="22">
        <v>355611</v>
      </c>
      <c r="Y125" s="22">
        <v>1291431</v>
      </c>
      <c r="Z125" s="22">
        <v>338777</v>
      </c>
      <c r="AA125" s="22">
        <v>0</v>
      </c>
      <c r="AB125" s="22">
        <v>35098</v>
      </c>
      <c r="AC125" s="22">
        <v>110773</v>
      </c>
      <c r="AD125" s="22">
        <v>8883019</v>
      </c>
      <c r="AE125" s="22">
        <v>2102942</v>
      </c>
      <c r="AF125" s="22">
        <v>822308</v>
      </c>
      <c r="AG125" s="22">
        <v>0</v>
      </c>
      <c r="AH125" s="22">
        <v>1745493</v>
      </c>
      <c r="AI125" s="22">
        <v>-9498</v>
      </c>
      <c r="AJ125" s="22">
        <v>0</v>
      </c>
      <c r="AK125" s="22">
        <v>25550</v>
      </c>
      <c r="AL125" s="22">
        <v>0</v>
      </c>
      <c r="AM125" s="22">
        <v>4517</v>
      </c>
      <c r="AN125" s="22">
        <v>0</v>
      </c>
      <c r="AO125" s="22">
        <v>206555</v>
      </c>
      <c r="AP125" s="22">
        <v>1537790</v>
      </c>
      <c r="AQ125" s="22">
        <v>0</v>
      </c>
      <c r="AR125" s="22">
        <v>0</v>
      </c>
      <c r="AS125" s="22">
        <v>572527</v>
      </c>
      <c r="AT125" s="22">
        <v>7008184</v>
      </c>
      <c r="AU125" s="22">
        <v>1874835</v>
      </c>
    </row>
    <row r="126" spans="1:47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1046834</v>
      </c>
      <c r="F126" s="22">
        <v>0</v>
      </c>
      <c r="G126" s="22">
        <v>0</v>
      </c>
      <c r="H126" s="22">
        <v>0</v>
      </c>
      <c r="I126" s="22">
        <v>0</v>
      </c>
      <c r="J126" s="22">
        <v>3836</v>
      </c>
      <c r="K126" s="22">
        <v>0</v>
      </c>
      <c r="L126" s="22">
        <v>893719</v>
      </c>
      <c r="M126" s="22">
        <v>15452</v>
      </c>
      <c r="N126" s="22">
        <v>10050</v>
      </c>
      <c r="O126" s="22">
        <v>646</v>
      </c>
      <c r="P126" s="22">
        <v>107061</v>
      </c>
      <c r="Q126" s="22">
        <v>44385</v>
      </c>
      <c r="R126" s="22">
        <v>134954</v>
      </c>
      <c r="S126" s="22">
        <v>0</v>
      </c>
      <c r="T126" s="22">
        <v>0</v>
      </c>
      <c r="U126" s="22">
        <v>0</v>
      </c>
      <c r="V126" s="22">
        <v>0</v>
      </c>
      <c r="W126" s="22">
        <v>11820</v>
      </c>
      <c r="X126" s="22">
        <v>0</v>
      </c>
      <c r="Y126" s="22">
        <v>888309</v>
      </c>
      <c r="Z126" s="22">
        <v>43977</v>
      </c>
      <c r="AA126" s="22">
        <v>10344</v>
      </c>
      <c r="AB126" s="22">
        <v>0</v>
      </c>
      <c r="AC126" s="22">
        <v>88438</v>
      </c>
      <c r="AD126" s="22">
        <v>3299825</v>
      </c>
      <c r="AE126" s="22">
        <v>759987</v>
      </c>
      <c r="AF126" s="22">
        <v>724812</v>
      </c>
      <c r="AG126" s="22">
        <v>0</v>
      </c>
      <c r="AH126" s="22">
        <v>782893</v>
      </c>
      <c r="AI126" s="22">
        <v>0</v>
      </c>
      <c r="AJ126" s="22">
        <v>61784</v>
      </c>
      <c r="AK126" s="22">
        <v>41419</v>
      </c>
      <c r="AL126" s="22">
        <v>83813</v>
      </c>
      <c r="AM126" s="22">
        <v>90</v>
      </c>
      <c r="AN126" s="22">
        <v>0</v>
      </c>
      <c r="AO126" s="22">
        <v>25166</v>
      </c>
      <c r="AP126" s="22">
        <v>414632</v>
      </c>
      <c r="AQ126" s="22">
        <v>24812</v>
      </c>
      <c r="AR126" s="22">
        <v>0</v>
      </c>
      <c r="AS126" s="22">
        <v>20623</v>
      </c>
      <c r="AT126" s="22">
        <v>2940031</v>
      </c>
      <c r="AU126" s="22">
        <v>359794</v>
      </c>
    </row>
    <row r="127" spans="1:47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2150756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4711945</v>
      </c>
      <c r="M127" s="22">
        <v>52413</v>
      </c>
      <c r="N127" s="22">
        <v>102689</v>
      </c>
      <c r="O127" s="22">
        <v>0</v>
      </c>
      <c r="P127" s="22">
        <v>94055</v>
      </c>
      <c r="Q127" s="22">
        <v>109933</v>
      </c>
      <c r="R127" s="22">
        <v>193722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13765742</v>
      </c>
      <c r="Z127" s="22">
        <v>129952</v>
      </c>
      <c r="AA127" s="22">
        <v>0</v>
      </c>
      <c r="AB127" s="22">
        <v>0</v>
      </c>
      <c r="AC127" s="22">
        <v>85679</v>
      </c>
      <c r="AD127" s="22">
        <v>21396886</v>
      </c>
      <c r="AE127" s="22">
        <v>2481574</v>
      </c>
      <c r="AF127" s="22">
        <v>2812501</v>
      </c>
      <c r="AG127" s="22">
        <v>0</v>
      </c>
      <c r="AH127" s="22">
        <v>1499864</v>
      </c>
      <c r="AI127" s="22">
        <v>0</v>
      </c>
      <c r="AJ127" s="22">
        <v>0</v>
      </c>
      <c r="AK127" s="22">
        <v>0</v>
      </c>
      <c r="AL127" s="22">
        <v>22068</v>
      </c>
      <c r="AM127" s="22">
        <v>3505</v>
      </c>
      <c r="AN127" s="22">
        <v>53529</v>
      </c>
      <c r="AO127" s="22">
        <v>28781</v>
      </c>
      <c r="AP127" s="22">
        <v>1024764</v>
      </c>
      <c r="AQ127" s="22">
        <v>399434</v>
      </c>
      <c r="AR127" s="22">
        <v>0</v>
      </c>
      <c r="AS127" s="22">
        <v>610871</v>
      </c>
      <c r="AT127" s="22">
        <v>8936891</v>
      </c>
      <c r="AU127" s="22">
        <v>12459995</v>
      </c>
    </row>
    <row r="128" spans="1:47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2992340</v>
      </c>
      <c r="F128" s="22">
        <v>0</v>
      </c>
      <c r="G128" s="22">
        <v>0</v>
      </c>
      <c r="H128" s="22">
        <v>0</v>
      </c>
      <c r="I128" s="22">
        <v>0</v>
      </c>
      <c r="J128" s="22">
        <v>108816</v>
      </c>
      <c r="K128" s="22">
        <v>0</v>
      </c>
      <c r="L128" s="22">
        <v>1829119</v>
      </c>
      <c r="M128" s="22">
        <v>155832</v>
      </c>
      <c r="N128" s="22">
        <v>77669</v>
      </c>
      <c r="O128" s="22">
        <v>54846</v>
      </c>
      <c r="P128" s="22">
        <v>145460</v>
      </c>
      <c r="Q128" s="22">
        <v>84530</v>
      </c>
      <c r="R128" s="22">
        <v>977709</v>
      </c>
      <c r="S128" s="22">
        <v>250000</v>
      </c>
      <c r="T128" s="22">
        <v>0</v>
      </c>
      <c r="U128" s="22">
        <v>145715</v>
      </c>
      <c r="V128" s="22">
        <v>0</v>
      </c>
      <c r="W128" s="22">
        <v>0</v>
      </c>
      <c r="X128" s="22">
        <v>0</v>
      </c>
      <c r="Y128" s="22">
        <v>282157</v>
      </c>
      <c r="Z128" s="22">
        <v>2000000</v>
      </c>
      <c r="AA128" s="22">
        <v>46554</v>
      </c>
      <c r="AB128" s="22">
        <v>0</v>
      </c>
      <c r="AC128" s="22">
        <v>120053</v>
      </c>
      <c r="AD128" s="22">
        <v>9270800</v>
      </c>
      <c r="AE128" s="22">
        <v>2363205</v>
      </c>
      <c r="AF128" s="22">
        <v>2158005</v>
      </c>
      <c r="AG128" s="22">
        <v>112287</v>
      </c>
      <c r="AH128" s="22">
        <v>951733</v>
      </c>
      <c r="AI128" s="22">
        <v>38108</v>
      </c>
      <c r="AJ128" s="22">
        <v>0</v>
      </c>
      <c r="AK128" s="22">
        <v>220295</v>
      </c>
      <c r="AL128" s="22">
        <v>0</v>
      </c>
      <c r="AM128" s="22">
        <v>8059</v>
      </c>
      <c r="AN128" s="22">
        <v>0</v>
      </c>
      <c r="AO128" s="22">
        <v>99339</v>
      </c>
      <c r="AP128" s="22">
        <v>799552</v>
      </c>
      <c r="AQ128" s="22">
        <v>0</v>
      </c>
      <c r="AR128" s="22">
        <v>0</v>
      </c>
      <c r="AS128" s="22">
        <v>70315</v>
      </c>
      <c r="AT128" s="22">
        <v>6820898</v>
      </c>
      <c r="AU128" s="22">
        <v>2449902</v>
      </c>
    </row>
    <row r="129" spans="1:47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1938213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1730593</v>
      </c>
      <c r="M129" s="22">
        <v>48713</v>
      </c>
      <c r="N129" s="22">
        <v>43552</v>
      </c>
      <c r="O129" s="22">
        <v>2990</v>
      </c>
      <c r="P129" s="22">
        <v>250530</v>
      </c>
      <c r="Q129" s="22">
        <v>43525</v>
      </c>
      <c r="R129" s="22">
        <v>201123</v>
      </c>
      <c r="S129" s="22">
        <v>0</v>
      </c>
      <c r="T129" s="22">
        <v>3708</v>
      </c>
      <c r="U129" s="22">
        <v>0</v>
      </c>
      <c r="V129" s="22">
        <v>0</v>
      </c>
      <c r="W129" s="22">
        <v>0</v>
      </c>
      <c r="X129" s="22">
        <v>0</v>
      </c>
      <c r="Y129" s="22">
        <v>1373585</v>
      </c>
      <c r="Z129" s="22">
        <v>75134</v>
      </c>
      <c r="AA129" s="22">
        <v>0</v>
      </c>
      <c r="AB129" s="22">
        <v>0</v>
      </c>
      <c r="AC129" s="22">
        <v>123657</v>
      </c>
      <c r="AD129" s="22">
        <v>5835323</v>
      </c>
      <c r="AE129" s="22">
        <v>1567337</v>
      </c>
      <c r="AF129" s="22">
        <v>1185393</v>
      </c>
      <c r="AG129" s="22">
        <v>0</v>
      </c>
      <c r="AH129" s="22">
        <v>1661807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143190</v>
      </c>
      <c r="AP129" s="22">
        <v>961219</v>
      </c>
      <c r="AQ129" s="22">
        <v>0</v>
      </c>
      <c r="AR129" s="22">
        <v>0</v>
      </c>
      <c r="AS129" s="22">
        <v>0</v>
      </c>
      <c r="AT129" s="22">
        <v>5518946</v>
      </c>
      <c r="AU129" s="22">
        <v>316377</v>
      </c>
    </row>
    <row r="130" spans="1:47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1952740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1631947</v>
      </c>
      <c r="M130" s="22">
        <v>101544</v>
      </c>
      <c r="N130" s="22">
        <v>0</v>
      </c>
      <c r="O130" s="22">
        <v>0</v>
      </c>
      <c r="P130" s="22">
        <v>0</v>
      </c>
      <c r="Q130" s="22">
        <v>83634</v>
      </c>
      <c r="R130" s="22">
        <v>0</v>
      </c>
      <c r="S130" s="22">
        <v>0</v>
      </c>
      <c r="T130" s="22">
        <v>57578</v>
      </c>
      <c r="U130" s="22">
        <v>0</v>
      </c>
      <c r="V130" s="22">
        <v>0</v>
      </c>
      <c r="W130" s="22">
        <v>0</v>
      </c>
      <c r="X130" s="22">
        <v>0</v>
      </c>
      <c r="Y130" s="22">
        <v>1051076</v>
      </c>
      <c r="Z130" s="22">
        <v>0</v>
      </c>
      <c r="AA130" s="22">
        <v>0</v>
      </c>
      <c r="AB130" s="22">
        <v>0</v>
      </c>
      <c r="AC130" s="22">
        <v>379600</v>
      </c>
      <c r="AD130" s="22">
        <v>5258119</v>
      </c>
      <c r="AE130" s="22">
        <v>1707816</v>
      </c>
      <c r="AF130" s="22">
        <v>1470106</v>
      </c>
      <c r="AG130" s="22">
        <v>0</v>
      </c>
      <c r="AH130" s="22">
        <v>596768</v>
      </c>
      <c r="AI130" s="22">
        <v>0</v>
      </c>
      <c r="AJ130" s="22">
        <v>0</v>
      </c>
      <c r="AK130" s="22">
        <v>0</v>
      </c>
      <c r="AL130" s="22">
        <v>0</v>
      </c>
      <c r="AM130" s="22">
        <v>2305</v>
      </c>
      <c r="AN130" s="22">
        <v>0</v>
      </c>
      <c r="AO130" s="22">
        <v>662</v>
      </c>
      <c r="AP130" s="22">
        <v>1013948</v>
      </c>
      <c r="AQ130" s="22">
        <v>0</v>
      </c>
      <c r="AR130" s="22">
        <v>0</v>
      </c>
      <c r="AS130" s="22">
        <v>139219</v>
      </c>
      <c r="AT130" s="22">
        <v>4930824</v>
      </c>
      <c r="AU130" s="22">
        <v>327295</v>
      </c>
    </row>
    <row r="131" spans="1:47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5255998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1630813</v>
      </c>
      <c r="M131" s="22">
        <v>198435</v>
      </c>
      <c r="N131" s="22">
        <v>54232</v>
      </c>
      <c r="O131" s="22">
        <v>30654</v>
      </c>
      <c r="P131" s="22">
        <v>520127</v>
      </c>
      <c r="Q131" s="22">
        <v>8828</v>
      </c>
      <c r="R131" s="22">
        <v>544638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1051942</v>
      </c>
      <c r="Z131" s="22">
        <v>5145000</v>
      </c>
      <c r="AA131" s="22">
        <v>0</v>
      </c>
      <c r="AB131" s="22">
        <v>0</v>
      </c>
      <c r="AC131" s="22">
        <v>102287</v>
      </c>
      <c r="AD131" s="22">
        <v>14542954</v>
      </c>
      <c r="AE131" s="22">
        <v>4508981</v>
      </c>
      <c r="AF131" s="22">
        <v>2257758</v>
      </c>
      <c r="AG131" s="22">
        <v>142977</v>
      </c>
      <c r="AH131" s="22">
        <v>2208304</v>
      </c>
      <c r="AI131" s="22">
        <v>3438</v>
      </c>
      <c r="AJ131" s="22">
        <v>0</v>
      </c>
      <c r="AK131" s="22">
        <v>0</v>
      </c>
      <c r="AL131" s="22">
        <v>202563</v>
      </c>
      <c r="AM131" s="22">
        <v>34843</v>
      </c>
      <c r="AN131" s="22">
        <v>0</v>
      </c>
      <c r="AO131" s="22">
        <v>329953</v>
      </c>
      <c r="AP131" s="22">
        <v>1264192</v>
      </c>
      <c r="AQ131" s="22">
        <v>4300</v>
      </c>
      <c r="AR131" s="22">
        <v>0</v>
      </c>
      <c r="AS131" s="22">
        <v>2328</v>
      </c>
      <c r="AT131" s="22">
        <v>10959637</v>
      </c>
      <c r="AU131" s="22">
        <v>3583317</v>
      </c>
    </row>
    <row r="132" spans="1:47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363518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195656</v>
      </c>
      <c r="M132" s="22">
        <v>21387</v>
      </c>
      <c r="N132" s="22">
        <v>0</v>
      </c>
      <c r="O132" s="22">
        <v>0</v>
      </c>
      <c r="P132" s="22">
        <v>20921</v>
      </c>
      <c r="Q132" s="22">
        <v>4949</v>
      </c>
      <c r="R132" s="22">
        <v>3500</v>
      </c>
      <c r="S132" s="22">
        <v>0</v>
      </c>
      <c r="T132" s="22">
        <v>3496</v>
      </c>
      <c r="U132" s="22">
        <v>0</v>
      </c>
      <c r="V132" s="22">
        <v>0</v>
      </c>
      <c r="W132" s="22">
        <v>0</v>
      </c>
      <c r="X132" s="22">
        <v>115479</v>
      </c>
      <c r="Y132" s="22">
        <v>133018</v>
      </c>
      <c r="Z132" s="22">
        <v>6300</v>
      </c>
      <c r="AA132" s="22">
        <v>0</v>
      </c>
      <c r="AB132" s="22">
        <v>0</v>
      </c>
      <c r="AC132" s="22">
        <v>16477</v>
      </c>
      <c r="AD132" s="22">
        <v>884701</v>
      </c>
      <c r="AE132" s="22">
        <v>267358</v>
      </c>
      <c r="AF132" s="22">
        <v>141350</v>
      </c>
      <c r="AG132" s="22">
        <v>0</v>
      </c>
      <c r="AH132" s="22">
        <v>158546</v>
      </c>
      <c r="AI132" s="22">
        <v>0</v>
      </c>
      <c r="AJ132" s="22">
        <v>0</v>
      </c>
      <c r="AK132" s="22">
        <v>25103</v>
      </c>
      <c r="AL132" s="22">
        <v>0</v>
      </c>
      <c r="AM132" s="22">
        <v>1159</v>
      </c>
      <c r="AN132" s="22">
        <v>0</v>
      </c>
      <c r="AO132" s="22">
        <v>0</v>
      </c>
      <c r="AP132" s="22">
        <v>249281</v>
      </c>
      <c r="AQ132" s="22">
        <v>0</v>
      </c>
      <c r="AR132" s="22">
        <v>0</v>
      </c>
      <c r="AS132" s="22">
        <v>30480</v>
      </c>
      <c r="AT132" s="22">
        <v>873277</v>
      </c>
      <c r="AU132" s="22">
        <v>11424</v>
      </c>
    </row>
    <row r="133" spans="1:47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2592680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1730827</v>
      </c>
      <c r="M133" s="22">
        <v>32450</v>
      </c>
      <c r="N133" s="22">
        <v>26854</v>
      </c>
      <c r="O133" s="22">
        <v>22776</v>
      </c>
      <c r="P133" s="22">
        <v>207339</v>
      </c>
      <c r="Q133" s="22">
        <v>134560</v>
      </c>
      <c r="R133" s="22">
        <v>336712</v>
      </c>
      <c r="S133" s="22">
        <v>20412</v>
      </c>
      <c r="T133" s="22">
        <v>2551</v>
      </c>
      <c r="U133" s="22">
        <v>0</v>
      </c>
      <c r="V133" s="22">
        <v>0</v>
      </c>
      <c r="W133" s="22">
        <v>14629</v>
      </c>
      <c r="X133" s="22">
        <v>0</v>
      </c>
      <c r="Y133" s="22">
        <v>1480870</v>
      </c>
      <c r="Z133" s="22">
        <v>468814</v>
      </c>
      <c r="AA133" s="22">
        <v>0</v>
      </c>
      <c r="AB133" s="22">
        <v>0</v>
      </c>
      <c r="AC133" s="22">
        <v>57560</v>
      </c>
      <c r="AD133" s="22">
        <v>7129034</v>
      </c>
      <c r="AE133" s="22">
        <v>2127676</v>
      </c>
      <c r="AF133" s="22">
        <v>1240734</v>
      </c>
      <c r="AG133" s="22">
        <v>0</v>
      </c>
      <c r="AH133" s="22">
        <v>1497032</v>
      </c>
      <c r="AI133" s="22">
        <v>0</v>
      </c>
      <c r="AJ133" s="22">
        <v>0</v>
      </c>
      <c r="AK133" s="22">
        <v>151275</v>
      </c>
      <c r="AL133" s="22">
        <v>123237</v>
      </c>
      <c r="AM133" s="22">
        <v>3583</v>
      </c>
      <c r="AN133" s="22">
        <v>0</v>
      </c>
      <c r="AO133" s="22">
        <v>4829</v>
      </c>
      <c r="AP133" s="22">
        <v>724782</v>
      </c>
      <c r="AQ133" s="22">
        <v>700</v>
      </c>
      <c r="AR133" s="22">
        <v>0</v>
      </c>
      <c r="AS133" s="22">
        <v>101786</v>
      </c>
      <c r="AT133" s="22">
        <v>5975634</v>
      </c>
      <c r="AU133" s="22">
        <v>1153400</v>
      </c>
    </row>
    <row r="134" spans="1:47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865646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98079</v>
      </c>
      <c r="L134" s="22">
        <v>543748</v>
      </c>
      <c r="M134" s="22">
        <v>28144</v>
      </c>
      <c r="N134" s="22">
        <v>26313</v>
      </c>
      <c r="O134" s="22">
        <v>2192</v>
      </c>
      <c r="P134" s="22">
        <v>75368</v>
      </c>
      <c r="Q134" s="22">
        <v>3710</v>
      </c>
      <c r="R134" s="22">
        <v>23164</v>
      </c>
      <c r="S134" s="22">
        <v>0</v>
      </c>
      <c r="T134" s="22">
        <v>0</v>
      </c>
      <c r="U134" s="22">
        <v>0</v>
      </c>
      <c r="V134" s="22">
        <v>0</v>
      </c>
      <c r="W134" s="22">
        <v>39706</v>
      </c>
      <c r="X134" s="22">
        <v>0</v>
      </c>
      <c r="Y134" s="22">
        <v>74706</v>
      </c>
      <c r="Z134" s="22">
        <v>24243</v>
      </c>
      <c r="AA134" s="22">
        <v>0</v>
      </c>
      <c r="AB134" s="22">
        <v>0</v>
      </c>
      <c r="AC134" s="22">
        <v>36746</v>
      </c>
      <c r="AD134" s="22">
        <v>1841765</v>
      </c>
      <c r="AE134" s="22">
        <v>516273</v>
      </c>
      <c r="AF134" s="22">
        <v>578010</v>
      </c>
      <c r="AG134" s="22">
        <v>3177</v>
      </c>
      <c r="AH134" s="22">
        <v>252873</v>
      </c>
      <c r="AI134" s="22">
        <v>30787</v>
      </c>
      <c r="AJ134" s="22">
        <v>0</v>
      </c>
      <c r="AK134" s="22">
        <v>34135</v>
      </c>
      <c r="AL134" s="22">
        <v>0</v>
      </c>
      <c r="AM134" s="22">
        <v>11427</v>
      </c>
      <c r="AN134" s="22">
        <v>0</v>
      </c>
      <c r="AO134" s="22">
        <v>15783</v>
      </c>
      <c r="AP134" s="22">
        <v>255102</v>
      </c>
      <c r="AQ134" s="22">
        <v>0</v>
      </c>
      <c r="AR134" s="22">
        <v>0</v>
      </c>
      <c r="AS134" s="22">
        <v>4634</v>
      </c>
      <c r="AT134" s="22">
        <v>1702201</v>
      </c>
      <c r="AU134" s="22">
        <v>139564</v>
      </c>
    </row>
    <row r="135" spans="1:47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4043204</v>
      </c>
      <c r="F135" s="22">
        <v>0</v>
      </c>
      <c r="G135" s="22">
        <v>0</v>
      </c>
      <c r="H135" s="22">
        <v>0</v>
      </c>
      <c r="I135" s="22">
        <v>0</v>
      </c>
      <c r="J135" s="22">
        <v>118628</v>
      </c>
      <c r="K135" s="22">
        <v>750</v>
      </c>
      <c r="L135" s="22">
        <v>2865720</v>
      </c>
      <c r="M135" s="22">
        <v>81860</v>
      </c>
      <c r="N135" s="22">
        <v>105971</v>
      </c>
      <c r="O135" s="22">
        <v>21424</v>
      </c>
      <c r="P135" s="22">
        <v>1100399</v>
      </c>
      <c r="Q135" s="22">
        <v>328933</v>
      </c>
      <c r="R135" s="22">
        <v>397326</v>
      </c>
      <c r="S135" s="22">
        <v>0</v>
      </c>
      <c r="T135" s="22">
        <v>0</v>
      </c>
      <c r="U135" s="22">
        <v>5000</v>
      </c>
      <c r="V135" s="22">
        <v>0</v>
      </c>
      <c r="W135" s="22">
        <v>54214</v>
      </c>
      <c r="X135" s="22">
        <v>0</v>
      </c>
      <c r="Y135" s="22">
        <v>3060669</v>
      </c>
      <c r="Z135" s="22">
        <v>1026002</v>
      </c>
      <c r="AA135" s="22">
        <v>0</v>
      </c>
      <c r="AB135" s="22">
        <v>0</v>
      </c>
      <c r="AC135" s="22">
        <v>334311</v>
      </c>
      <c r="AD135" s="22">
        <v>13544411</v>
      </c>
      <c r="AE135" s="22">
        <v>3918904</v>
      </c>
      <c r="AF135" s="22">
        <v>2684048</v>
      </c>
      <c r="AG135" s="22">
        <v>0</v>
      </c>
      <c r="AH135" s="22">
        <v>2017458</v>
      </c>
      <c r="AI135" s="22">
        <v>45390</v>
      </c>
      <c r="AJ135" s="22">
        <v>65237</v>
      </c>
      <c r="AK135" s="22">
        <v>0</v>
      </c>
      <c r="AL135" s="22">
        <v>0</v>
      </c>
      <c r="AM135" s="22">
        <v>18165</v>
      </c>
      <c r="AN135" s="22">
        <v>0</v>
      </c>
      <c r="AO135" s="22">
        <v>220757</v>
      </c>
      <c r="AP135" s="22">
        <v>4498782</v>
      </c>
      <c r="AQ135" s="22">
        <v>3851</v>
      </c>
      <c r="AR135" s="22">
        <v>0</v>
      </c>
      <c r="AS135" s="22">
        <v>63331</v>
      </c>
      <c r="AT135" s="22">
        <v>13535923</v>
      </c>
      <c r="AU135" s="22">
        <v>8488</v>
      </c>
    </row>
    <row r="136" spans="1:47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3359796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4126126</v>
      </c>
      <c r="M136" s="22">
        <v>77834</v>
      </c>
      <c r="N136" s="22">
        <v>109566</v>
      </c>
      <c r="O136" s="22">
        <v>66078</v>
      </c>
      <c r="P136" s="22">
        <v>159546</v>
      </c>
      <c r="Q136" s="22">
        <v>64455</v>
      </c>
      <c r="R136" s="22">
        <v>63821</v>
      </c>
      <c r="S136" s="22">
        <v>0</v>
      </c>
      <c r="T136" s="22">
        <v>-7931</v>
      </c>
      <c r="U136" s="22">
        <v>38681</v>
      </c>
      <c r="V136" s="22">
        <v>0</v>
      </c>
      <c r="W136" s="22">
        <v>0</v>
      </c>
      <c r="X136" s="22">
        <v>292032</v>
      </c>
      <c r="Y136" s="22">
        <v>2214140</v>
      </c>
      <c r="Z136" s="22">
        <v>586083</v>
      </c>
      <c r="AA136" s="22">
        <v>0</v>
      </c>
      <c r="AB136" s="22">
        <v>0</v>
      </c>
      <c r="AC136" s="22">
        <v>173978</v>
      </c>
      <c r="AD136" s="22">
        <v>11324205</v>
      </c>
      <c r="AE136" s="22">
        <v>2575390</v>
      </c>
      <c r="AF136" s="22">
        <v>1736463</v>
      </c>
      <c r="AG136" s="22">
        <v>30000</v>
      </c>
      <c r="AH136" s="22">
        <v>2431515</v>
      </c>
      <c r="AI136" s="22">
        <v>0</v>
      </c>
      <c r="AJ136" s="22">
        <v>87353</v>
      </c>
      <c r="AK136" s="22">
        <v>436042</v>
      </c>
      <c r="AL136" s="22">
        <v>91230</v>
      </c>
      <c r="AM136" s="22">
        <v>5320</v>
      </c>
      <c r="AN136" s="22">
        <v>0</v>
      </c>
      <c r="AO136" s="22">
        <v>249364</v>
      </c>
      <c r="AP136" s="22">
        <v>1782525</v>
      </c>
      <c r="AQ136" s="22">
        <v>0</v>
      </c>
      <c r="AR136" s="22">
        <v>0</v>
      </c>
      <c r="AS136" s="22">
        <v>33840</v>
      </c>
      <c r="AT136" s="22">
        <v>9459042</v>
      </c>
      <c r="AU136" s="22">
        <v>1865163</v>
      </c>
    </row>
    <row r="137" spans="1:47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10547951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315502</v>
      </c>
      <c r="L137" s="22">
        <v>5821354</v>
      </c>
      <c r="M137" s="22">
        <v>86631</v>
      </c>
      <c r="N137" s="22">
        <v>1515238</v>
      </c>
      <c r="O137" s="22">
        <v>223099</v>
      </c>
      <c r="P137" s="22">
        <v>1127485</v>
      </c>
      <c r="Q137" s="22">
        <v>399036</v>
      </c>
      <c r="R137" s="22">
        <v>350343</v>
      </c>
      <c r="S137" s="22">
        <v>5801750</v>
      </c>
      <c r="T137" s="22">
        <v>1557376</v>
      </c>
      <c r="U137" s="22">
        <v>0</v>
      </c>
      <c r="V137" s="22">
        <v>29593</v>
      </c>
      <c r="W137" s="22">
        <v>80757</v>
      </c>
      <c r="X137" s="22">
        <v>40409522</v>
      </c>
      <c r="Y137" s="22">
        <v>4414290</v>
      </c>
      <c r="Z137" s="22">
        <v>749693</v>
      </c>
      <c r="AA137" s="22">
        <v>98337</v>
      </c>
      <c r="AB137" s="22">
        <v>625628</v>
      </c>
      <c r="AC137" s="22">
        <v>329010</v>
      </c>
      <c r="AD137" s="22">
        <v>74482595</v>
      </c>
      <c r="AE137" s="22">
        <v>14304800</v>
      </c>
      <c r="AF137" s="22">
        <v>38407280</v>
      </c>
      <c r="AG137" s="22">
        <v>1589415</v>
      </c>
      <c r="AH137" s="22">
        <v>8568565</v>
      </c>
      <c r="AI137" s="22">
        <v>34838</v>
      </c>
      <c r="AJ137" s="22">
        <v>200000</v>
      </c>
      <c r="AK137" s="22">
        <v>1047700</v>
      </c>
      <c r="AL137" s="22">
        <v>0</v>
      </c>
      <c r="AM137" s="22">
        <v>28393</v>
      </c>
      <c r="AN137" s="22">
        <v>69989</v>
      </c>
      <c r="AO137" s="22">
        <v>380349</v>
      </c>
      <c r="AP137" s="22">
        <v>4887953</v>
      </c>
      <c r="AQ137" s="22">
        <v>3544260</v>
      </c>
      <c r="AR137" s="22">
        <v>0</v>
      </c>
      <c r="AS137" s="22">
        <v>0</v>
      </c>
      <c r="AT137" s="22">
        <v>73063542</v>
      </c>
      <c r="AU137" s="22">
        <v>1419053</v>
      </c>
    </row>
    <row r="138" spans="1:47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11001611</v>
      </c>
      <c r="F138" s="22">
        <v>0</v>
      </c>
      <c r="G138" s="22">
        <v>0</v>
      </c>
      <c r="H138" s="22">
        <v>0</v>
      </c>
      <c r="I138" s="22">
        <v>0</v>
      </c>
      <c r="J138" s="22">
        <v>49188</v>
      </c>
      <c r="K138" s="22">
        <v>0</v>
      </c>
      <c r="L138" s="22">
        <v>5971794</v>
      </c>
      <c r="M138" s="22">
        <v>220737</v>
      </c>
      <c r="N138" s="22">
        <v>126474</v>
      </c>
      <c r="O138" s="22">
        <v>1599824</v>
      </c>
      <c r="P138" s="22">
        <v>1099955</v>
      </c>
      <c r="Q138" s="22">
        <v>120018</v>
      </c>
      <c r="R138" s="22">
        <v>524462</v>
      </c>
      <c r="S138" s="22">
        <v>2168</v>
      </c>
      <c r="T138" s="22">
        <v>94322</v>
      </c>
      <c r="U138" s="22">
        <v>1254114</v>
      </c>
      <c r="V138" s="22">
        <v>2190</v>
      </c>
      <c r="W138" s="22">
        <v>87618</v>
      </c>
      <c r="X138" s="22">
        <v>1284635</v>
      </c>
      <c r="Y138" s="22">
        <v>2549670</v>
      </c>
      <c r="Z138" s="22">
        <v>1544690</v>
      </c>
      <c r="AA138" s="22">
        <v>0</v>
      </c>
      <c r="AB138" s="22">
        <v>111710</v>
      </c>
      <c r="AC138" s="22">
        <v>33167</v>
      </c>
      <c r="AD138" s="22">
        <v>27678347</v>
      </c>
      <c r="AE138" s="22">
        <v>9786258</v>
      </c>
      <c r="AF138" s="22">
        <v>5683980</v>
      </c>
      <c r="AG138" s="22">
        <v>0</v>
      </c>
      <c r="AH138" s="22">
        <v>3495885</v>
      </c>
      <c r="AI138" s="22">
        <v>246</v>
      </c>
      <c r="AJ138" s="22">
        <v>0</v>
      </c>
      <c r="AK138" s="22">
        <v>303824</v>
      </c>
      <c r="AL138" s="22">
        <v>58907</v>
      </c>
      <c r="AM138" s="22">
        <v>4205</v>
      </c>
      <c r="AN138" s="22">
        <v>0</v>
      </c>
      <c r="AO138" s="22">
        <v>698688</v>
      </c>
      <c r="AP138" s="22">
        <v>4528819</v>
      </c>
      <c r="AQ138" s="22">
        <v>0</v>
      </c>
      <c r="AR138" s="22">
        <v>0</v>
      </c>
      <c r="AS138" s="22">
        <v>424</v>
      </c>
      <c r="AT138" s="22">
        <v>24561236</v>
      </c>
      <c r="AU138" s="22">
        <v>3117111</v>
      </c>
    </row>
    <row r="139" spans="1:47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6645046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5249378</v>
      </c>
      <c r="M139" s="22">
        <v>216839</v>
      </c>
      <c r="N139" s="22">
        <v>251205</v>
      </c>
      <c r="O139" s="22">
        <v>0</v>
      </c>
      <c r="P139" s="22">
        <v>836266</v>
      </c>
      <c r="Q139" s="22">
        <v>178479</v>
      </c>
      <c r="R139" s="22">
        <v>299073</v>
      </c>
      <c r="S139" s="22">
        <v>0</v>
      </c>
      <c r="T139" s="22">
        <v>0</v>
      </c>
      <c r="U139" s="22">
        <v>0</v>
      </c>
      <c r="V139" s="22">
        <v>0</v>
      </c>
      <c r="W139" s="22">
        <v>659567</v>
      </c>
      <c r="X139" s="22">
        <v>718407</v>
      </c>
      <c r="Y139" s="22">
        <v>2281837</v>
      </c>
      <c r="Z139" s="22">
        <v>215543</v>
      </c>
      <c r="AA139" s="22">
        <v>0</v>
      </c>
      <c r="AB139" s="22">
        <v>38700</v>
      </c>
      <c r="AC139" s="22">
        <v>15751</v>
      </c>
      <c r="AD139" s="22">
        <v>17606091</v>
      </c>
      <c r="AE139" s="22">
        <v>4705552</v>
      </c>
      <c r="AF139" s="22">
        <v>4482753</v>
      </c>
      <c r="AG139" s="22">
        <v>101386</v>
      </c>
      <c r="AH139" s="22">
        <v>2620875</v>
      </c>
      <c r="AI139" s="22">
        <v>0</v>
      </c>
      <c r="AJ139" s="22">
        <v>0</v>
      </c>
      <c r="AK139" s="22">
        <v>0</v>
      </c>
      <c r="AL139" s="22">
        <v>208093</v>
      </c>
      <c r="AM139" s="22">
        <v>3710</v>
      </c>
      <c r="AN139" s="22">
        <v>35735</v>
      </c>
      <c r="AO139" s="22">
        <v>0</v>
      </c>
      <c r="AP139" s="22">
        <v>3011311</v>
      </c>
      <c r="AQ139" s="22">
        <v>0</v>
      </c>
      <c r="AR139" s="22">
        <v>0</v>
      </c>
      <c r="AS139" s="22">
        <v>0</v>
      </c>
      <c r="AT139" s="22">
        <v>15169415</v>
      </c>
      <c r="AU139" s="22">
        <v>2436676</v>
      </c>
    </row>
    <row r="140" spans="1:47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1034927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488946</v>
      </c>
      <c r="M140" s="22">
        <v>94223</v>
      </c>
      <c r="N140" s="22">
        <v>16190</v>
      </c>
      <c r="O140" s="22">
        <v>200</v>
      </c>
      <c r="P140" s="22">
        <v>24082</v>
      </c>
      <c r="Q140" s="22">
        <v>1882</v>
      </c>
      <c r="R140" s="22">
        <v>70579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1525407</v>
      </c>
      <c r="Z140" s="22">
        <v>1400</v>
      </c>
      <c r="AA140" s="22">
        <v>0</v>
      </c>
      <c r="AB140" s="22">
        <v>0</v>
      </c>
      <c r="AC140" s="22">
        <v>14460</v>
      </c>
      <c r="AD140" s="22">
        <v>3272296</v>
      </c>
      <c r="AE140" s="22">
        <v>481268</v>
      </c>
      <c r="AF140" s="22">
        <v>434644</v>
      </c>
      <c r="AG140" s="22">
        <v>0</v>
      </c>
      <c r="AH140" s="22">
        <v>478601</v>
      </c>
      <c r="AI140" s="22">
        <v>4368</v>
      </c>
      <c r="AJ140" s="22">
        <v>0</v>
      </c>
      <c r="AK140" s="22">
        <v>110903</v>
      </c>
      <c r="AL140" s="22">
        <v>0</v>
      </c>
      <c r="AM140" s="22">
        <v>3316</v>
      </c>
      <c r="AN140" s="22">
        <v>0</v>
      </c>
      <c r="AO140" s="22">
        <v>22925</v>
      </c>
      <c r="AP140" s="22">
        <v>381973</v>
      </c>
      <c r="AQ140" s="22">
        <v>0</v>
      </c>
      <c r="AR140" s="22">
        <v>0</v>
      </c>
      <c r="AS140" s="22">
        <v>6212</v>
      </c>
      <c r="AT140" s="22">
        <v>1924210</v>
      </c>
      <c r="AU140" s="22">
        <v>1348086</v>
      </c>
    </row>
    <row r="141" spans="1:47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988077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1503913</v>
      </c>
      <c r="M141" s="22">
        <v>19619</v>
      </c>
      <c r="N141" s="22">
        <v>0</v>
      </c>
      <c r="O141" s="22">
        <v>0</v>
      </c>
      <c r="P141" s="22">
        <v>0</v>
      </c>
      <c r="Q141" s="22">
        <v>12867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120151</v>
      </c>
      <c r="Y141" s="22">
        <v>147101</v>
      </c>
      <c r="Z141" s="22">
        <v>10000</v>
      </c>
      <c r="AA141" s="22">
        <v>0</v>
      </c>
      <c r="AB141" s="22">
        <v>0</v>
      </c>
      <c r="AC141" s="22">
        <v>24483</v>
      </c>
      <c r="AD141" s="22">
        <v>2826211</v>
      </c>
      <c r="AE141" s="22">
        <v>631263</v>
      </c>
      <c r="AF141" s="22">
        <v>299461</v>
      </c>
      <c r="AG141" s="22">
        <v>0</v>
      </c>
      <c r="AH141" s="22">
        <v>760972</v>
      </c>
      <c r="AI141" s="22">
        <v>0</v>
      </c>
      <c r="AJ141" s="22">
        <v>0</v>
      </c>
      <c r="AK141" s="22">
        <v>447743</v>
      </c>
      <c r="AL141" s="22">
        <v>0</v>
      </c>
      <c r="AM141" s="22">
        <v>0</v>
      </c>
      <c r="AN141" s="22">
        <v>0</v>
      </c>
      <c r="AO141" s="22">
        <v>33311</v>
      </c>
      <c r="AP141" s="22">
        <v>502163</v>
      </c>
      <c r="AQ141" s="22">
        <v>16200</v>
      </c>
      <c r="AR141" s="22">
        <v>0</v>
      </c>
      <c r="AS141" s="22">
        <v>89439</v>
      </c>
      <c r="AT141" s="22">
        <v>2780552</v>
      </c>
      <c r="AU141" s="22">
        <v>45659</v>
      </c>
    </row>
    <row r="142" spans="1:47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1584477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1036125</v>
      </c>
      <c r="M142" s="22">
        <v>31754</v>
      </c>
      <c r="N142" s="22">
        <v>15134</v>
      </c>
      <c r="O142" s="22">
        <v>-117</v>
      </c>
      <c r="P142" s="22">
        <v>185590</v>
      </c>
      <c r="Q142" s="22">
        <v>59703</v>
      </c>
      <c r="R142" s="22">
        <v>108947</v>
      </c>
      <c r="S142" s="22">
        <v>0</v>
      </c>
      <c r="T142" s="22">
        <v>63651</v>
      </c>
      <c r="U142" s="22">
        <v>0</v>
      </c>
      <c r="V142" s="22">
        <v>5000</v>
      </c>
      <c r="W142" s="22">
        <v>0</v>
      </c>
      <c r="X142" s="22">
        <v>0</v>
      </c>
      <c r="Y142" s="22">
        <v>720124</v>
      </c>
      <c r="Z142" s="22">
        <v>152739</v>
      </c>
      <c r="AA142" s="22">
        <v>0</v>
      </c>
      <c r="AB142" s="22">
        <v>0</v>
      </c>
      <c r="AC142" s="22">
        <v>78298</v>
      </c>
      <c r="AD142" s="22">
        <v>4041425</v>
      </c>
      <c r="AE142" s="22">
        <v>907008</v>
      </c>
      <c r="AF142" s="22">
        <v>801753</v>
      </c>
      <c r="AG142" s="22">
        <v>0</v>
      </c>
      <c r="AH142" s="22">
        <v>1027795</v>
      </c>
      <c r="AI142" s="22">
        <v>9000</v>
      </c>
      <c r="AJ142" s="22">
        <v>0</v>
      </c>
      <c r="AK142" s="22">
        <v>0</v>
      </c>
      <c r="AL142" s="22">
        <v>7357</v>
      </c>
      <c r="AM142" s="22">
        <v>812</v>
      </c>
      <c r="AN142" s="22">
        <v>0</v>
      </c>
      <c r="AO142" s="22">
        <v>32497</v>
      </c>
      <c r="AP142" s="22">
        <v>812394</v>
      </c>
      <c r="AQ142" s="22">
        <v>0</v>
      </c>
      <c r="AR142" s="22">
        <v>9840</v>
      </c>
      <c r="AS142" s="22">
        <v>0</v>
      </c>
      <c r="AT142" s="22">
        <v>3608456</v>
      </c>
      <c r="AU142" s="22">
        <v>432969</v>
      </c>
    </row>
    <row r="143" spans="1:47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958667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580103</v>
      </c>
      <c r="M143" s="22">
        <v>23446</v>
      </c>
      <c r="N143" s="22">
        <v>16406</v>
      </c>
      <c r="O143" s="22">
        <v>1232</v>
      </c>
      <c r="P143" s="22">
        <v>48542</v>
      </c>
      <c r="Q143" s="22">
        <v>22534</v>
      </c>
      <c r="R143" s="22">
        <v>167390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861911</v>
      </c>
      <c r="Z143" s="22">
        <v>60500</v>
      </c>
      <c r="AA143" s="22">
        <v>5500</v>
      </c>
      <c r="AB143" s="22">
        <v>0</v>
      </c>
      <c r="AC143" s="22">
        <v>12167</v>
      </c>
      <c r="AD143" s="22">
        <v>2758398</v>
      </c>
      <c r="AE143" s="22">
        <v>903269</v>
      </c>
      <c r="AF143" s="22">
        <v>298489</v>
      </c>
      <c r="AG143" s="22">
        <v>169447</v>
      </c>
      <c r="AH143" s="22">
        <v>400836</v>
      </c>
      <c r="AI143" s="22">
        <v>244</v>
      </c>
      <c r="AJ143" s="22">
        <v>0</v>
      </c>
      <c r="AK143" s="22">
        <v>16501</v>
      </c>
      <c r="AL143" s="22">
        <v>7457</v>
      </c>
      <c r="AM143" s="22">
        <v>0</v>
      </c>
      <c r="AN143" s="22">
        <v>0</v>
      </c>
      <c r="AO143" s="22">
        <v>2831</v>
      </c>
      <c r="AP143" s="22">
        <v>456093</v>
      </c>
      <c r="AQ143" s="22">
        <v>0</v>
      </c>
      <c r="AR143" s="22">
        <v>0</v>
      </c>
      <c r="AS143" s="22">
        <v>21904</v>
      </c>
      <c r="AT143" s="22">
        <v>2277071</v>
      </c>
      <c r="AU143" s="22">
        <v>481327</v>
      </c>
    </row>
    <row r="144" spans="1:47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1333417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969441</v>
      </c>
      <c r="M144" s="22">
        <v>48514</v>
      </c>
      <c r="N144" s="22">
        <v>37901</v>
      </c>
      <c r="O144" s="22">
        <v>5160</v>
      </c>
      <c r="P144" s="22">
        <v>93277</v>
      </c>
      <c r="Q144" s="22">
        <v>10716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31837</v>
      </c>
      <c r="X144" s="22">
        <v>577715</v>
      </c>
      <c r="Y144" s="22">
        <v>1296396</v>
      </c>
      <c r="Z144" s="22">
        <v>0</v>
      </c>
      <c r="AA144" s="22">
        <v>152660</v>
      </c>
      <c r="AB144" s="22">
        <v>0</v>
      </c>
      <c r="AC144" s="22">
        <v>754583</v>
      </c>
      <c r="AD144" s="22">
        <v>5311617</v>
      </c>
      <c r="AE144" s="22">
        <v>1120569</v>
      </c>
      <c r="AF144" s="22">
        <v>449992</v>
      </c>
      <c r="AG144" s="22">
        <v>0</v>
      </c>
      <c r="AH144" s="22">
        <v>1949249</v>
      </c>
      <c r="AI144" s="22">
        <v>0</v>
      </c>
      <c r="AJ144" s="22">
        <v>0</v>
      </c>
      <c r="AK144" s="22">
        <v>87705</v>
      </c>
      <c r="AL144" s="22">
        <v>0</v>
      </c>
      <c r="AM144" s="22">
        <v>8007</v>
      </c>
      <c r="AN144" s="22">
        <v>0</v>
      </c>
      <c r="AO144" s="22">
        <v>70012</v>
      </c>
      <c r="AP144" s="22">
        <v>502561</v>
      </c>
      <c r="AQ144" s="22">
        <v>6831817</v>
      </c>
      <c r="AR144" s="22">
        <v>0</v>
      </c>
      <c r="AS144" s="22">
        <v>0</v>
      </c>
      <c r="AT144" s="22">
        <v>11019912</v>
      </c>
      <c r="AU144" s="22">
        <v>-5708295</v>
      </c>
    </row>
    <row r="145" spans="1:47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1180319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2030811</v>
      </c>
      <c r="M145" s="22">
        <v>17648</v>
      </c>
      <c r="N145" s="22">
        <v>2594</v>
      </c>
      <c r="O145" s="22">
        <v>39504</v>
      </c>
      <c r="P145" s="22">
        <v>67381</v>
      </c>
      <c r="Q145" s="22">
        <v>49384</v>
      </c>
      <c r="R145" s="22">
        <v>42286</v>
      </c>
      <c r="S145" s="22">
        <v>0</v>
      </c>
      <c r="T145" s="22">
        <v>0</v>
      </c>
      <c r="U145" s="22">
        <v>0</v>
      </c>
      <c r="V145" s="22">
        <v>1260</v>
      </c>
      <c r="W145" s="22">
        <v>244872</v>
      </c>
      <c r="X145" s="22">
        <v>135481</v>
      </c>
      <c r="Y145" s="22">
        <v>730322</v>
      </c>
      <c r="Z145" s="22">
        <v>525403</v>
      </c>
      <c r="AA145" s="22">
        <v>0</v>
      </c>
      <c r="AB145" s="22">
        <v>0</v>
      </c>
      <c r="AC145" s="22">
        <v>58083</v>
      </c>
      <c r="AD145" s="22">
        <v>5125348</v>
      </c>
      <c r="AE145" s="22">
        <v>1103641</v>
      </c>
      <c r="AF145" s="22">
        <v>690877</v>
      </c>
      <c r="AG145" s="22">
        <v>72196</v>
      </c>
      <c r="AH145" s="22">
        <v>1388510</v>
      </c>
      <c r="AI145" s="22">
        <v>0</v>
      </c>
      <c r="AJ145" s="22">
        <v>0</v>
      </c>
      <c r="AK145" s="22">
        <v>109150</v>
      </c>
      <c r="AL145" s="22">
        <v>42000</v>
      </c>
      <c r="AM145" s="22">
        <v>0</v>
      </c>
      <c r="AN145" s="22">
        <v>0</v>
      </c>
      <c r="AO145" s="22">
        <v>104412</v>
      </c>
      <c r="AP145" s="22">
        <v>1068720</v>
      </c>
      <c r="AQ145" s="22">
        <v>5178</v>
      </c>
      <c r="AR145" s="22">
        <v>0</v>
      </c>
      <c r="AS145" s="22">
        <v>28251</v>
      </c>
      <c r="AT145" s="22">
        <v>4612935</v>
      </c>
      <c r="AU145" s="22">
        <v>512413</v>
      </c>
    </row>
    <row r="146" spans="1:47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1340477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932318</v>
      </c>
      <c r="M146" s="22">
        <v>56678</v>
      </c>
      <c r="N146" s="22">
        <v>12376</v>
      </c>
      <c r="O146" s="22">
        <v>13955</v>
      </c>
      <c r="P146" s="22">
        <v>53283</v>
      </c>
      <c r="Q146" s="22">
        <v>6080</v>
      </c>
      <c r="R146" s="22">
        <v>1100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96681</v>
      </c>
      <c r="Y146" s="22">
        <v>1020767</v>
      </c>
      <c r="Z146" s="22">
        <v>20534</v>
      </c>
      <c r="AA146" s="22">
        <v>0</v>
      </c>
      <c r="AB146" s="22">
        <v>0</v>
      </c>
      <c r="AC146" s="22">
        <v>0</v>
      </c>
      <c r="AD146" s="22">
        <v>3554249</v>
      </c>
      <c r="AE146" s="22">
        <v>1024023</v>
      </c>
      <c r="AF146" s="22">
        <v>461411</v>
      </c>
      <c r="AG146" s="22">
        <v>0</v>
      </c>
      <c r="AH146" s="22">
        <v>800277</v>
      </c>
      <c r="AI146" s="22">
        <v>0</v>
      </c>
      <c r="AJ146" s="22">
        <v>0</v>
      </c>
      <c r="AK146" s="22">
        <v>0</v>
      </c>
      <c r="AL146" s="22">
        <v>0</v>
      </c>
      <c r="AM146" s="22">
        <v>4369</v>
      </c>
      <c r="AN146" s="22">
        <v>0</v>
      </c>
      <c r="AO146" s="22">
        <v>105781</v>
      </c>
      <c r="AP146" s="22">
        <v>719912</v>
      </c>
      <c r="AQ146" s="22">
        <v>0</v>
      </c>
      <c r="AR146" s="22">
        <v>0</v>
      </c>
      <c r="AS146" s="22">
        <v>97342</v>
      </c>
      <c r="AT146" s="22">
        <v>3213115</v>
      </c>
      <c r="AU146" s="22">
        <v>341134</v>
      </c>
    </row>
    <row r="147" spans="1:47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972483</v>
      </c>
      <c r="F147" s="22">
        <v>0</v>
      </c>
      <c r="G147" s="22">
        <v>0</v>
      </c>
      <c r="H147" s="22">
        <v>0</v>
      </c>
      <c r="I147" s="22">
        <v>0</v>
      </c>
      <c r="J147" s="22">
        <v>35899</v>
      </c>
      <c r="K147" s="22">
        <v>0</v>
      </c>
      <c r="L147" s="22">
        <v>518898</v>
      </c>
      <c r="M147" s="22">
        <v>42443</v>
      </c>
      <c r="N147" s="22">
        <v>4520</v>
      </c>
      <c r="O147" s="22">
        <v>390</v>
      </c>
      <c r="P147" s="22">
        <v>48812</v>
      </c>
      <c r="Q147" s="22">
        <v>3057</v>
      </c>
      <c r="R147" s="22">
        <v>35881</v>
      </c>
      <c r="S147" s="22">
        <v>0</v>
      </c>
      <c r="T147" s="22">
        <v>2801</v>
      </c>
      <c r="U147" s="22">
        <v>0</v>
      </c>
      <c r="V147" s="22">
        <v>0</v>
      </c>
      <c r="W147" s="22">
        <v>0</v>
      </c>
      <c r="X147" s="22">
        <v>0</v>
      </c>
      <c r="Y147" s="22">
        <v>595623</v>
      </c>
      <c r="Z147" s="22">
        <v>0</v>
      </c>
      <c r="AA147" s="22">
        <v>0</v>
      </c>
      <c r="AB147" s="22">
        <v>0</v>
      </c>
      <c r="AC147" s="22">
        <v>38853</v>
      </c>
      <c r="AD147" s="22">
        <v>2299660</v>
      </c>
      <c r="AE147" s="22">
        <v>511558</v>
      </c>
      <c r="AF147" s="22">
        <v>519461</v>
      </c>
      <c r="AG147" s="22">
        <v>0</v>
      </c>
      <c r="AH147" s="22">
        <v>338186</v>
      </c>
      <c r="AI147" s="22">
        <v>9000</v>
      </c>
      <c r="AJ147" s="22">
        <v>1236</v>
      </c>
      <c r="AK147" s="22">
        <v>38234</v>
      </c>
      <c r="AL147" s="22">
        <v>112937</v>
      </c>
      <c r="AM147" s="22">
        <v>1604</v>
      </c>
      <c r="AN147" s="22">
        <v>5978</v>
      </c>
      <c r="AO147" s="22">
        <v>23515</v>
      </c>
      <c r="AP147" s="22">
        <v>297063</v>
      </c>
      <c r="AQ147" s="22">
        <v>6659</v>
      </c>
      <c r="AR147" s="22">
        <v>0</v>
      </c>
      <c r="AS147" s="22">
        <v>5284</v>
      </c>
      <c r="AT147" s="22">
        <v>1870715</v>
      </c>
      <c r="AU147" s="22">
        <v>428945</v>
      </c>
    </row>
    <row r="148" spans="1:47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766190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384114</v>
      </c>
      <c r="M148" s="22">
        <v>6072</v>
      </c>
      <c r="N148" s="22">
        <v>11750</v>
      </c>
      <c r="O148" s="22">
        <v>2299</v>
      </c>
      <c r="P148" s="22">
        <v>111602</v>
      </c>
      <c r="Q148" s="22">
        <v>18845</v>
      </c>
      <c r="R148" s="22">
        <v>41291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96052</v>
      </c>
      <c r="Y148" s="22">
        <v>2407426</v>
      </c>
      <c r="Z148" s="22">
        <v>72298</v>
      </c>
      <c r="AA148" s="22">
        <v>0</v>
      </c>
      <c r="AB148" s="22">
        <v>0</v>
      </c>
      <c r="AC148" s="22">
        <v>54248</v>
      </c>
      <c r="AD148" s="22">
        <v>3972187</v>
      </c>
      <c r="AE148" s="22">
        <v>492926</v>
      </c>
      <c r="AF148" s="22">
        <v>401999</v>
      </c>
      <c r="AG148" s="22">
        <v>0</v>
      </c>
      <c r="AH148" s="22">
        <v>344693</v>
      </c>
      <c r="AI148" s="22">
        <v>0</v>
      </c>
      <c r="AJ148" s="22">
        <v>0</v>
      </c>
      <c r="AK148" s="22">
        <v>301045</v>
      </c>
      <c r="AL148" s="22">
        <v>0</v>
      </c>
      <c r="AM148" s="22">
        <v>0</v>
      </c>
      <c r="AN148" s="22">
        <v>0</v>
      </c>
      <c r="AO148" s="22">
        <v>3800</v>
      </c>
      <c r="AP148" s="22">
        <v>317070</v>
      </c>
      <c r="AQ148" s="22">
        <v>0</v>
      </c>
      <c r="AR148" s="22">
        <v>0</v>
      </c>
      <c r="AS148" s="22">
        <v>21594</v>
      </c>
      <c r="AT148" s="22">
        <v>1883127</v>
      </c>
      <c r="AU148" s="22">
        <v>2089060</v>
      </c>
    </row>
    <row r="149" spans="1:47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1482376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766048</v>
      </c>
      <c r="M149" s="22">
        <v>49536</v>
      </c>
      <c r="N149" s="22">
        <v>0</v>
      </c>
      <c r="O149" s="22">
        <v>45840</v>
      </c>
      <c r="P149" s="22">
        <v>171067</v>
      </c>
      <c r="Q149" s="22">
        <v>15639</v>
      </c>
      <c r="R149" s="22">
        <v>147393</v>
      </c>
      <c r="S149" s="22">
        <v>0</v>
      </c>
      <c r="T149" s="22">
        <v>1719</v>
      </c>
      <c r="U149" s="22">
        <v>0</v>
      </c>
      <c r="V149" s="22">
        <v>0</v>
      </c>
      <c r="W149" s="22">
        <v>0</v>
      </c>
      <c r="X149" s="22">
        <v>181934</v>
      </c>
      <c r="Y149" s="22">
        <v>863873</v>
      </c>
      <c r="Z149" s="22">
        <v>78578</v>
      </c>
      <c r="AA149" s="22">
        <v>0</v>
      </c>
      <c r="AB149" s="22">
        <v>7377</v>
      </c>
      <c r="AC149" s="22">
        <v>0</v>
      </c>
      <c r="AD149" s="22">
        <v>3811380</v>
      </c>
      <c r="AE149" s="22">
        <v>1232166</v>
      </c>
      <c r="AF149" s="22">
        <v>769821</v>
      </c>
      <c r="AG149" s="22">
        <v>0</v>
      </c>
      <c r="AH149" s="22">
        <v>475552</v>
      </c>
      <c r="AI149" s="22">
        <v>-91</v>
      </c>
      <c r="AJ149" s="22">
        <v>5140</v>
      </c>
      <c r="AK149" s="22">
        <v>86390</v>
      </c>
      <c r="AL149" s="22">
        <v>0</v>
      </c>
      <c r="AM149" s="22">
        <v>3450</v>
      </c>
      <c r="AN149" s="22">
        <v>0</v>
      </c>
      <c r="AO149" s="22">
        <v>26440</v>
      </c>
      <c r="AP149" s="22">
        <v>612866</v>
      </c>
      <c r="AQ149" s="22">
        <v>0</v>
      </c>
      <c r="AR149" s="22">
        <v>0</v>
      </c>
      <c r="AS149" s="22">
        <v>0</v>
      </c>
      <c r="AT149" s="22">
        <v>3211734</v>
      </c>
      <c r="AU149" s="22">
        <v>599646</v>
      </c>
    </row>
    <row r="150" spans="1:47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7234116</v>
      </c>
      <c r="F150" s="22">
        <v>0</v>
      </c>
      <c r="G150" s="22">
        <v>0</v>
      </c>
      <c r="H150" s="22">
        <v>0</v>
      </c>
      <c r="I150" s="22">
        <v>0</v>
      </c>
      <c r="J150" s="22">
        <v>51202</v>
      </c>
      <c r="K150" s="22">
        <v>686948</v>
      </c>
      <c r="L150" s="22">
        <v>4815312</v>
      </c>
      <c r="M150" s="22">
        <v>175173</v>
      </c>
      <c r="N150" s="22">
        <v>363537</v>
      </c>
      <c r="O150" s="22">
        <v>504315</v>
      </c>
      <c r="P150" s="22">
        <v>1156521</v>
      </c>
      <c r="Q150" s="22">
        <v>129864</v>
      </c>
      <c r="R150" s="22">
        <v>329832</v>
      </c>
      <c r="S150" s="22">
        <v>0</v>
      </c>
      <c r="T150" s="22">
        <v>34372</v>
      </c>
      <c r="U150" s="22">
        <v>7440556</v>
      </c>
      <c r="V150" s="22">
        <v>0</v>
      </c>
      <c r="W150" s="22">
        <v>0</v>
      </c>
      <c r="X150" s="22">
        <v>0</v>
      </c>
      <c r="Y150" s="22">
        <v>3780667</v>
      </c>
      <c r="Z150" s="22">
        <v>87702</v>
      </c>
      <c r="AA150" s="22">
        <v>0</v>
      </c>
      <c r="AB150" s="22">
        <v>619332</v>
      </c>
      <c r="AC150" s="22">
        <v>864364</v>
      </c>
      <c r="AD150" s="22">
        <v>28273813</v>
      </c>
      <c r="AE150" s="22">
        <v>6354797</v>
      </c>
      <c r="AF150" s="22">
        <v>3828596</v>
      </c>
      <c r="AG150" s="22">
        <v>1625084</v>
      </c>
      <c r="AH150" s="22">
        <v>2197734</v>
      </c>
      <c r="AI150" s="22">
        <v>0</v>
      </c>
      <c r="AJ150" s="22">
        <v>203816</v>
      </c>
      <c r="AK150" s="22">
        <v>0</v>
      </c>
      <c r="AL150" s="22">
        <v>0</v>
      </c>
      <c r="AM150" s="22">
        <v>70056</v>
      </c>
      <c r="AN150" s="22">
        <v>0</v>
      </c>
      <c r="AO150" s="22">
        <v>161581</v>
      </c>
      <c r="AP150" s="22">
        <v>5266466</v>
      </c>
      <c r="AQ150" s="22">
        <v>0</v>
      </c>
      <c r="AR150" s="22">
        <v>0</v>
      </c>
      <c r="AS150" s="22">
        <v>26766</v>
      </c>
      <c r="AT150" s="22">
        <v>19734896</v>
      </c>
      <c r="AU150" s="22">
        <v>8538917</v>
      </c>
    </row>
    <row r="151" spans="1:47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885109</v>
      </c>
      <c r="F151" s="22">
        <v>0</v>
      </c>
      <c r="G151" s="22">
        <v>0</v>
      </c>
      <c r="H151" s="22">
        <v>0</v>
      </c>
      <c r="I151" s="22">
        <v>0</v>
      </c>
      <c r="J151" s="22">
        <v>5183</v>
      </c>
      <c r="K151" s="22">
        <v>3634</v>
      </c>
      <c r="L151" s="22">
        <v>479690</v>
      </c>
      <c r="M151" s="22">
        <v>47597</v>
      </c>
      <c r="N151" s="22">
        <v>9839</v>
      </c>
      <c r="O151" s="22">
        <v>0</v>
      </c>
      <c r="P151" s="22">
        <v>76017</v>
      </c>
      <c r="Q151" s="22">
        <v>2638</v>
      </c>
      <c r="R151" s="22">
        <v>65499</v>
      </c>
      <c r="S151" s="22">
        <v>24760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709429</v>
      </c>
      <c r="Z151" s="22">
        <v>87647</v>
      </c>
      <c r="AA151" s="22">
        <v>0</v>
      </c>
      <c r="AB151" s="22">
        <v>0</v>
      </c>
      <c r="AC151" s="22">
        <v>8673</v>
      </c>
      <c r="AD151" s="22">
        <v>2405715</v>
      </c>
      <c r="AE151" s="22">
        <v>456037</v>
      </c>
      <c r="AF151" s="22">
        <v>684060</v>
      </c>
      <c r="AG151" s="22">
        <v>131329</v>
      </c>
      <c r="AH151" s="22">
        <v>278600</v>
      </c>
      <c r="AI151" s="22">
        <v>2834</v>
      </c>
      <c r="AJ151" s="22">
        <v>32308</v>
      </c>
      <c r="AK151" s="22">
        <v>62185</v>
      </c>
      <c r="AL151" s="22">
        <v>0</v>
      </c>
      <c r="AM151" s="22">
        <v>1507</v>
      </c>
      <c r="AN151" s="22">
        <v>0</v>
      </c>
      <c r="AO151" s="22">
        <v>73814</v>
      </c>
      <c r="AP151" s="22">
        <v>478548</v>
      </c>
      <c r="AQ151" s="22">
        <v>0</v>
      </c>
      <c r="AR151" s="22">
        <v>0</v>
      </c>
      <c r="AS151" s="22">
        <v>17638</v>
      </c>
      <c r="AT151" s="22">
        <v>2218860</v>
      </c>
      <c r="AU151" s="22">
        <v>186855</v>
      </c>
    </row>
    <row r="152" spans="1:47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2276375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2044671</v>
      </c>
      <c r="M152" s="22">
        <v>47266</v>
      </c>
      <c r="N152" s="22">
        <v>47481</v>
      </c>
      <c r="O152" s="22">
        <v>101422</v>
      </c>
      <c r="P152" s="22">
        <v>123179</v>
      </c>
      <c r="Q152" s="22">
        <v>9595</v>
      </c>
      <c r="R152" s="22">
        <v>185592</v>
      </c>
      <c r="S152" s="22">
        <v>0</v>
      </c>
      <c r="T152" s="22">
        <v>0</v>
      </c>
      <c r="U152" s="22">
        <v>10672</v>
      </c>
      <c r="V152" s="22">
        <v>0</v>
      </c>
      <c r="W152" s="22">
        <v>16535</v>
      </c>
      <c r="X152" s="22">
        <v>0</v>
      </c>
      <c r="Y152" s="22">
        <v>546832</v>
      </c>
      <c r="Z152" s="22">
        <v>83600</v>
      </c>
      <c r="AA152" s="22">
        <v>0</v>
      </c>
      <c r="AB152" s="22">
        <v>0</v>
      </c>
      <c r="AC152" s="22">
        <v>27725</v>
      </c>
      <c r="AD152" s="22">
        <v>5520945</v>
      </c>
      <c r="AE152" s="22">
        <v>1878330</v>
      </c>
      <c r="AF152" s="22">
        <v>1884775</v>
      </c>
      <c r="AG152" s="22">
        <v>0</v>
      </c>
      <c r="AH152" s="22">
        <v>871114</v>
      </c>
      <c r="AI152" s="22">
        <v>0</v>
      </c>
      <c r="AJ152" s="22">
        <v>0</v>
      </c>
      <c r="AK152" s="22">
        <v>67668</v>
      </c>
      <c r="AL152" s="22">
        <v>0</v>
      </c>
      <c r="AM152" s="22">
        <v>1724</v>
      </c>
      <c r="AN152" s="22">
        <v>0</v>
      </c>
      <c r="AO152" s="22">
        <v>114161</v>
      </c>
      <c r="AP152" s="22">
        <v>767191</v>
      </c>
      <c r="AQ152" s="22">
        <v>0</v>
      </c>
      <c r="AR152" s="22">
        <v>0</v>
      </c>
      <c r="AS152" s="22">
        <v>0</v>
      </c>
      <c r="AT152" s="22">
        <v>5584963</v>
      </c>
      <c r="AU152" s="22">
        <v>-64018</v>
      </c>
    </row>
    <row r="153" spans="1:47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19956161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15424565</v>
      </c>
      <c r="M153" s="22">
        <v>487630</v>
      </c>
      <c r="N153" s="22">
        <v>0</v>
      </c>
      <c r="O153" s="22">
        <v>0</v>
      </c>
      <c r="P153" s="22">
        <v>1016774</v>
      </c>
      <c r="Q153" s="22">
        <v>703218</v>
      </c>
      <c r="R153" s="22">
        <v>1875194</v>
      </c>
      <c r="S153" s="22">
        <v>15239</v>
      </c>
      <c r="T153" s="22">
        <v>18966</v>
      </c>
      <c r="U153" s="22">
        <v>17996241</v>
      </c>
      <c r="V153" s="22">
        <v>576636</v>
      </c>
      <c r="W153" s="22">
        <v>761476</v>
      </c>
      <c r="X153" s="22">
        <v>6671464</v>
      </c>
      <c r="Y153" s="22">
        <v>3436690</v>
      </c>
      <c r="Z153" s="22">
        <v>1361837</v>
      </c>
      <c r="AA153" s="22">
        <v>45357</v>
      </c>
      <c r="AB153" s="22">
        <v>336218</v>
      </c>
      <c r="AC153" s="22">
        <v>759138</v>
      </c>
      <c r="AD153" s="22">
        <v>71442804</v>
      </c>
      <c r="AE153" s="22">
        <v>15508706</v>
      </c>
      <c r="AF153" s="22">
        <v>12920706</v>
      </c>
      <c r="AG153" s="22">
        <v>2991384</v>
      </c>
      <c r="AH153" s="22">
        <v>4737777</v>
      </c>
      <c r="AI153" s="22">
        <v>4559</v>
      </c>
      <c r="AJ153" s="22">
        <v>0</v>
      </c>
      <c r="AK153" s="22">
        <v>0</v>
      </c>
      <c r="AL153" s="22">
        <v>213348</v>
      </c>
      <c r="AM153" s="22">
        <v>59186</v>
      </c>
      <c r="AN153" s="22">
        <v>0</v>
      </c>
      <c r="AO153" s="22">
        <v>1333437</v>
      </c>
      <c r="AP153" s="22">
        <v>7568692</v>
      </c>
      <c r="AQ153" s="22">
        <v>0</v>
      </c>
      <c r="AR153" s="22">
        <v>0</v>
      </c>
      <c r="AS153" s="22">
        <v>17218</v>
      </c>
      <c r="AT153" s="22">
        <v>45355013</v>
      </c>
      <c r="AU153" s="22">
        <v>26087791</v>
      </c>
    </row>
    <row r="154" spans="1:47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7284122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181914</v>
      </c>
      <c r="L154" s="22">
        <v>7679819</v>
      </c>
      <c r="M154" s="22">
        <v>252443</v>
      </c>
      <c r="N154" s="22">
        <v>312927</v>
      </c>
      <c r="O154" s="22">
        <v>0</v>
      </c>
      <c r="P154" s="22">
        <v>943062</v>
      </c>
      <c r="Q154" s="22">
        <v>188754</v>
      </c>
      <c r="R154" s="22">
        <v>184545</v>
      </c>
      <c r="S154" s="22">
        <v>0</v>
      </c>
      <c r="T154" s="22">
        <v>0</v>
      </c>
      <c r="U154" s="22">
        <v>5932148</v>
      </c>
      <c r="V154" s="22">
        <v>0</v>
      </c>
      <c r="W154" s="22">
        <v>403931</v>
      </c>
      <c r="X154" s="22">
        <v>763509</v>
      </c>
      <c r="Y154" s="22">
        <v>2339119</v>
      </c>
      <c r="Z154" s="22">
        <v>398663</v>
      </c>
      <c r="AA154" s="22">
        <v>0</v>
      </c>
      <c r="AB154" s="22">
        <v>211255</v>
      </c>
      <c r="AC154" s="22">
        <v>87525</v>
      </c>
      <c r="AD154" s="22">
        <v>27163736</v>
      </c>
      <c r="AE154" s="22">
        <v>5792718</v>
      </c>
      <c r="AF154" s="22">
        <v>4165050</v>
      </c>
      <c r="AG154" s="22">
        <v>3164052</v>
      </c>
      <c r="AH154" s="22">
        <v>2059347</v>
      </c>
      <c r="AI154" s="22">
        <v>0</v>
      </c>
      <c r="AJ154" s="22">
        <v>28366</v>
      </c>
      <c r="AK154" s="22">
        <v>286853</v>
      </c>
      <c r="AL154" s="22">
        <v>365181</v>
      </c>
      <c r="AM154" s="22">
        <v>31730</v>
      </c>
      <c r="AN154" s="22">
        <v>0</v>
      </c>
      <c r="AO154" s="22">
        <v>352785</v>
      </c>
      <c r="AP154" s="22">
        <v>2506875</v>
      </c>
      <c r="AQ154" s="22">
        <v>22298</v>
      </c>
      <c r="AR154" s="22">
        <v>0</v>
      </c>
      <c r="AS154" s="22">
        <v>7210</v>
      </c>
      <c r="AT154" s="22">
        <v>18782465</v>
      </c>
      <c r="AU154" s="22">
        <v>8381271</v>
      </c>
    </row>
    <row r="155" spans="1:47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872111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811423</v>
      </c>
      <c r="M155" s="22">
        <v>36386</v>
      </c>
      <c r="N155" s="22">
        <v>4920</v>
      </c>
      <c r="O155" s="22">
        <v>9885</v>
      </c>
      <c r="P155" s="22">
        <v>61940</v>
      </c>
      <c r="Q155" s="22">
        <v>296</v>
      </c>
      <c r="R155" s="22">
        <v>38900</v>
      </c>
      <c r="S155" s="22">
        <v>28498</v>
      </c>
      <c r="T155" s="22">
        <v>1650</v>
      </c>
      <c r="U155" s="22">
        <v>0</v>
      </c>
      <c r="V155" s="22">
        <v>0</v>
      </c>
      <c r="W155" s="22">
        <v>571285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24378</v>
      </c>
      <c r="AD155" s="22">
        <v>2461672</v>
      </c>
      <c r="AE155" s="22">
        <v>529477</v>
      </c>
      <c r="AF155" s="22">
        <v>673271</v>
      </c>
      <c r="AG155" s="22">
        <v>0</v>
      </c>
      <c r="AH155" s="22">
        <v>553602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93913</v>
      </c>
      <c r="AP155" s="22">
        <v>305415</v>
      </c>
      <c r="AQ155" s="22">
        <v>0</v>
      </c>
      <c r="AR155" s="22">
        <v>0</v>
      </c>
      <c r="AS155" s="22">
        <v>0</v>
      </c>
      <c r="AT155" s="22">
        <v>2155678</v>
      </c>
      <c r="AU155" s="22">
        <v>305994</v>
      </c>
    </row>
    <row r="156" spans="1:47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1037594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908921</v>
      </c>
      <c r="M156" s="22">
        <v>11479</v>
      </c>
      <c r="N156" s="22">
        <v>3774</v>
      </c>
      <c r="O156" s="22">
        <v>0</v>
      </c>
      <c r="P156" s="22">
        <v>158180</v>
      </c>
      <c r="Q156" s="22">
        <v>2612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1024681</v>
      </c>
      <c r="Z156" s="22">
        <v>205571</v>
      </c>
      <c r="AA156" s="22">
        <v>0</v>
      </c>
      <c r="AB156" s="22">
        <v>0</v>
      </c>
      <c r="AC156" s="22">
        <v>101223</v>
      </c>
      <c r="AD156" s="22">
        <v>3454035</v>
      </c>
      <c r="AE156" s="22">
        <v>790904</v>
      </c>
      <c r="AF156" s="22">
        <v>655667</v>
      </c>
      <c r="AG156" s="22">
        <v>0</v>
      </c>
      <c r="AH156" s="22">
        <v>658399</v>
      </c>
      <c r="AI156" s="22">
        <v>1260</v>
      </c>
      <c r="AJ156" s="22">
        <v>0</v>
      </c>
      <c r="AK156" s="22">
        <v>0</v>
      </c>
      <c r="AL156" s="22">
        <v>121965</v>
      </c>
      <c r="AM156" s="22">
        <v>196</v>
      </c>
      <c r="AN156" s="22">
        <v>0</v>
      </c>
      <c r="AO156" s="22">
        <v>16000</v>
      </c>
      <c r="AP156" s="22">
        <v>783529</v>
      </c>
      <c r="AQ156" s="22">
        <v>0</v>
      </c>
      <c r="AR156" s="22">
        <v>0</v>
      </c>
      <c r="AS156" s="22">
        <v>0</v>
      </c>
      <c r="AT156" s="22">
        <v>3027920</v>
      </c>
      <c r="AU156" s="22">
        <v>426115</v>
      </c>
    </row>
    <row r="157" spans="1:47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7640865</v>
      </c>
      <c r="F157" s="22">
        <v>0</v>
      </c>
      <c r="G157" s="22">
        <v>0</v>
      </c>
      <c r="H157" s="22">
        <v>0</v>
      </c>
      <c r="I157" s="22">
        <v>0</v>
      </c>
      <c r="J157" s="22">
        <v>244261</v>
      </c>
      <c r="K157" s="22">
        <v>0</v>
      </c>
      <c r="L157" s="22">
        <v>4531924</v>
      </c>
      <c r="M157" s="22">
        <v>263524</v>
      </c>
      <c r="N157" s="22">
        <v>0</v>
      </c>
      <c r="O157" s="22">
        <v>0</v>
      </c>
      <c r="P157" s="22">
        <v>794649</v>
      </c>
      <c r="Q157" s="22">
        <v>210870</v>
      </c>
      <c r="R157" s="22">
        <v>0</v>
      </c>
      <c r="S157" s="22">
        <v>0</v>
      </c>
      <c r="T157" s="22">
        <v>0</v>
      </c>
      <c r="U157" s="22">
        <v>0</v>
      </c>
      <c r="V157" s="22">
        <v>12499</v>
      </c>
      <c r="W157" s="22">
        <v>0</v>
      </c>
      <c r="X157" s="22">
        <v>820153</v>
      </c>
      <c r="Y157" s="22">
        <v>11791947</v>
      </c>
      <c r="Z157" s="22">
        <v>914180</v>
      </c>
      <c r="AA157" s="22">
        <v>0</v>
      </c>
      <c r="AB157" s="22">
        <v>9710</v>
      </c>
      <c r="AC157" s="22">
        <v>3010123</v>
      </c>
      <c r="AD157" s="22">
        <v>30244705</v>
      </c>
      <c r="AE157" s="22">
        <v>6083061</v>
      </c>
      <c r="AF157" s="22">
        <v>5939575</v>
      </c>
      <c r="AG157" s="22">
        <v>0</v>
      </c>
      <c r="AH157" s="22">
        <v>3147184</v>
      </c>
      <c r="AI157" s="22">
        <v>254064</v>
      </c>
      <c r="AJ157" s="22">
        <v>0</v>
      </c>
      <c r="AK157" s="22">
        <v>0</v>
      </c>
      <c r="AL157" s="22">
        <v>161026</v>
      </c>
      <c r="AM157" s="22">
        <v>3815</v>
      </c>
      <c r="AN157" s="22">
        <v>0</v>
      </c>
      <c r="AO157" s="22">
        <v>228792</v>
      </c>
      <c r="AP157" s="22">
        <v>4672003</v>
      </c>
      <c r="AQ157" s="22">
        <v>0</v>
      </c>
      <c r="AR157" s="22">
        <v>0</v>
      </c>
      <c r="AS157" s="22">
        <v>1074593</v>
      </c>
      <c r="AT157" s="22">
        <v>21564113</v>
      </c>
      <c r="AU157" s="22">
        <v>8680592</v>
      </c>
    </row>
    <row r="158" spans="1:47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2458532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2522816</v>
      </c>
      <c r="M158" s="22">
        <v>50620</v>
      </c>
      <c r="N158" s="22">
        <v>0</v>
      </c>
      <c r="O158" s="22">
        <v>64473</v>
      </c>
      <c r="P158" s="22">
        <v>227733</v>
      </c>
      <c r="Q158" s="22">
        <v>35383</v>
      </c>
      <c r="R158" s="22">
        <v>0</v>
      </c>
      <c r="S158" s="22">
        <v>0</v>
      </c>
      <c r="T158" s="22">
        <v>18676</v>
      </c>
      <c r="U158" s="22">
        <v>1585640</v>
      </c>
      <c r="V158" s="22">
        <v>0</v>
      </c>
      <c r="W158" s="22">
        <v>0</v>
      </c>
      <c r="X158" s="22">
        <v>0</v>
      </c>
      <c r="Y158" s="22">
        <v>741232</v>
      </c>
      <c r="Z158" s="22">
        <v>146456</v>
      </c>
      <c r="AA158" s="22">
        <v>0</v>
      </c>
      <c r="AB158" s="22">
        <v>0</v>
      </c>
      <c r="AC158" s="22">
        <v>0</v>
      </c>
      <c r="AD158" s="22">
        <v>7851561</v>
      </c>
      <c r="AE158" s="22">
        <v>2425421</v>
      </c>
      <c r="AF158" s="22">
        <v>1100324</v>
      </c>
      <c r="AG158" s="22">
        <v>426640</v>
      </c>
      <c r="AH158" s="22">
        <v>755308</v>
      </c>
      <c r="AI158" s="22">
        <v>0</v>
      </c>
      <c r="AJ158" s="22">
        <v>0</v>
      </c>
      <c r="AK158" s="22">
        <v>122008</v>
      </c>
      <c r="AL158" s="22">
        <v>0</v>
      </c>
      <c r="AM158" s="22">
        <v>17576</v>
      </c>
      <c r="AN158" s="22">
        <v>0</v>
      </c>
      <c r="AO158" s="22">
        <v>95239</v>
      </c>
      <c r="AP158" s="22">
        <v>1053051</v>
      </c>
      <c r="AQ158" s="22">
        <v>0</v>
      </c>
      <c r="AR158" s="22">
        <v>0</v>
      </c>
      <c r="AS158" s="22">
        <v>0</v>
      </c>
      <c r="AT158" s="22">
        <v>5995567</v>
      </c>
      <c r="AU158" s="22">
        <v>1855994</v>
      </c>
    </row>
    <row r="159" spans="1:47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1049565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1563509</v>
      </c>
      <c r="M159" s="22">
        <v>57922</v>
      </c>
      <c r="N159" s="22">
        <v>30356</v>
      </c>
      <c r="O159" s="22">
        <v>0</v>
      </c>
      <c r="P159" s="22">
        <v>106995</v>
      </c>
      <c r="Q159" s="22">
        <v>30510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128551</v>
      </c>
      <c r="Y159" s="22">
        <v>733156</v>
      </c>
      <c r="Z159" s="22">
        <v>0</v>
      </c>
      <c r="AA159" s="22">
        <v>5000</v>
      </c>
      <c r="AB159" s="22">
        <v>0</v>
      </c>
      <c r="AC159" s="22">
        <v>0</v>
      </c>
      <c r="AD159" s="22">
        <v>3705564</v>
      </c>
      <c r="AE159" s="22">
        <v>947935</v>
      </c>
      <c r="AF159" s="22">
        <v>674152</v>
      </c>
      <c r="AG159" s="22">
        <v>0</v>
      </c>
      <c r="AH159" s="22">
        <v>905663</v>
      </c>
      <c r="AI159" s="22">
        <v>0</v>
      </c>
      <c r="AJ159" s="22">
        <v>0</v>
      </c>
      <c r="AK159" s="22">
        <v>23925</v>
      </c>
      <c r="AL159" s="22">
        <v>0</v>
      </c>
      <c r="AM159" s="22">
        <v>1848</v>
      </c>
      <c r="AN159" s="22">
        <v>0</v>
      </c>
      <c r="AO159" s="22">
        <v>65501</v>
      </c>
      <c r="AP159" s="22">
        <v>921851</v>
      </c>
      <c r="AQ159" s="22">
        <v>0</v>
      </c>
      <c r="AR159" s="22">
        <v>0</v>
      </c>
      <c r="AS159" s="22">
        <v>14200</v>
      </c>
      <c r="AT159" s="22">
        <v>3555075</v>
      </c>
      <c r="AU159" s="22">
        <v>150489</v>
      </c>
    </row>
    <row r="160" spans="1:47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4046212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1923619</v>
      </c>
      <c r="M160" s="22">
        <v>83222</v>
      </c>
      <c r="N160" s="22">
        <v>82874</v>
      </c>
      <c r="O160" s="22">
        <v>0</v>
      </c>
      <c r="P160" s="22">
        <v>433189</v>
      </c>
      <c r="Q160" s="22">
        <v>333213</v>
      </c>
      <c r="R160" s="22">
        <v>584936</v>
      </c>
      <c r="S160" s="22">
        <v>0</v>
      </c>
      <c r="T160" s="22">
        <v>10198</v>
      </c>
      <c r="U160" s="22">
        <v>0</v>
      </c>
      <c r="V160" s="22">
        <v>0</v>
      </c>
      <c r="W160" s="22">
        <v>0</v>
      </c>
      <c r="X160" s="22">
        <v>0</v>
      </c>
      <c r="Y160" s="22">
        <v>1183185</v>
      </c>
      <c r="Z160" s="22">
        <v>489150</v>
      </c>
      <c r="AA160" s="22">
        <v>0</v>
      </c>
      <c r="AB160" s="22">
        <v>0</v>
      </c>
      <c r="AC160" s="22">
        <v>66682</v>
      </c>
      <c r="AD160" s="22">
        <v>9236480</v>
      </c>
      <c r="AE160" s="22">
        <v>2757426</v>
      </c>
      <c r="AF160" s="22">
        <v>1885059</v>
      </c>
      <c r="AG160" s="22">
        <v>0</v>
      </c>
      <c r="AH160" s="22">
        <v>1081569</v>
      </c>
      <c r="AI160" s="22">
        <v>0</v>
      </c>
      <c r="AJ160" s="22">
        <v>0</v>
      </c>
      <c r="AK160" s="22">
        <v>0</v>
      </c>
      <c r="AL160" s="22">
        <v>961328</v>
      </c>
      <c r="AM160" s="22">
        <v>786</v>
      </c>
      <c r="AN160" s="22">
        <v>0</v>
      </c>
      <c r="AO160" s="22">
        <v>147304</v>
      </c>
      <c r="AP160" s="22">
        <v>1125441</v>
      </c>
      <c r="AQ160" s="22">
        <v>0</v>
      </c>
      <c r="AR160" s="22">
        <v>0</v>
      </c>
      <c r="AS160" s="22">
        <v>11956</v>
      </c>
      <c r="AT160" s="22">
        <v>7970869</v>
      </c>
      <c r="AU160" s="22">
        <v>1265611</v>
      </c>
    </row>
    <row r="161" spans="1:47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4788041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9252390</v>
      </c>
      <c r="M161" s="22">
        <v>89090</v>
      </c>
      <c r="N161" s="22">
        <v>161626</v>
      </c>
      <c r="O161" s="22">
        <v>66915</v>
      </c>
      <c r="P161" s="22">
        <v>305412</v>
      </c>
      <c r="Q161" s="22">
        <v>119172</v>
      </c>
      <c r="R161" s="22">
        <v>432766</v>
      </c>
      <c r="S161" s="22">
        <v>0</v>
      </c>
      <c r="T161" s="22">
        <v>0</v>
      </c>
      <c r="U161" s="22">
        <v>4668696</v>
      </c>
      <c r="V161" s="22">
        <v>0</v>
      </c>
      <c r="W161" s="22">
        <v>43879</v>
      </c>
      <c r="X161" s="22">
        <v>0</v>
      </c>
      <c r="Y161" s="22">
        <v>1858287</v>
      </c>
      <c r="Z161" s="22">
        <v>384750</v>
      </c>
      <c r="AA161" s="22">
        <v>0</v>
      </c>
      <c r="AB161" s="22">
        <v>0</v>
      </c>
      <c r="AC161" s="22">
        <v>38442</v>
      </c>
      <c r="AD161" s="22">
        <v>22209466</v>
      </c>
      <c r="AE161" s="22">
        <v>3955353</v>
      </c>
      <c r="AF161" s="22">
        <v>4891632</v>
      </c>
      <c r="AG161" s="22">
        <v>0</v>
      </c>
      <c r="AH161" s="22">
        <v>3181512</v>
      </c>
      <c r="AI161" s="22">
        <v>5313</v>
      </c>
      <c r="AJ161" s="22">
        <v>0</v>
      </c>
      <c r="AK161" s="22">
        <v>476702</v>
      </c>
      <c r="AL161" s="22">
        <v>0</v>
      </c>
      <c r="AM161" s="22">
        <v>8487</v>
      </c>
      <c r="AN161" s="22">
        <v>0</v>
      </c>
      <c r="AO161" s="22">
        <v>201156</v>
      </c>
      <c r="AP161" s="22">
        <v>1429404</v>
      </c>
      <c r="AQ161" s="22">
        <v>-11000</v>
      </c>
      <c r="AR161" s="22">
        <v>0</v>
      </c>
      <c r="AS161" s="22">
        <v>549487</v>
      </c>
      <c r="AT161" s="22">
        <v>14688046</v>
      </c>
      <c r="AU161" s="22">
        <v>7521420</v>
      </c>
    </row>
    <row r="162" spans="1:47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2127381</v>
      </c>
      <c r="F162" s="22">
        <v>0</v>
      </c>
      <c r="G162" s="22">
        <v>0</v>
      </c>
      <c r="H162" s="22">
        <v>0</v>
      </c>
      <c r="I162" s="22">
        <v>0</v>
      </c>
      <c r="J162" s="22">
        <v>261197</v>
      </c>
      <c r="K162" s="22">
        <v>75675</v>
      </c>
      <c r="L162" s="22">
        <v>1909494</v>
      </c>
      <c r="M162" s="22">
        <v>57305</v>
      </c>
      <c r="N162" s="22">
        <v>37381</v>
      </c>
      <c r="O162" s="22">
        <v>3513</v>
      </c>
      <c r="P162" s="22">
        <v>420604</v>
      </c>
      <c r="Q162" s="22">
        <v>65110</v>
      </c>
      <c r="R162" s="22">
        <v>332011</v>
      </c>
      <c r="S162" s="22">
        <v>0</v>
      </c>
      <c r="T162" s="22">
        <v>3853</v>
      </c>
      <c r="U162" s="22">
        <v>28979</v>
      </c>
      <c r="V162" s="22">
        <v>0</v>
      </c>
      <c r="W162" s="22">
        <v>183834</v>
      </c>
      <c r="X162" s="22">
        <v>0</v>
      </c>
      <c r="Y162" s="22">
        <v>722174</v>
      </c>
      <c r="Z162" s="22">
        <v>401290</v>
      </c>
      <c r="AA162" s="22">
        <v>0</v>
      </c>
      <c r="AB162" s="22">
        <v>0</v>
      </c>
      <c r="AC162" s="22">
        <v>136519</v>
      </c>
      <c r="AD162" s="22">
        <v>6766320</v>
      </c>
      <c r="AE162" s="22">
        <v>1296919</v>
      </c>
      <c r="AF162" s="22">
        <v>1318526</v>
      </c>
      <c r="AG162" s="22">
        <v>24552</v>
      </c>
      <c r="AH162" s="22">
        <v>1183133</v>
      </c>
      <c r="AI162" s="22">
        <v>10000</v>
      </c>
      <c r="AJ162" s="22">
        <v>23252</v>
      </c>
      <c r="AK162" s="22">
        <v>298080</v>
      </c>
      <c r="AL162" s="22">
        <v>0</v>
      </c>
      <c r="AM162" s="22">
        <v>13020</v>
      </c>
      <c r="AN162" s="22">
        <v>24574</v>
      </c>
      <c r="AO162" s="22">
        <v>54558</v>
      </c>
      <c r="AP162" s="22">
        <v>1088728</v>
      </c>
      <c r="AQ162" s="22">
        <v>16775</v>
      </c>
      <c r="AR162" s="22">
        <v>0</v>
      </c>
      <c r="AS162" s="22">
        <v>40793</v>
      </c>
      <c r="AT162" s="22">
        <v>5392910</v>
      </c>
      <c r="AU162" s="22">
        <v>1373410</v>
      </c>
    </row>
    <row r="163" spans="1:47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1157204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2254275</v>
      </c>
      <c r="M163" s="22">
        <v>9946</v>
      </c>
      <c r="N163" s="22">
        <v>10056</v>
      </c>
      <c r="O163" s="22">
        <v>0</v>
      </c>
      <c r="P163" s="22">
        <v>91456</v>
      </c>
      <c r="Q163" s="22">
        <v>111892</v>
      </c>
      <c r="R163" s="22">
        <v>162066</v>
      </c>
      <c r="S163" s="22">
        <v>0</v>
      </c>
      <c r="T163" s="22">
        <v>0</v>
      </c>
      <c r="U163" s="22">
        <v>0</v>
      </c>
      <c r="V163" s="22">
        <v>0</v>
      </c>
      <c r="W163" s="22">
        <v>2500</v>
      </c>
      <c r="X163" s="22">
        <v>148176</v>
      </c>
      <c r="Y163" s="22">
        <v>92436</v>
      </c>
      <c r="Z163" s="22">
        <v>792787</v>
      </c>
      <c r="AA163" s="22">
        <v>0</v>
      </c>
      <c r="AB163" s="22">
        <v>0</v>
      </c>
      <c r="AC163" s="22">
        <v>149303</v>
      </c>
      <c r="AD163" s="22">
        <v>4982097</v>
      </c>
      <c r="AE163" s="22">
        <v>1240946</v>
      </c>
      <c r="AF163" s="22">
        <v>1561955</v>
      </c>
      <c r="AG163" s="22">
        <v>0</v>
      </c>
      <c r="AH163" s="22">
        <v>1270616</v>
      </c>
      <c r="AI163" s="22">
        <v>0</v>
      </c>
      <c r="AJ163" s="22">
        <v>0</v>
      </c>
      <c r="AK163" s="22">
        <v>4000</v>
      </c>
      <c r="AL163" s="22">
        <v>0</v>
      </c>
      <c r="AM163" s="22">
        <v>24561</v>
      </c>
      <c r="AN163" s="22">
        <v>0</v>
      </c>
      <c r="AO163" s="22">
        <v>116635</v>
      </c>
      <c r="AP163" s="22">
        <v>912868</v>
      </c>
      <c r="AQ163" s="22">
        <v>0</v>
      </c>
      <c r="AR163" s="22">
        <v>0</v>
      </c>
      <c r="AS163" s="22">
        <v>0</v>
      </c>
      <c r="AT163" s="22">
        <v>5131581</v>
      </c>
      <c r="AU163" s="22">
        <v>-149484</v>
      </c>
    </row>
    <row r="164" spans="1:47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2404548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2404294</v>
      </c>
      <c r="M164" s="22">
        <v>92808</v>
      </c>
      <c r="N164" s="22">
        <v>0</v>
      </c>
      <c r="O164" s="22">
        <v>0</v>
      </c>
      <c r="P164" s="22">
        <v>88876</v>
      </c>
      <c r="Q164" s="22">
        <v>1107</v>
      </c>
      <c r="R164" s="22">
        <v>0</v>
      </c>
      <c r="S164" s="22">
        <v>0</v>
      </c>
      <c r="T164" s="22">
        <v>17643</v>
      </c>
      <c r="U164" s="22">
        <v>0</v>
      </c>
      <c r="V164" s="22">
        <v>3000</v>
      </c>
      <c r="W164" s="22">
        <v>30310</v>
      </c>
      <c r="X164" s="22">
        <v>458108</v>
      </c>
      <c r="Y164" s="22">
        <v>1691028</v>
      </c>
      <c r="Z164" s="22">
        <v>113590</v>
      </c>
      <c r="AA164" s="22">
        <v>0</v>
      </c>
      <c r="AB164" s="22">
        <v>0</v>
      </c>
      <c r="AC164" s="22">
        <v>302882</v>
      </c>
      <c r="AD164" s="22">
        <v>7608194</v>
      </c>
      <c r="AE164" s="22">
        <v>2698493</v>
      </c>
      <c r="AF164" s="22">
        <v>1347886</v>
      </c>
      <c r="AG164" s="22">
        <v>0</v>
      </c>
      <c r="AH164" s="22">
        <v>934772</v>
      </c>
      <c r="AI164" s="22">
        <v>0</v>
      </c>
      <c r="AJ164" s="22">
        <v>0</v>
      </c>
      <c r="AK164" s="22">
        <v>99467</v>
      </c>
      <c r="AL164" s="22">
        <v>0</v>
      </c>
      <c r="AM164" s="22">
        <v>2526</v>
      </c>
      <c r="AN164" s="22">
        <v>0</v>
      </c>
      <c r="AO164" s="22">
        <v>103338</v>
      </c>
      <c r="AP164" s="22">
        <v>960125</v>
      </c>
      <c r="AQ164" s="22">
        <v>0</v>
      </c>
      <c r="AR164" s="22">
        <v>0</v>
      </c>
      <c r="AS164" s="22">
        <v>0</v>
      </c>
      <c r="AT164" s="22">
        <v>6146607</v>
      </c>
      <c r="AU164" s="22">
        <v>1461587</v>
      </c>
    </row>
    <row r="165" spans="1:47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4654057</v>
      </c>
      <c r="F165" s="22">
        <v>0</v>
      </c>
      <c r="G165" s="22">
        <v>0</v>
      </c>
      <c r="H165" s="22">
        <v>0</v>
      </c>
      <c r="I165" s="22">
        <v>0</v>
      </c>
      <c r="J165" s="22">
        <v>457361</v>
      </c>
      <c r="K165" s="22">
        <v>8511</v>
      </c>
      <c r="L165" s="22">
        <v>4433948</v>
      </c>
      <c r="M165" s="22">
        <v>92900</v>
      </c>
      <c r="N165" s="22">
        <v>77718</v>
      </c>
      <c r="O165" s="22">
        <v>20871</v>
      </c>
      <c r="P165" s="22">
        <v>0</v>
      </c>
      <c r="Q165" s="22">
        <v>109596</v>
      </c>
      <c r="R165" s="22">
        <v>116967</v>
      </c>
      <c r="S165" s="22">
        <v>33513</v>
      </c>
      <c r="T165" s="22">
        <v>0</v>
      </c>
      <c r="U165" s="22">
        <v>0</v>
      </c>
      <c r="V165" s="22">
        <v>0</v>
      </c>
      <c r="W165" s="22">
        <v>1000</v>
      </c>
      <c r="X165" s="22">
        <v>0</v>
      </c>
      <c r="Y165" s="22">
        <v>4647637</v>
      </c>
      <c r="Z165" s="22">
        <v>10710</v>
      </c>
      <c r="AA165" s="22">
        <v>0</v>
      </c>
      <c r="AB165" s="22">
        <v>0</v>
      </c>
      <c r="AC165" s="22">
        <v>40970</v>
      </c>
      <c r="AD165" s="22">
        <v>14705759</v>
      </c>
      <c r="AE165" s="22">
        <v>2954829</v>
      </c>
      <c r="AF165" s="22">
        <v>1347716</v>
      </c>
      <c r="AG165" s="22">
        <v>1606141</v>
      </c>
      <c r="AH165" s="22">
        <v>831039</v>
      </c>
      <c r="AI165" s="22">
        <v>5256</v>
      </c>
      <c r="AJ165" s="22">
        <v>40000</v>
      </c>
      <c r="AK165" s="22">
        <v>251370</v>
      </c>
      <c r="AL165" s="22">
        <v>0</v>
      </c>
      <c r="AM165" s="22">
        <v>2838</v>
      </c>
      <c r="AN165" s="22">
        <v>0</v>
      </c>
      <c r="AO165" s="22">
        <v>250574</v>
      </c>
      <c r="AP165" s="22">
        <v>2771385</v>
      </c>
      <c r="AQ165" s="22">
        <v>175422</v>
      </c>
      <c r="AR165" s="22">
        <v>0</v>
      </c>
      <c r="AS165" s="22">
        <v>24103</v>
      </c>
      <c r="AT165" s="22">
        <v>10260673</v>
      </c>
      <c r="AU165" s="22">
        <v>4445086</v>
      </c>
    </row>
    <row r="166" spans="1:47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2546110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2951148</v>
      </c>
      <c r="M166" s="22">
        <v>57773</v>
      </c>
      <c r="N166" s="22">
        <v>10260</v>
      </c>
      <c r="O166" s="22">
        <v>8413</v>
      </c>
      <c r="P166" s="22">
        <v>0</v>
      </c>
      <c r="Q166" s="22">
        <v>22774</v>
      </c>
      <c r="R166" s="22">
        <v>72311</v>
      </c>
      <c r="S166" s="22">
        <v>0</v>
      </c>
      <c r="T166" s="22">
        <v>6635</v>
      </c>
      <c r="U166" s="22">
        <v>0</v>
      </c>
      <c r="V166" s="22">
        <v>0</v>
      </c>
      <c r="W166" s="22">
        <v>0</v>
      </c>
      <c r="X166" s="22">
        <v>0</v>
      </c>
      <c r="Y166" s="22">
        <v>1165714</v>
      </c>
      <c r="Z166" s="22">
        <v>66167</v>
      </c>
      <c r="AA166" s="22">
        <v>0</v>
      </c>
      <c r="AB166" s="22">
        <v>0</v>
      </c>
      <c r="AC166" s="22">
        <v>84946</v>
      </c>
      <c r="AD166" s="22">
        <v>6992251</v>
      </c>
      <c r="AE166" s="22">
        <v>1897622</v>
      </c>
      <c r="AF166" s="22">
        <v>1468300</v>
      </c>
      <c r="AG166" s="22">
        <v>0</v>
      </c>
      <c r="AH166" s="22">
        <v>1941302</v>
      </c>
      <c r="AI166" s="22">
        <v>22026</v>
      </c>
      <c r="AJ166" s="22">
        <v>0</v>
      </c>
      <c r="AK166" s="22">
        <v>126005</v>
      </c>
      <c r="AL166" s="22">
        <v>0</v>
      </c>
      <c r="AM166" s="22">
        <v>3495</v>
      </c>
      <c r="AN166" s="22">
        <v>0</v>
      </c>
      <c r="AO166" s="22">
        <v>189398</v>
      </c>
      <c r="AP166" s="22">
        <v>664511</v>
      </c>
      <c r="AQ166" s="22">
        <v>0</v>
      </c>
      <c r="AR166" s="22">
        <v>0</v>
      </c>
      <c r="AS166" s="22">
        <v>0</v>
      </c>
      <c r="AT166" s="22">
        <v>6312659</v>
      </c>
      <c r="AU166" s="22">
        <v>679592</v>
      </c>
    </row>
    <row r="167" spans="1:47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2239530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1551355</v>
      </c>
      <c r="M167" s="22">
        <v>51340</v>
      </c>
      <c r="N167" s="22">
        <v>55365</v>
      </c>
      <c r="O167" s="22">
        <v>62628</v>
      </c>
      <c r="P167" s="22">
        <v>265772</v>
      </c>
      <c r="Q167" s="22">
        <v>31706</v>
      </c>
      <c r="R167" s="22">
        <v>157821</v>
      </c>
      <c r="S167" s="22">
        <v>12544</v>
      </c>
      <c r="T167" s="22">
        <v>0</v>
      </c>
      <c r="U167" s="22">
        <v>0</v>
      </c>
      <c r="V167" s="22">
        <v>0</v>
      </c>
      <c r="W167" s="22">
        <v>142865</v>
      </c>
      <c r="X167" s="22">
        <v>47858</v>
      </c>
      <c r="Y167" s="22">
        <v>1270495</v>
      </c>
      <c r="Z167" s="22">
        <v>238335</v>
      </c>
      <c r="AA167" s="22">
        <v>0</v>
      </c>
      <c r="AB167" s="22">
        <v>0</v>
      </c>
      <c r="AC167" s="22">
        <v>125379</v>
      </c>
      <c r="AD167" s="22">
        <v>6252993</v>
      </c>
      <c r="AE167" s="22">
        <v>1668129</v>
      </c>
      <c r="AF167" s="22">
        <v>875313</v>
      </c>
      <c r="AG167" s="22">
        <v>0</v>
      </c>
      <c r="AH167" s="22">
        <v>818754</v>
      </c>
      <c r="AI167" s="22">
        <v>146491</v>
      </c>
      <c r="AJ167" s="22">
        <v>0</v>
      </c>
      <c r="AK167" s="22">
        <v>396230</v>
      </c>
      <c r="AL167" s="22">
        <v>0</v>
      </c>
      <c r="AM167" s="22">
        <v>5572</v>
      </c>
      <c r="AN167" s="22">
        <v>0</v>
      </c>
      <c r="AO167" s="22">
        <v>162982</v>
      </c>
      <c r="AP167" s="22">
        <v>1227270</v>
      </c>
      <c r="AQ167" s="22">
        <v>19115</v>
      </c>
      <c r="AR167" s="22">
        <v>0</v>
      </c>
      <c r="AS167" s="22">
        <v>31185</v>
      </c>
      <c r="AT167" s="22">
        <v>5351041</v>
      </c>
      <c r="AU167" s="22">
        <v>901952</v>
      </c>
    </row>
    <row r="168" spans="1:47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6716497</v>
      </c>
      <c r="F168" s="22">
        <v>0</v>
      </c>
      <c r="G168" s="22">
        <v>0</v>
      </c>
      <c r="H168" s="22">
        <v>0</v>
      </c>
      <c r="I168" s="22">
        <v>0</v>
      </c>
      <c r="J168" s="22">
        <v>135658</v>
      </c>
      <c r="K168" s="22">
        <v>0</v>
      </c>
      <c r="L168" s="22">
        <v>3899840</v>
      </c>
      <c r="M168" s="22">
        <v>62720</v>
      </c>
      <c r="N168" s="22">
        <v>152966</v>
      </c>
      <c r="O168" s="22">
        <v>96306</v>
      </c>
      <c r="P168" s="22">
        <v>607873</v>
      </c>
      <c r="Q168" s="22">
        <v>159080</v>
      </c>
      <c r="R168" s="22">
        <v>340157</v>
      </c>
      <c r="S168" s="22">
        <v>0</v>
      </c>
      <c r="T168" s="22">
        <v>0</v>
      </c>
      <c r="U168" s="22">
        <v>0</v>
      </c>
      <c r="V168" s="22">
        <v>0</v>
      </c>
      <c r="W168" s="22">
        <v>402984</v>
      </c>
      <c r="X168" s="22">
        <v>126845</v>
      </c>
      <c r="Y168" s="22">
        <v>2097863</v>
      </c>
      <c r="Z168" s="22">
        <v>3812770</v>
      </c>
      <c r="AA168" s="22">
        <v>0</v>
      </c>
      <c r="AB168" s="22">
        <v>0</v>
      </c>
      <c r="AC168" s="22">
        <v>115177</v>
      </c>
      <c r="AD168" s="22">
        <v>18726736</v>
      </c>
      <c r="AE168" s="22">
        <v>4954482</v>
      </c>
      <c r="AF168" s="22">
        <v>2609019</v>
      </c>
      <c r="AG168" s="22">
        <v>1810610</v>
      </c>
      <c r="AH168" s="22">
        <v>2104462</v>
      </c>
      <c r="AI168" s="22">
        <v>0</v>
      </c>
      <c r="AJ168" s="22">
        <v>261793</v>
      </c>
      <c r="AK168" s="22">
        <v>665178</v>
      </c>
      <c r="AL168" s="22">
        <v>474746</v>
      </c>
      <c r="AM168" s="22">
        <v>41288</v>
      </c>
      <c r="AN168" s="22">
        <v>0</v>
      </c>
      <c r="AO168" s="22">
        <v>295105</v>
      </c>
      <c r="AP168" s="22">
        <v>2628894</v>
      </c>
      <c r="AQ168" s="22">
        <v>3899</v>
      </c>
      <c r="AR168" s="22">
        <v>0</v>
      </c>
      <c r="AS168" s="22">
        <v>0</v>
      </c>
      <c r="AT168" s="22">
        <v>15849476</v>
      </c>
      <c r="AU168" s="22">
        <v>2877260</v>
      </c>
    </row>
    <row r="169" spans="1:47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708230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1035773</v>
      </c>
      <c r="M169" s="22">
        <v>20908</v>
      </c>
      <c r="N169" s="22">
        <v>4920</v>
      </c>
      <c r="O169" s="22">
        <v>2208</v>
      </c>
      <c r="P169" s="22">
        <v>27861</v>
      </c>
      <c r="Q169" s="22">
        <v>37508</v>
      </c>
      <c r="R169" s="22">
        <v>49940</v>
      </c>
      <c r="S169" s="22">
        <v>0</v>
      </c>
      <c r="T169" s="22">
        <v>0</v>
      </c>
      <c r="U169" s="22">
        <v>0</v>
      </c>
      <c r="V169" s="22">
        <v>0</v>
      </c>
      <c r="W169" s="22">
        <v>2000</v>
      </c>
      <c r="X169" s="22">
        <v>0</v>
      </c>
      <c r="Y169" s="22">
        <v>74136</v>
      </c>
      <c r="Z169" s="22">
        <v>27920</v>
      </c>
      <c r="AA169" s="22">
        <v>0</v>
      </c>
      <c r="AB169" s="22">
        <v>0</v>
      </c>
      <c r="AC169" s="22">
        <v>10628</v>
      </c>
      <c r="AD169" s="22">
        <v>2002032</v>
      </c>
      <c r="AE169" s="22">
        <v>373901</v>
      </c>
      <c r="AF169" s="22">
        <v>474936</v>
      </c>
      <c r="AG169" s="22">
        <v>11383</v>
      </c>
      <c r="AH169" s="22">
        <v>444999</v>
      </c>
      <c r="AI169" s="22">
        <v>3223</v>
      </c>
      <c r="AJ169" s="22">
        <v>0</v>
      </c>
      <c r="AK169" s="22">
        <v>145989</v>
      </c>
      <c r="AL169" s="22">
        <v>0</v>
      </c>
      <c r="AM169" s="22">
        <v>141</v>
      </c>
      <c r="AN169" s="22">
        <v>0</v>
      </c>
      <c r="AO169" s="22">
        <v>3938</v>
      </c>
      <c r="AP169" s="22">
        <v>286987</v>
      </c>
      <c r="AQ169" s="22">
        <v>0</v>
      </c>
      <c r="AR169" s="22">
        <v>0</v>
      </c>
      <c r="AS169" s="22">
        <v>0</v>
      </c>
      <c r="AT169" s="22">
        <v>1745497</v>
      </c>
      <c r="AU169" s="22">
        <v>256535</v>
      </c>
    </row>
    <row r="170" spans="1:47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2147213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97915</v>
      </c>
      <c r="L170" s="22">
        <v>208070</v>
      </c>
      <c r="M170" s="22">
        <v>220685</v>
      </c>
      <c r="N170" s="22">
        <v>0</v>
      </c>
      <c r="O170" s="22">
        <v>0</v>
      </c>
      <c r="P170" s="22">
        <v>474359</v>
      </c>
      <c r="Q170" s="22">
        <v>782410</v>
      </c>
      <c r="R170" s="22">
        <v>0</v>
      </c>
      <c r="S170" s="22">
        <v>0</v>
      </c>
      <c r="T170" s="22">
        <v>-8582</v>
      </c>
      <c r="U170" s="22">
        <v>0</v>
      </c>
      <c r="V170" s="22">
        <v>0</v>
      </c>
      <c r="W170" s="22">
        <v>0</v>
      </c>
      <c r="X170" s="22">
        <v>213811</v>
      </c>
      <c r="Y170" s="22">
        <v>881833</v>
      </c>
      <c r="Z170" s="22">
        <v>24762</v>
      </c>
      <c r="AA170" s="22">
        <v>0</v>
      </c>
      <c r="AB170" s="22">
        <v>37996</v>
      </c>
      <c r="AC170" s="22">
        <v>299213</v>
      </c>
      <c r="AD170" s="22">
        <v>5379685</v>
      </c>
      <c r="AE170" s="22">
        <v>1197590</v>
      </c>
      <c r="AF170" s="22">
        <v>725997</v>
      </c>
      <c r="AG170" s="22">
        <v>0</v>
      </c>
      <c r="AH170" s="22">
        <v>764406</v>
      </c>
      <c r="AI170" s="22">
        <v>0</v>
      </c>
      <c r="AJ170" s="22">
        <v>0</v>
      </c>
      <c r="AK170" s="22">
        <v>201252</v>
      </c>
      <c r="AL170" s="22">
        <v>0</v>
      </c>
      <c r="AM170" s="22">
        <v>881</v>
      </c>
      <c r="AN170" s="22">
        <v>14754</v>
      </c>
      <c r="AO170" s="22">
        <v>92793</v>
      </c>
      <c r="AP170" s="22">
        <v>1156149</v>
      </c>
      <c r="AQ170" s="22">
        <v>0</v>
      </c>
      <c r="AR170" s="22">
        <v>0</v>
      </c>
      <c r="AS170" s="22">
        <v>0</v>
      </c>
      <c r="AT170" s="22">
        <v>4153822</v>
      </c>
      <c r="AU170" s="22">
        <v>1225863</v>
      </c>
    </row>
    <row r="171" spans="1:47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7527664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4048449</v>
      </c>
      <c r="M171" s="22">
        <v>132673</v>
      </c>
      <c r="N171" s="22">
        <v>163249</v>
      </c>
      <c r="O171" s="22">
        <v>103942</v>
      </c>
      <c r="P171" s="22">
        <v>975598</v>
      </c>
      <c r="Q171" s="22">
        <v>178981</v>
      </c>
      <c r="R171" s="22">
        <v>3017680</v>
      </c>
      <c r="S171" s="22">
        <v>368065</v>
      </c>
      <c r="T171" s="22">
        <v>0</v>
      </c>
      <c r="U171" s="22">
        <v>0</v>
      </c>
      <c r="V171" s="22">
        <v>0</v>
      </c>
      <c r="W171" s="22">
        <v>512254</v>
      </c>
      <c r="X171" s="22">
        <v>0</v>
      </c>
      <c r="Y171" s="22">
        <v>11761472</v>
      </c>
      <c r="Z171" s="22">
        <v>455670</v>
      </c>
      <c r="AA171" s="22">
        <v>0</v>
      </c>
      <c r="AB171" s="22">
        <v>118036</v>
      </c>
      <c r="AC171" s="22">
        <v>239269</v>
      </c>
      <c r="AD171" s="22">
        <v>29603002</v>
      </c>
      <c r="AE171" s="22">
        <v>5885387</v>
      </c>
      <c r="AF171" s="22">
        <v>5549715</v>
      </c>
      <c r="AG171" s="22">
        <v>0</v>
      </c>
      <c r="AH171" s="22">
        <v>3097986</v>
      </c>
      <c r="AI171" s="22">
        <v>0</v>
      </c>
      <c r="AJ171" s="22">
        <v>0</v>
      </c>
      <c r="AK171" s="22">
        <v>0</v>
      </c>
      <c r="AL171" s="22">
        <v>507864</v>
      </c>
      <c r="AM171" s="22">
        <v>6717</v>
      </c>
      <c r="AN171" s="22">
        <v>0</v>
      </c>
      <c r="AO171" s="22">
        <v>1509303</v>
      </c>
      <c r="AP171" s="22">
        <v>3547059</v>
      </c>
      <c r="AQ171" s="22">
        <v>0</v>
      </c>
      <c r="AR171" s="22">
        <v>0</v>
      </c>
      <c r="AS171" s="22">
        <v>447854</v>
      </c>
      <c r="AT171" s="22">
        <v>20551885</v>
      </c>
      <c r="AU171" s="22">
        <v>9051117</v>
      </c>
    </row>
    <row r="172" spans="1:47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951037</v>
      </c>
      <c r="F172" s="22">
        <v>0</v>
      </c>
      <c r="G172" s="22">
        <v>0</v>
      </c>
      <c r="H172" s="22">
        <v>0</v>
      </c>
      <c r="I172" s="22">
        <v>0</v>
      </c>
      <c r="J172" s="22">
        <v>4321</v>
      </c>
      <c r="K172" s="22">
        <v>0</v>
      </c>
      <c r="L172" s="22">
        <v>1750795</v>
      </c>
      <c r="M172" s="22">
        <v>41014</v>
      </c>
      <c r="N172" s="22">
        <v>50995</v>
      </c>
      <c r="O172" s="22">
        <v>765</v>
      </c>
      <c r="P172" s="22">
        <v>45655</v>
      </c>
      <c r="Q172" s="22">
        <v>4102</v>
      </c>
      <c r="R172" s="22">
        <v>16925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80447</v>
      </c>
      <c r="Y172" s="22">
        <v>273988</v>
      </c>
      <c r="Z172" s="22">
        <v>0</v>
      </c>
      <c r="AA172" s="22">
        <v>0</v>
      </c>
      <c r="AB172" s="22">
        <v>0</v>
      </c>
      <c r="AC172" s="22">
        <v>100496</v>
      </c>
      <c r="AD172" s="22">
        <v>3320540</v>
      </c>
      <c r="AE172" s="22">
        <v>1002042</v>
      </c>
      <c r="AF172" s="22">
        <v>965039</v>
      </c>
      <c r="AG172" s="22">
        <v>0</v>
      </c>
      <c r="AH172" s="22">
        <v>1184903</v>
      </c>
      <c r="AI172" s="22">
        <v>0</v>
      </c>
      <c r="AJ172" s="22">
        <v>0</v>
      </c>
      <c r="AK172" s="22">
        <v>37164</v>
      </c>
      <c r="AL172" s="22">
        <v>0</v>
      </c>
      <c r="AM172" s="22">
        <v>0</v>
      </c>
      <c r="AN172" s="22">
        <v>78954</v>
      </c>
      <c r="AO172" s="22">
        <v>18763</v>
      </c>
      <c r="AP172" s="22">
        <v>330878</v>
      </c>
      <c r="AQ172" s="22">
        <v>0</v>
      </c>
      <c r="AR172" s="22">
        <v>406735</v>
      </c>
      <c r="AS172" s="22">
        <v>0</v>
      </c>
      <c r="AT172" s="22">
        <v>4024478</v>
      </c>
      <c r="AU172" s="22">
        <v>-703938</v>
      </c>
    </row>
    <row r="173" spans="1:47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1186755</v>
      </c>
      <c r="F173" s="22">
        <v>0</v>
      </c>
      <c r="G173" s="22">
        <v>0</v>
      </c>
      <c r="H173" s="22">
        <v>0</v>
      </c>
      <c r="I173" s="22">
        <v>0</v>
      </c>
      <c r="J173" s="22">
        <v>122527</v>
      </c>
      <c r="K173" s="22">
        <v>0</v>
      </c>
      <c r="L173" s="22">
        <v>757129</v>
      </c>
      <c r="M173" s="22">
        <v>39329</v>
      </c>
      <c r="N173" s="22">
        <v>7231</v>
      </c>
      <c r="O173" s="22">
        <v>5596</v>
      </c>
      <c r="P173" s="22">
        <v>127008</v>
      </c>
      <c r="Q173" s="22">
        <v>80708</v>
      </c>
      <c r="R173" s="22">
        <v>12384</v>
      </c>
      <c r="S173" s="22">
        <v>0</v>
      </c>
      <c r="T173" s="22">
        <v>0</v>
      </c>
      <c r="U173" s="22">
        <v>1226707</v>
      </c>
      <c r="V173" s="22">
        <v>0</v>
      </c>
      <c r="W173" s="22">
        <v>0</v>
      </c>
      <c r="X173" s="22">
        <v>0</v>
      </c>
      <c r="Y173" s="22">
        <v>756854</v>
      </c>
      <c r="Z173" s="22">
        <v>21600</v>
      </c>
      <c r="AA173" s="22">
        <v>0</v>
      </c>
      <c r="AB173" s="22">
        <v>0</v>
      </c>
      <c r="AC173" s="22">
        <v>100310</v>
      </c>
      <c r="AD173" s="22">
        <v>4444138</v>
      </c>
      <c r="AE173" s="22">
        <v>623053</v>
      </c>
      <c r="AF173" s="22">
        <v>554261</v>
      </c>
      <c r="AG173" s="22">
        <v>21952</v>
      </c>
      <c r="AH173" s="22">
        <v>513711</v>
      </c>
      <c r="AI173" s="22">
        <v>14740</v>
      </c>
      <c r="AJ173" s="22">
        <v>0</v>
      </c>
      <c r="AK173" s="22">
        <v>27101</v>
      </c>
      <c r="AL173" s="22">
        <v>34300</v>
      </c>
      <c r="AM173" s="22">
        <v>1624</v>
      </c>
      <c r="AN173" s="22">
        <v>29944</v>
      </c>
      <c r="AO173" s="22">
        <v>43302</v>
      </c>
      <c r="AP173" s="22">
        <v>404714</v>
      </c>
      <c r="AQ173" s="22">
        <v>25021</v>
      </c>
      <c r="AR173" s="22">
        <v>0</v>
      </c>
      <c r="AS173" s="22">
        <v>12127</v>
      </c>
      <c r="AT173" s="22">
        <v>2305850</v>
      </c>
      <c r="AU173" s="22">
        <v>2138288</v>
      </c>
    </row>
    <row r="174" spans="1:47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5475449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3174740</v>
      </c>
      <c r="M174" s="22">
        <v>71329</v>
      </c>
      <c r="N174" s="22">
        <v>148736</v>
      </c>
      <c r="O174" s="22">
        <v>75294</v>
      </c>
      <c r="P174" s="22">
        <v>786215</v>
      </c>
      <c r="Q174" s="22">
        <v>104670</v>
      </c>
      <c r="R174" s="22">
        <v>551670</v>
      </c>
      <c r="S174" s="22">
        <v>0</v>
      </c>
      <c r="T174" s="22">
        <v>8914</v>
      </c>
      <c r="U174" s="22">
        <v>0</v>
      </c>
      <c r="V174" s="22">
        <v>0</v>
      </c>
      <c r="W174" s="22">
        <v>3000</v>
      </c>
      <c r="X174" s="22">
        <v>0</v>
      </c>
      <c r="Y174" s="22">
        <v>2050721</v>
      </c>
      <c r="Z174" s="22">
        <v>381828</v>
      </c>
      <c r="AA174" s="22">
        <v>0</v>
      </c>
      <c r="AB174" s="22">
        <v>0</v>
      </c>
      <c r="AC174" s="22">
        <v>236691</v>
      </c>
      <c r="AD174" s="22">
        <v>13069257</v>
      </c>
      <c r="AE174" s="22">
        <v>4241600</v>
      </c>
      <c r="AF174" s="22">
        <v>1284373</v>
      </c>
      <c r="AG174" s="22">
        <v>1338084</v>
      </c>
      <c r="AH174" s="22">
        <v>3130379</v>
      </c>
      <c r="AI174" s="22">
        <v>-22500</v>
      </c>
      <c r="AJ174" s="22">
        <v>3000</v>
      </c>
      <c r="AK174" s="22">
        <v>19148</v>
      </c>
      <c r="AL174" s="22">
        <v>114123</v>
      </c>
      <c r="AM174" s="22">
        <v>20</v>
      </c>
      <c r="AN174" s="22">
        <v>39800</v>
      </c>
      <c r="AO174" s="22">
        <v>103244</v>
      </c>
      <c r="AP174" s="22">
        <v>2174439</v>
      </c>
      <c r="AQ174" s="22">
        <v>0</v>
      </c>
      <c r="AR174" s="22">
        <v>0</v>
      </c>
      <c r="AS174" s="22">
        <v>62156</v>
      </c>
      <c r="AT174" s="22">
        <v>12487866</v>
      </c>
      <c r="AU174" s="22">
        <v>581391</v>
      </c>
    </row>
    <row r="175" spans="1:47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333298</v>
      </c>
      <c r="F175" s="22">
        <v>0</v>
      </c>
      <c r="G175" s="22">
        <v>0</v>
      </c>
      <c r="H175" s="22">
        <v>0</v>
      </c>
      <c r="I175" s="22">
        <v>0</v>
      </c>
      <c r="J175" s="22">
        <v>2085</v>
      </c>
      <c r="K175" s="22">
        <v>0</v>
      </c>
      <c r="L175" s="22">
        <v>248458</v>
      </c>
      <c r="M175" s="22">
        <v>21471</v>
      </c>
      <c r="N175" s="22">
        <v>2110</v>
      </c>
      <c r="O175" s="22">
        <v>3325</v>
      </c>
      <c r="P175" s="22">
        <v>20012</v>
      </c>
      <c r="Q175" s="22">
        <v>14655</v>
      </c>
      <c r="R175" s="22">
        <v>3945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293102</v>
      </c>
      <c r="Z175" s="22">
        <v>5000</v>
      </c>
      <c r="AA175" s="22">
        <v>0</v>
      </c>
      <c r="AB175" s="22">
        <v>0</v>
      </c>
      <c r="AC175" s="22">
        <v>0</v>
      </c>
      <c r="AD175" s="22">
        <v>947461</v>
      </c>
      <c r="AE175" s="22">
        <v>294121</v>
      </c>
      <c r="AF175" s="22">
        <v>121327</v>
      </c>
      <c r="AG175" s="22">
        <v>10292</v>
      </c>
      <c r="AH175" s="22">
        <v>159054</v>
      </c>
      <c r="AI175" s="22">
        <v>0</v>
      </c>
      <c r="AJ175" s="22">
        <v>0</v>
      </c>
      <c r="AK175" s="22">
        <v>25977</v>
      </c>
      <c r="AL175" s="22">
        <v>0</v>
      </c>
      <c r="AM175" s="22">
        <v>822</v>
      </c>
      <c r="AN175" s="22">
        <v>0</v>
      </c>
      <c r="AO175" s="22">
        <v>33376</v>
      </c>
      <c r="AP175" s="22">
        <v>240226</v>
      </c>
      <c r="AQ175" s="22">
        <v>0</v>
      </c>
      <c r="AR175" s="22">
        <v>0</v>
      </c>
      <c r="AS175" s="22">
        <v>0</v>
      </c>
      <c r="AT175" s="22">
        <v>885195</v>
      </c>
      <c r="AU175" s="22">
        <v>62266</v>
      </c>
    </row>
    <row r="176" spans="1:47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4842740</v>
      </c>
      <c r="F176" s="22">
        <v>5375</v>
      </c>
      <c r="G176" s="22">
        <v>0</v>
      </c>
      <c r="H176" s="22">
        <v>0</v>
      </c>
      <c r="I176" s="22">
        <v>0</v>
      </c>
      <c r="J176" s="22">
        <v>-1003</v>
      </c>
      <c r="K176" s="22">
        <v>30000</v>
      </c>
      <c r="L176" s="22">
        <v>4780719</v>
      </c>
      <c r="M176" s="22">
        <v>86441</v>
      </c>
      <c r="N176" s="22">
        <v>168860</v>
      </c>
      <c r="O176" s="22">
        <v>93147</v>
      </c>
      <c r="P176" s="22">
        <v>729733</v>
      </c>
      <c r="Q176" s="22">
        <v>152019</v>
      </c>
      <c r="R176" s="22">
        <v>766395</v>
      </c>
      <c r="S176" s="22">
        <v>0</v>
      </c>
      <c r="T176" s="22">
        <v>0</v>
      </c>
      <c r="U176" s="22">
        <v>0</v>
      </c>
      <c r="V176" s="22">
        <v>0</v>
      </c>
      <c r="W176" s="22">
        <v>1500</v>
      </c>
      <c r="X176" s="22">
        <v>884652</v>
      </c>
      <c r="Y176" s="22">
        <v>3039271</v>
      </c>
      <c r="Z176" s="22">
        <v>747671</v>
      </c>
      <c r="AA176" s="22">
        <v>0</v>
      </c>
      <c r="AB176" s="22">
        <v>0</v>
      </c>
      <c r="AC176" s="22">
        <v>46862</v>
      </c>
      <c r="AD176" s="22">
        <v>16374382</v>
      </c>
      <c r="AE176" s="22">
        <v>4434678</v>
      </c>
      <c r="AF176" s="22">
        <v>1950812</v>
      </c>
      <c r="AG176" s="22">
        <v>970518</v>
      </c>
      <c r="AH176" s="22">
        <v>2785957</v>
      </c>
      <c r="AI176" s="22">
        <v>12210</v>
      </c>
      <c r="AJ176" s="22">
        <v>296</v>
      </c>
      <c r="AK176" s="22">
        <v>623332</v>
      </c>
      <c r="AL176" s="22">
        <v>24876</v>
      </c>
      <c r="AM176" s="22">
        <v>11780</v>
      </c>
      <c r="AN176" s="22">
        <v>0</v>
      </c>
      <c r="AO176" s="22">
        <v>331219</v>
      </c>
      <c r="AP176" s="22">
        <v>5775981</v>
      </c>
      <c r="AQ176" s="22">
        <v>172227</v>
      </c>
      <c r="AR176" s="22">
        <v>0</v>
      </c>
      <c r="AS176" s="22">
        <v>54690</v>
      </c>
      <c r="AT176" s="22">
        <v>17148576</v>
      </c>
      <c r="AU176" s="22">
        <v>-774194</v>
      </c>
    </row>
    <row r="177" spans="1:47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11387692</v>
      </c>
      <c r="F177" s="22">
        <v>0</v>
      </c>
      <c r="G177" s="22">
        <v>0</v>
      </c>
      <c r="H177" s="22">
        <v>0</v>
      </c>
      <c r="I177" s="22">
        <v>0</v>
      </c>
      <c r="J177" s="22">
        <v>4955</v>
      </c>
      <c r="K177" s="22">
        <v>0</v>
      </c>
      <c r="L177" s="22">
        <v>10968518</v>
      </c>
      <c r="M177" s="22">
        <v>210502</v>
      </c>
      <c r="N177" s="22">
        <v>604081</v>
      </c>
      <c r="O177" s="22">
        <v>1827324</v>
      </c>
      <c r="P177" s="22">
        <v>1819035</v>
      </c>
      <c r="Q177" s="22">
        <v>358622</v>
      </c>
      <c r="R177" s="22">
        <v>291802</v>
      </c>
      <c r="S177" s="22">
        <v>0</v>
      </c>
      <c r="T177" s="22">
        <v>0</v>
      </c>
      <c r="U177" s="22">
        <v>1621496</v>
      </c>
      <c r="V177" s="22">
        <v>0</v>
      </c>
      <c r="W177" s="22">
        <v>67381</v>
      </c>
      <c r="X177" s="22">
        <v>0</v>
      </c>
      <c r="Y177" s="22">
        <v>3969270</v>
      </c>
      <c r="Z177" s="22">
        <v>1294434</v>
      </c>
      <c r="AA177" s="22">
        <v>0</v>
      </c>
      <c r="AB177" s="22">
        <v>1611543</v>
      </c>
      <c r="AC177" s="22">
        <v>204643</v>
      </c>
      <c r="AD177" s="22">
        <v>36241298</v>
      </c>
      <c r="AE177" s="22">
        <v>8891938</v>
      </c>
      <c r="AF177" s="22">
        <v>11883759</v>
      </c>
      <c r="AG177" s="22">
        <v>1606822</v>
      </c>
      <c r="AH177" s="22">
        <v>2383940</v>
      </c>
      <c r="AI177" s="22">
        <v>0</v>
      </c>
      <c r="AJ177" s="22">
        <v>0</v>
      </c>
      <c r="AK177" s="22">
        <v>644531</v>
      </c>
      <c r="AL177" s="22">
        <v>0</v>
      </c>
      <c r="AM177" s="22">
        <v>0</v>
      </c>
      <c r="AN177" s="22">
        <v>0</v>
      </c>
      <c r="AO177" s="22">
        <v>361946</v>
      </c>
      <c r="AP177" s="22">
        <v>4269725</v>
      </c>
      <c r="AQ177" s="22">
        <v>1651</v>
      </c>
      <c r="AR177" s="22">
        <v>0</v>
      </c>
      <c r="AS177" s="22">
        <v>0</v>
      </c>
      <c r="AT177" s="22">
        <v>30044312</v>
      </c>
      <c r="AU177" s="22">
        <v>6196986</v>
      </c>
    </row>
    <row r="178" spans="1:47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9656942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9784420</v>
      </c>
      <c r="M178" s="22">
        <v>187414</v>
      </c>
      <c r="N178" s="22">
        <v>420375</v>
      </c>
      <c r="O178" s="22">
        <v>0</v>
      </c>
      <c r="P178" s="22">
        <v>0</v>
      </c>
      <c r="Q178" s="22">
        <v>513883</v>
      </c>
      <c r="R178" s="22">
        <v>0</v>
      </c>
      <c r="S178" s="22">
        <v>0</v>
      </c>
      <c r="T178" s="22">
        <v>0</v>
      </c>
      <c r="U178" s="22">
        <v>2365551</v>
      </c>
      <c r="V178" s="22">
        <v>0</v>
      </c>
      <c r="W178" s="22">
        <v>3000</v>
      </c>
      <c r="X178" s="22">
        <v>0</v>
      </c>
      <c r="Y178" s="22">
        <v>6588014</v>
      </c>
      <c r="Z178" s="22">
        <v>0</v>
      </c>
      <c r="AA178" s="22">
        <v>0</v>
      </c>
      <c r="AB178" s="22">
        <v>0</v>
      </c>
      <c r="AC178" s="22">
        <v>268480</v>
      </c>
      <c r="AD178" s="22">
        <v>29788079</v>
      </c>
      <c r="AE178" s="22">
        <v>7304633</v>
      </c>
      <c r="AF178" s="22">
        <v>7266784</v>
      </c>
      <c r="AG178" s="22">
        <v>0</v>
      </c>
      <c r="AH178" s="22">
        <v>3353136</v>
      </c>
      <c r="AI178" s="22">
        <v>0</v>
      </c>
      <c r="AJ178" s="22">
        <v>105253</v>
      </c>
      <c r="AK178" s="22">
        <v>4941</v>
      </c>
      <c r="AL178" s="22">
        <v>80239</v>
      </c>
      <c r="AM178" s="22">
        <v>18539</v>
      </c>
      <c r="AN178" s="22">
        <v>0</v>
      </c>
      <c r="AO178" s="22">
        <v>639338</v>
      </c>
      <c r="AP178" s="22">
        <v>3909248</v>
      </c>
      <c r="AQ178" s="22">
        <v>34379</v>
      </c>
      <c r="AR178" s="22">
        <v>0</v>
      </c>
      <c r="AS178" s="22">
        <v>1998</v>
      </c>
      <c r="AT178" s="22">
        <v>22718488</v>
      </c>
      <c r="AU178" s="22">
        <v>7069591</v>
      </c>
    </row>
    <row r="179" spans="1:47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2711582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3568305</v>
      </c>
      <c r="M179" s="22">
        <v>0</v>
      </c>
      <c r="N179" s="22">
        <v>135668</v>
      </c>
      <c r="O179" s="22">
        <v>83950</v>
      </c>
      <c r="P179" s="22">
        <v>0</v>
      </c>
      <c r="Q179" s="22">
        <v>40159</v>
      </c>
      <c r="R179" s="22">
        <v>304861</v>
      </c>
      <c r="S179" s="22">
        <v>0</v>
      </c>
      <c r="T179" s="22">
        <v>0</v>
      </c>
      <c r="U179" s="22">
        <v>0</v>
      </c>
      <c r="V179" s="22">
        <v>0</v>
      </c>
      <c r="W179" s="22">
        <v>946810</v>
      </c>
      <c r="X179" s="22">
        <v>0</v>
      </c>
      <c r="Y179" s="22">
        <v>1481434</v>
      </c>
      <c r="Z179" s="22">
        <v>552262</v>
      </c>
      <c r="AA179" s="22">
        <v>0</v>
      </c>
      <c r="AB179" s="22">
        <v>0</v>
      </c>
      <c r="AC179" s="22">
        <v>76244</v>
      </c>
      <c r="AD179" s="22">
        <v>9901275</v>
      </c>
      <c r="AE179" s="22">
        <v>2357721</v>
      </c>
      <c r="AF179" s="22">
        <v>1368610</v>
      </c>
      <c r="AG179" s="22">
        <v>0</v>
      </c>
      <c r="AH179" s="22">
        <v>2855088</v>
      </c>
      <c r="AI179" s="22">
        <v>0</v>
      </c>
      <c r="AJ179" s="22">
        <v>0</v>
      </c>
      <c r="AK179" s="22">
        <v>445550</v>
      </c>
      <c r="AL179" s="22">
        <v>0</v>
      </c>
      <c r="AM179" s="22">
        <v>0</v>
      </c>
      <c r="AN179" s="22">
        <v>0</v>
      </c>
      <c r="AO179" s="22">
        <v>224617</v>
      </c>
      <c r="AP179" s="22">
        <v>1317147</v>
      </c>
      <c r="AQ179" s="22">
        <v>3723</v>
      </c>
      <c r="AR179" s="22">
        <v>0</v>
      </c>
      <c r="AS179" s="22">
        <v>0</v>
      </c>
      <c r="AT179" s="22">
        <v>8572456</v>
      </c>
      <c r="AU179" s="22">
        <v>1328819</v>
      </c>
    </row>
    <row r="180" spans="1:47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1908776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1280324</v>
      </c>
      <c r="M180" s="22">
        <v>63353</v>
      </c>
      <c r="N180" s="22">
        <v>0</v>
      </c>
      <c r="O180" s="22">
        <v>0</v>
      </c>
      <c r="P180" s="22">
        <v>69617</v>
      </c>
      <c r="Q180" s="22">
        <v>26845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1006192</v>
      </c>
      <c r="Z180" s="22">
        <v>650000</v>
      </c>
      <c r="AA180" s="22">
        <v>0</v>
      </c>
      <c r="AB180" s="22">
        <v>0</v>
      </c>
      <c r="AC180" s="22">
        <v>910</v>
      </c>
      <c r="AD180" s="22">
        <v>5006017</v>
      </c>
      <c r="AE180" s="22">
        <v>1561719</v>
      </c>
      <c r="AF180" s="22">
        <v>789975</v>
      </c>
      <c r="AG180" s="22">
        <v>0</v>
      </c>
      <c r="AH180" s="22">
        <v>1108077</v>
      </c>
      <c r="AI180" s="22">
        <v>0</v>
      </c>
      <c r="AJ180" s="22">
        <v>90739</v>
      </c>
      <c r="AK180" s="22">
        <v>0</v>
      </c>
      <c r="AL180" s="22">
        <v>0</v>
      </c>
      <c r="AM180" s="22">
        <v>10404</v>
      </c>
      <c r="AN180" s="22">
        <v>0</v>
      </c>
      <c r="AO180" s="22">
        <v>0</v>
      </c>
      <c r="AP180" s="22">
        <v>870148</v>
      </c>
      <c r="AQ180" s="22">
        <v>0</v>
      </c>
      <c r="AR180" s="22">
        <v>0</v>
      </c>
      <c r="AS180" s="22">
        <v>27796</v>
      </c>
      <c r="AT180" s="22">
        <v>4458858</v>
      </c>
      <c r="AU180" s="22">
        <v>547159</v>
      </c>
    </row>
    <row r="181" spans="1:47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12260088</v>
      </c>
      <c r="F181" s="22">
        <v>0</v>
      </c>
      <c r="G181" s="22">
        <v>0</v>
      </c>
      <c r="H181" s="22">
        <v>0</v>
      </c>
      <c r="I181" s="22">
        <v>0</v>
      </c>
      <c r="J181" s="22">
        <v>15506</v>
      </c>
      <c r="K181" s="22">
        <v>0</v>
      </c>
      <c r="L181" s="22">
        <v>6067618</v>
      </c>
      <c r="M181" s="22">
        <v>211249</v>
      </c>
      <c r="N181" s="22">
        <v>615005</v>
      </c>
      <c r="O181" s="22">
        <v>248394</v>
      </c>
      <c r="P181" s="22">
        <v>1329819</v>
      </c>
      <c r="Q181" s="22">
        <v>263178</v>
      </c>
      <c r="R181" s="22">
        <v>791496</v>
      </c>
      <c r="S181" s="22">
        <v>0</v>
      </c>
      <c r="T181" s="22">
        <v>0</v>
      </c>
      <c r="U181" s="22">
        <v>4605379</v>
      </c>
      <c r="V181" s="22">
        <v>0</v>
      </c>
      <c r="W181" s="22">
        <v>463761</v>
      </c>
      <c r="X181" s="22">
        <v>0</v>
      </c>
      <c r="Y181" s="22">
        <v>3740201</v>
      </c>
      <c r="Z181" s="22">
        <v>239800</v>
      </c>
      <c r="AA181" s="22">
        <v>0</v>
      </c>
      <c r="AB181" s="22">
        <v>1744021</v>
      </c>
      <c r="AC181" s="22">
        <v>0</v>
      </c>
      <c r="AD181" s="22">
        <v>32595515</v>
      </c>
      <c r="AE181" s="22">
        <v>8391358</v>
      </c>
      <c r="AF181" s="22">
        <v>5062611</v>
      </c>
      <c r="AG181" s="22">
        <v>1546092</v>
      </c>
      <c r="AH181" s="22">
        <v>3096385</v>
      </c>
      <c r="AI181" s="22">
        <v>0</v>
      </c>
      <c r="AJ181" s="22">
        <v>0</v>
      </c>
      <c r="AK181" s="22">
        <v>0</v>
      </c>
      <c r="AL181" s="22">
        <v>560906</v>
      </c>
      <c r="AM181" s="22">
        <v>11714</v>
      </c>
      <c r="AN181" s="22">
        <v>0</v>
      </c>
      <c r="AO181" s="22">
        <v>459670</v>
      </c>
      <c r="AP181" s="22">
        <v>4777057</v>
      </c>
      <c r="AQ181" s="22">
        <v>35343</v>
      </c>
      <c r="AR181" s="22">
        <v>0</v>
      </c>
      <c r="AS181" s="22">
        <v>40850</v>
      </c>
      <c r="AT181" s="22">
        <v>23981986</v>
      </c>
      <c r="AU181" s="22">
        <v>8613529</v>
      </c>
    </row>
    <row r="182" spans="1:47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7698763</v>
      </c>
      <c r="F182" s="22">
        <v>0</v>
      </c>
      <c r="G182" s="22">
        <v>0</v>
      </c>
      <c r="H182" s="22">
        <v>0</v>
      </c>
      <c r="I182" s="22">
        <v>0</v>
      </c>
      <c r="J182" s="22">
        <v>12235</v>
      </c>
      <c r="K182" s="22">
        <v>0</v>
      </c>
      <c r="L182" s="22">
        <v>7984373</v>
      </c>
      <c r="M182" s="22">
        <v>142514</v>
      </c>
      <c r="N182" s="22">
        <v>241272</v>
      </c>
      <c r="O182" s="22">
        <v>573090</v>
      </c>
      <c r="P182" s="22">
        <v>1319926</v>
      </c>
      <c r="Q182" s="22">
        <v>267170</v>
      </c>
      <c r="R182" s="22">
        <v>718697</v>
      </c>
      <c r="S182" s="22">
        <v>25726</v>
      </c>
      <c r="T182" s="22">
        <v>0</v>
      </c>
      <c r="U182" s="22">
        <v>25594</v>
      </c>
      <c r="V182" s="22">
        <v>0</v>
      </c>
      <c r="W182" s="22">
        <v>11895</v>
      </c>
      <c r="X182" s="22">
        <v>0</v>
      </c>
      <c r="Y182" s="22">
        <v>5022560</v>
      </c>
      <c r="Z182" s="22">
        <v>389345</v>
      </c>
      <c r="AA182" s="22">
        <v>23559</v>
      </c>
      <c r="AB182" s="22">
        <v>0</v>
      </c>
      <c r="AC182" s="22">
        <v>384396</v>
      </c>
      <c r="AD182" s="22">
        <v>24841115</v>
      </c>
      <c r="AE182" s="22">
        <v>7069574</v>
      </c>
      <c r="AF182" s="22">
        <v>4917519</v>
      </c>
      <c r="AG182" s="22">
        <v>946272</v>
      </c>
      <c r="AH182" s="22">
        <v>2584658</v>
      </c>
      <c r="AI182" s="22">
        <v>16165</v>
      </c>
      <c r="AJ182" s="22">
        <v>0</v>
      </c>
      <c r="AK182" s="22">
        <v>147679</v>
      </c>
      <c r="AL182" s="22">
        <v>91920</v>
      </c>
      <c r="AM182" s="22">
        <v>7719</v>
      </c>
      <c r="AN182" s="22">
        <v>10491</v>
      </c>
      <c r="AO182" s="22">
        <v>507847</v>
      </c>
      <c r="AP182" s="22">
        <v>3980601</v>
      </c>
      <c r="AQ182" s="22">
        <v>102879</v>
      </c>
      <c r="AR182" s="22">
        <v>104264</v>
      </c>
      <c r="AS182" s="22">
        <v>144299</v>
      </c>
      <c r="AT182" s="22">
        <v>20631887</v>
      </c>
      <c r="AU182" s="22">
        <v>4209228</v>
      </c>
    </row>
    <row r="183" spans="1:47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2871788</v>
      </c>
      <c r="F183" s="22">
        <v>0</v>
      </c>
      <c r="G183" s="22">
        <v>0</v>
      </c>
      <c r="H183" s="22">
        <v>0</v>
      </c>
      <c r="I183" s="22">
        <v>0</v>
      </c>
      <c r="J183" s="22">
        <v>80206</v>
      </c>
      <c r="K183" s="22">
        <v>108042</v>
      </c>
      <c r="L183" s="22">
        <v>2491420</v>
      </c>
      <c r="M183" s="22">
        <v>29565</v>
      </c>
      <c r="N183" s="22">
        <v>50468</v>
      </c>
      <c r="O183" s="22">
        <v>6681</v>
      </c>
      <c r="P183" s="22">
        <v>235480</v>
      </c>
      <c r="Q183" s="22">
        <v>30428</v>
      </c>
      <c r="R183" s="22">
        <v>171980</v>
      </c>
      <c r="S183" s="22">
        <v>23272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441382</v>
      </c>
      <c r="Z183" s="22">
        <v>206457</v>
      </c>
      <c r="AA183" s="22">
        <v>0</v>
      </c>
      <c r="AB183" s="22">
        <v>3205</v>
      </c>
      <c r="AC183" s="22">
        <v>432214</v>
      </c>
      <c r="AD183" s="22">
        <v>7182588</v>
      </c>
      <c r="AE183" s="22">
        <v>2348354</v>
      </c>
      <c r="AF183" s="22">
        <v>1040546</v>
      </c>
      <c r="AG183" s="22">
        <v>0</v>
      </c>
      <c r="AH183" s="22">
        <v>1629167</v>
      </c>
      <c r="AI183" s="22">
        <v>870</v>
      </c>
      <c r="AJ183" s="22">
        <v>0</v>
      </c>
      <c r="AK183" s="22">
        <v>182262</v>
      </c>
      <c r="AL183" s="22">
        <v>67366</v>
      </c>
      <c r="AM183" s="22">
        <v>29543</v>
      </c>
      <c r="AN183" s="22">
        <v>0</v>
      </c>
      <c r="AO183" s="22">
        <v>142843</v>
      </c>
      <c r="AP183" s="22">
        <v>1630303</v>
      </c>
      <c r="AQ183" s="22">
        <v>14070</v>
      </c>
      <c r="AR183" s="22">
        <v>0</v>
      </c>
      <c r="AS183" s="22">
        <v>912</v>
      </c>
      <c r="AT183" s="22">
        <v>7086236</v>
      </c>
      <c r="AU183" s="22">
        <v>96352</v>
      </c>
    </row>
    <row r="184" spans="1:47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1972513</v>
      </c>
      <c r="F184" s="22">
        <v>0</v>
      </c>
      <c r="G184" s="22">
        <v>0</v>
      </c>
      <c r="H184" s="22">
        <v>0</v>
      </c>
      <c r="I184" s="22">
        <v>0</v>
      </c>
      <c r="J184" s="22">
        <v>23256</v>
      </c>
      <c r="K184" s="22">
        <v>0</v>
      </c>
      <c r="L184" s="22">
        <v>1319589</v>
      </c>
      <c r="M184" s="22">
        <v>76806</v>
      </c>
      <c r="N184" s="22">
        <v>21656</v>
      </c>
      <c r="O184" s="22">
        <v>656</v>
      </c>
      <c r="P184" s="22">
        <v>103897</v>
      </c>
      <c r="Q184" s="22">
        <v>40393</v>
      </c>
      <c r="R184" s="22">
        <v>38505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415705</v>
      </c>
      <c r="Z184" s="22">
        <v>238945</v>
      </c>
      <c r="AA184" s="22">
        <v>0</v>
      </c>
      <c r="AB184" s="22">
        <v>0</v>
      </c>
      <c r="AC184" s="22">
        <v>13727</v>
      </c>
      <c r="AD184" s="22">
        <v>4265648</v>
      </c>
      <c r="AE184" s="22">
        <v>1275200</v>
      </c>
      <c r="AF184" s="22">
        <v>669194</v>
      </c>
      <c r="AG184" s="22">
        <v>0</v>
      </c>
      <c r="AH184" s="22">
        <v>1597162</v>
      </c>
      <c r="AI184" s="22">
        <v>0</v>
      </c>
      <c r="AJ184" s="22">
        <v>0</v>
      </c>
      <c r="AK184" s="22">
        <v>243405</v>
      </c>
      <c r="AL184" s="22">
        <v>67438</v>
      </c>
      <c r="AM184" s="22">
        <v>41708</v>
      </c>
      <c r="AN184" s="22">
        <v>0</v>
      </c>
      <c r="AO184" s="22">
        <v>59868</v>
      </c>
      <c r="AP184" s="22">
        <v>814904</v>
      </c>
      <c r="AQ184" s="22">
        <v>-1627</v>
      </c>
      <c r="AR184" s="22">
        <v>0</v>
      </c>
      <c r="AS184" s="22">
        <v>55257</v>
      </c>
      <c r="AT184" s="22">
        <v>4822509</v>
      </c>
      <c r="AU184" s="22">
        <v>-556861</v>
      </c>
    </row>
    <row r="185" spans="1:47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942957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837169</v>
      </c>
      <c r="M185" s="22">
        <v>68951</v>
      </c>
      <c r="N185" s="22">
        <v>4710</v>
      </c>
      <c r="O185" s="22">
        <v>2464</v>
      </c>
      <c r="P185" s="22">
        <v>65612</v>
      </c>
      <c r="Q185" s="22">
        <v>8536</v>
      </c>
      <c r="R185" s="22">
        <v>10738</v>
      </c>
      <c r="S185" s="22">
        <v>0</v>
      </c>
      <c r="T185" s="22">
        <v>636</v>
      </c>
      <c r="U185" s="22">
        <v>0</v>
      </c>
      <c r="V185" s="22">
        <v>5765</v>
      </c>
      <c r="W185" s="22">
        <v>0</v>
      </c>
      <c r="X185" s="22">
        <v>0</v>
      </c>
      <c r="Y185" s="22">
        <v>378976</v>
      </c>
      <c r="Z185" s="22">
        <v>142542</v>
      </c>
      <c r="AA185" s="22">
        <v>0</v>
      </c>
      <c r="AB185" s="22">
        <v>0</v>
      </c>
      <c r="AC185" s="22">
        <v>157001</v>
      </c>
      <c r="AD185" s="22">
        <v>2626057</v>
      </c>
      <c r="AE185" s="22">
        <v>825110</v>
      </c>
      <c r="AF185" s="22">
        <v>859621</v>
      </c>
      <c r="AG185" s="22">
        <v>0</v>
      </c>
      <c r="AH185" s="22">
        <v>462235</v>
      </c>
      <c r="AI185" s="22">
        <v>181</v>
      </c>
      <c r="AJ185" s="22">
        <v>0</v>
      </c>
      <c r="AK185" s="22">
        <v>0</v>
      </c>
      <c r="AL185" s="22">
        <v>53967</v>
      </c>
      <c r="AM185" s="22">
        <v>1872</v>
      </c>
      <c r="AN185" s="22">
        <v>0</v>
      </c>
      <c r="AO185" s="22">
        <v>24606</v>
      </c>
      <c r="AP185" s="22">
        <v>350679</v>
      </c>
      <c r="AQ185" s="22">
        <v>0</v>
      </c>
      <c r="AR185" s="22">
        <v>0</v>
      </c>
      <c r="AS185" s="22">
        <v>9213</v>
      </c>
      <c r="AT185" s="22">
        <v>2587484</v>
      </c>
      <c r="AU185" s="22">
        <v>38573</v>
      </c>
    </row>
    <row r="186" spans="1:47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945995</v>
      </c>
      <c r="F186" s="22">
        <v>0</v>
      </c>
      <c r="G186" s="22">
        <v>0</v>
      </c>
      <c r="H186" s="22">
        <v>0</v>
      </c>
      <c r="I186" s="22">
        <v>0</v>
      </c>
      <c r="J186" s="22">
        <v>56701</v>
      </c>
      <c r="K186" s="22">
        <v>36800</v>
      </c>
      <c r="L186" s="22">
        <v>846058</v>
      </c>
      <c r="M186" s="22">
        <v>29982</v>
      </c>
      <c r="N186" s="22">
        <v>6645</v>
      </c>
      <c r="O186" s="22">
        <v>0</v>
      </c>
      <c r="P186" s="22">
        <v>117363</v>
      </c>
      <c r="Q186" s="22">
        <v>1172</v>
      </c>
      <c r="R186" s="22">
        <v>34636</v>
      </c>
      <c r="S186" s="22">
        <v>8339</v>
      </c>
      <c r="T186" s="22">
        <v>4000</v>
      </c>
      <c r="U186" s="22">
        <v>0</v>
      </c>
      <c r="V186" s="22">
        <v>0</v>
      </c>
      <c r="W186" s="22">
        <v>0</v>
      </c>
      <c r="X186" s="22">
        <v>0</v>
      </c>
      <c r="Y186" s="22">
        <v>919659</v>
      </c>
      <c r="Z186" s="22">
        <v>15391</v>
      </c>
      <c r="AA186" s="22">
        <v>0</v>
      </c>
      <c r="AB186" s="22">
        <v>0</v>
      </c>
      <c r="AC186" s="22">
        <v>2167</v>
      </c>
      <c r="AD186" s="22">
        <v>3024908</v>
      </c>
      <c r="AE186" s="22">
        <v>666664</v>
      </c>
      <c r="AF186" s="22">
        <v>868578</v>
      </c>
      <c r="AG186" s="22">
        <v>126840</v>
      </c>
      <c r="AH186" s="22">
        <v>553123</v>
      </c>
      <c r="AI186" s="22">
        <v>24458</v>
      </c>
      <c r="AJ186" s="22">
        <v>0</v>
      </c>
      <c r="AK186" s="22">
        <v>0</v>
      </c>
      <c r="AL186" s="22">
        <v>134863</v>
      </c>
      <c r="AM186" s="22">
        <v>5863</v>
      </c>
      <c r="AN186" s="22">
        <v>0</v>
      </c>
      <c r="AO186" s="22">
        <v>80622</v>
      </c>
      <c r="AP186" s="22">
        <v>354736</v>
      </c>
      <c r="AQ186" s="22">
        <v>1620</v>
      </c>
      <c r="AR186" s="22">
        <v>0</v>
      </c>
      <c r="AS186" s="22">
        <v>0</v>
      </c>
      <c r="AT186" s="22">
        <v>2817367</v>
      </c>
      <c r="AU186" s="22">
        <v>207541</v>
      </c>
    </row>
    <row r="187" spans="1:47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2324088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1508623</v>
      </c>
      <c r="M187" s="22">
        <v>170138</v>
      </c>
      <c r="N187" s="22">
        <v>123993</v>
      </c>
      <c r="O187" s="22">
        <v>0</v>
      </c>
      <c r="P187" s="22">
        <v>162536</v>
      </c>
      <c r="Q187" s="22">
        <v>88022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1560</v>
      </c>
      <c r="X187" s="22">
        <v>0</v>
      </c>
      <c r="Y187" s="22">
        <v>3426401</v>
      </c>
      <c r="Z187" s="22">
        <v>81049</v>
      </c>
      <c r="AA187" s="22">
        <v>0</v>
      </c>
      <c r="AB187" s="22">
        <v>0</v>
      </c>
      <c r="AC187" s="22">
        <v>75442</v>
      </c>
      <c r="AD187" s="22">
        <v>7961852</v>
      </c>
      <c r="AE187" s="22">
        <v>1983902</v>
      </c>
      <c r="AF187" s="22">
        <v>1153246</v>
      </c>
      <c r="AG187" s="22">
        <v>0</v>
      </c>
      <c r="AH187" s="22">
        <v>835565</v>
      </c>
      <c r="AI187" s="22">
        <v>0</v>
      </c>
      <c r="AJ187" s="22">
        <v>0</v>
      </c>
      <c r="AK187" s="22">
        <v>0</v>
      </c>
      <c r="AL187" s="22">
        <v>421395</v>
      </c>
      <c r="AM187" s="22">
        <v>0</v>
      </c>
      <c r="AN187" s="22">
        <v>0</v>
      </c>
      <c r="AO187" s="22">
        <v>76293</v>
      </c>
      <c r="AP187" s="22">
        <v>1009033</v>
      </c>
      <c r="AQ187" s="22">
        <v>163461</v>
      </c>
      <c r="AR187" s="22">
        <v>0</v>
      </c>
      <c r="AS187" s="22">
        <v>74683</v>
      </c>
      <c r="AT187" s="22">
        <v>5717578</v>
      </c>
      <c r="AU187" s="22">
        <v>2244274</v>
      </c>
    </row>
    <row r="188" spans="1:47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1932941</v>
      </c>
      <c r="F188" s="22">
        <v>0</v>
      </c>
      <c r="G188" s="22">
        <v>0</v>
      </c>
      <c r="H188" s="22">
        <v>0</v>
      </c>
      <c r="I188" s="22">
        <v>0</v>
      </c>
      <c r="J188" s="22">
        <v>200386</v>
      </c>
      <c r="K188" s="22">
        <v>0</v>
      </c>
      <c r="L188" s="22">
        <v>3486919</v>
      </c>
      <c r="M188" s="22">
        <v>44268</v>
      </c>
      <c r="N188" s="22">
        <v>17000</v>
      </c>
      <c r="O188" s="22">
        <v>39523</v>
      </c>
      <c r="P188" s="22">
        <v>101347</v>
      </c>
      <c r="Q188" s="22">
        <v>24062</v>
      </c>
      <c r="R188" s="22">
        <v>119321</v>
      </c>
      <c r="S188" s="22">
        <v>0</v>
      </c>
      <c r="T188" s="22">
        <v>6348</v>
      </c>
      <c r="U188" s="22">
        <v>0</v>
      </c>
      <c r="V188" s="22">
        <v>0</v>
      </c>
      <c r="W188" s="22">
        <v>0</v>
      </c>
      <c r="X188" s="22">
        <v>0</v>
      </c>
      <c r="Y188" s="22">
        <v>934241</v>
      </c>
      <c r="Z188" s="22">
        <v>3669164</v>
      </c>
      <c r="AA188" s="22">
        <v>0</v>
      </c>
      <c r="AB188" s="22">
        <v>0</v>
      </c>
      <c r="AC188" s="22">
        <v>805445</v>
      </c>
      <c r="AD188" s="22">
        <v>11380965</v>
      </c>
      <c r="AE188" s="22">
        <v>2809597</v>
      </c>
      <c r="AF188" s="22">
        <v>948437</v>
      </c>
      <c r="AG188" s="22">
        <v>801281</v>
      </c>
      <c r="AH188" s="22">
        <v>1709766</v>
      </c>
      <c r="AI188" s="22">
        <v>0</v>
      </c>
      <c r="AJ188" s="22">
        <v>84450</v>
      </c>
      <c r="AK188" s="22">
        <v>9385</v>
      </c>
      <c r="AL188" s="22">
        <v>93759</v>
      </c>
      <c r="AM188" s="22">
        <v>16559</v>
      </c>
      <c r="AN188" s="22">
        <v>0</v>
      </c>
      <c r="AO188" s="22">
        <v>184735</v>
      </c>
      <c r="AP188" s="22">
        <v>2012390</v>
      </c>
      <c r="AQ188" s="22">
        <v>0</v>
      </c>
      <c r="AR188" s="22">
        <v>0</v>
      </c>
      <c r="AS188" s="22">
        <v>192770</v>
      </c>
      <c r="AT188" s="22">
        <v>8863129</v>
      </c>
      <c r="AU188" s="22">
        <v>2517836</v>
      </c>
    </row>
    <row r="189" spans="1:47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571631</v>
      </c>
      <c r="F189" s="22">
        <v>0</v>
      </c>
      <c r="G189" s="22">
        <v>0</v>
      </c>
      <c r="H189" s="22">
        <v>265835</v>
      </c>
      <c r="I189" s="22">
        <v>0</v>
      </c>
      <c r="J189" s="22">
        <v>0</v>
      </c>
      <c r="K189" s="22">
        <v>0</v>
      </c>
      <c r="L189" s="22">
        <v>599311</v>
      </c>
      <c r="M189" s="22">
        <v>26323</v>
      </c>
      <c r="N189" s="22">
        <v>7990</v>
      </c>
      <c r="O189" s="22">
        <v>0</v>
      </c>
      <c r="P189" s="22">
        <v>14311</v>
      </c>
      <c r="Q189" s="22">
        <v>39960</v>
      </c>
      <c r="R189" s="22">
        <v>108077</v>
      </c>
      <c r="S189" s="22">
        <v>0</v>
      </c>
      <c r="T189" s="22">
        <v>184512</v>
      </c>
      <c r="U189" s="22">
        <v>0</v>
      </c>
      <c r="V189" s="22">
        <v>0</v>
      </c>
      <c r="W189" s="22">
        <v>8246</v>
      </c>
      <c r="X189" s="22">
        <v>0</v>
      </c>
      <c r="Y189" s="22">
        <v>1062105</v>
      </c>
      <c r="Z189" s="22">
        <v>229928</v>
      </c>
      <c r="AA189" s="22">
        <v>0</v>
      </c>
      <c r="AB189" s="22">
        <v>0</v>
      </c>
      <c r="AC189" s="22">
        <v>66155</v>
      </c>
      <c r="AD189" s="22">
        <v>3184384</v>
      </c>
      <c r="AE189" s="22">
        <v>718616</v>
      </c>
      <c r="AF189" s="22">
        <v>693645</v>
      </c>
      <c r="AG189" s="22">
        <v>0</v>
      </c>
      <c r="AH189" s="22">
        <v>653647</v>
      </c>
      <c r="AI189" s="22">
        <v>49787</v>
      </c>
      <c r="AJ189" s="22">
        <v>0</v>
      </c>
      <c r="AK189" s="22">
        <v>0</v>
      </c>
      <c r="AL189" s="22">
        <v>49330</v>
      </c>
      <c r="AM189" s="22">
        <v>1090</v>
      </c>
      <c r="AN189" s="22">
        <v>0</v>
      </c>
      <c r="AO189" s="22">
        <v>17756</v>
      </c>
      <c r="AP189" s="22">
        <v>383471</v>
      </c>
      <c r="AQ189" s="22">
        <v>20509</v>
      </c>
      <c r="AR189" s="22">
        <v>0</v>
      </c>
      <c r="AS189" s="22">
        <v>0</v>
      </c>
      <c r="AT189" s="22">
        <v>2587851</v>
      </c>
      <c r="AU189" s="22">
        <v>596533</v>
      </c>
    </row>
    <row r="190" spans="1:47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8206424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3655550</v>
      </c>
      <c r="M190" s="22">
        <v>107270</v>
      </c>
      <c r="N190" s="22">
        <v>75517</v>
      </c>
      <c r="O190" s="22">
        <v>36252</v>
      </c>
      <c r="P190" s="22">
        <v>872149</v>
      </c>
      <c r="Q190" s="22">
        <v>181483</v>
      </c>
      <c r="R190" s="22">
        <v>492965</v>
      </c>
      <c r="S190" s="22">
        <v>0</v>
      </c>
      <c r="T190" s="22">
        <v>-24541</v>
      </c>
      <c r="U190" s="22">
        <v>240773</v>
      </c>
      <c r="V190" s="22">
        <v>0</v>
      </c>
      <c r="W190" s="22">
        <v>212105</v>
      </c>
      <c r="X190" s="22">
        <v>0</v>
      </c>
      <c r="Y190" s="22">
        <v>5282263</v>
      </c>
      <c r="Z190" s="22">
        <v>506934</v>
      </c>
      <c r="AA190" s="22">
        <v>0</v>
      </c>
      <c r="AB190" s="22">
        <v>0</v>
      </c>
      <c r="AC190" s="22">
        <v>233188</v>
      </c>
      <c r="AD190" s="22">
        <v>20078332</v>
      </c>
      <c r="AE190" s="22">
        <v>8182448</v>
      </c>
      <c r="AF190" s="22">
        <v>3404991</v>
      </c>
      <c r="AG190" s="22">
        <v>988716</v>
      </c>
      <c r="AH190" s="22">
        <v>2716439</v>
      </c>
      <c r="AI190" s="22">
        <v>0</v>
      </c>
      <c r="AJ190" s="22">
        <v>0</v>
      </c>
      <c r="AK190" s="22">
        <v>0</v>
      </c>
      <c r="AL190" s="22">
        <v>141012</v>
      </c>
      <c r="AM190" s="22">
        <v>37379</v>
      </c>
      <c r="AN190" s="22">
        <v>0</v>
      </c>
      <c r="AO190" s="22">
        <v>243479</v>
      </c>
      <c r="AP190" s="22">
        <v>2171275</v>
      </c>
      <c r="AQ190" s="22">
        <v>0</v>
      </c>
      <c r="AR190" s="22">
        <v>0</v>
      </c>
      <c r="AS190" s="22">
        <v>43666</v>
      </c>
      <c r="AT190" s="22">
        <v>17929405</v>
      </c>
      <c r="AU190" s="22">
        <v>2148927</v>
      </c>
    </row>
    <row r="191" spans="1:47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4096399</v>
      </c>
      <c r="F191" s="22">
        <v>0</v>
      </c>
      <c r="G191" s="22">
        <v>0</v>
      </c>
      <c r="H191" s="22">
        <v>0</v>
      </c>
      <c r="I191" s="22">
        <v>0</v>
      </c>
      <c r="J191" s="22">
        <v>355491</v>
      </c>
      <c r="K191" s="22">
        <v>1964312</v>
      </c>
      <c r="L191" s="22">
        <v>4421571</v>
      </c>
      <c r="M191" s="22">
        <v>19592</v>
      </c>
      <c r="N191" s="22">
        <v>74775</v>
      </c>
      <c r="O191" s="22">
        <v>28882</v>
      </c>
      <c r="P191" s="22">
        <v>343937</v>
      </c>
      <c r="Q191" s="22">
        <v>107877</v>
      </c>
      <c r="R191" s="22">
        <v>230219</v>
      </c>
      <c r="S191" s="22">
        <v>0</v>
      </c>
      <c r="T191" s="22">
        <v>64323</v>
      </c>
      <c r="U191" s="22">
        <v>45090</v>
      </c>
      <c r="V191" s="22">
        <v>0</v>
      </c>
      <c r="W191" s="22">
        <v>330116</v>
      </c>
      <c r="X191" s="22">
        <v>0</v>
      </c>
      <c r="Y191" s="22">
        <v>1589025</v>
      </c>
      <c r="Z191" s="22">
        <v>560635</v>
      </c>
      <c r="AA191" s="22">
        <v>58321</v>
      </c>
      <c r="AB191" s="22">
        <v>20134</v>
      </c>
      <c r="AC191" s="22">
        <v>6439315</v>
      </c>
      <c r="AD191" s="22">
        <v>20750014</v>
      </c>
      <c r="AE191" s="22">
        <v>3324750</v>
      </c>
      <c r="AF191" s="22">
        <v>8081549</v>
      </c>
      <c r="AG191" s="22">
        <v>1789</v>
      </c>
      <c r="AH191" s="22">
        <v>1939547</v>
      </c>
      <c r="AI191" s="22">
        <v>0</v>
      </c>
      <c r="AJ191" s="22">
        <v>358790</v>
      </c>
      <c r="AK191" s="22">
        <v>9500</v>
      </c>
      <c r="AL191" s="22">
        <v>308219</v>
      </c>
      <c r="AM191" s="22">
        <v>2531</v>
      </c>
      <c r="AN191" s="22">
        <v>0</v>
      </c>
      <c r="AO191" s="22">
        <v>221841</v>
      </c>
      <c r="AP191" s="22">
        <v>2033804</v>
      </c>
      <c r="AQ191" s="22">
        <v>46314</v>
      </c>
      <c r="AR191" s="22">
        <v>0</v>
      </c>
      <c r="AS191" s="22">
        <v>231679</v>
      </c>
      <c r="AT191" s="22">
        <v>16560313</v>
      </c>
      <c r="AU191" s="22">
        <v>4189701</v>
      </c>
    </row>
    <row r="192" spans="1:47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1180013</v>
      </c>
      <c r="F192" s="22">
        <v>0</v>
      </c>
      <c r="G192" s="22">
        <v>0</v>
      </c>
      <c r="H192" s="22">
        <v>32329</v>
      </c>
      <c r="I192" s="22">
        <v>0</v>
      </c>
      <c r="J192" s="22">
        <v>0</v>
      </c>
      <c r="K192" s="22">
        <v>0</v>
      </c>
      <c r="L192" s="22">
        <v>844459</v>
      </c>
      <c r="M192" s="22">
        <v>26265</v>
      </c>
      <c r="N192" s="22">
        <v>4602</v>
      </c>
      <c r="O192" s="22">
        <v>792</v>
      </c>
      <c r="P192" s="22">
        <v>133155</v>
      </c>
      <c r="Q192" s="22">
        <v>7822</v>
      </c>
      <c r="R192" s="22">
        <v>157828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129135</v>
      </c>
      <c r="Y192" s="22">
        <v>277665</v>
      </c>
      <c r="Z192" s="22">
        <v>52611</v>
      </c>
      <c r="AA192" s="22">
        <v>0</v>
      </c>
      <c r="AB192" s="22">
        <v>0</v>
      </c>
      <c r="AC192" s="22">
        <v>26073</v>
      </c>
      <c r="AD192" s="22">
        <v>2872749</v>
      </c>
      <c r="AE192" s="22">
        <v>797487</v>
      </c>
      <c r="AF192" s="22">
        <v>544147</v>
      </c>
      <c r="AG192" s="22">
        <v>405010</v>
      </c>
      <c r="AH192" s="22">
        <v>556740</v>
      </c>
      <c r="AI192" s="22">
        <v>20795</v>
      </c>
      <c r="AJ192" s="22">
        <v>0</v>
      </c>
      <c r="AK192" s="22">
        <v>137983</v>
      </c>
      <c r="AL192" s="22">
        <v>0</v>
      </c>
      <c r="AM192" s="22">
        <v>13435</v>
      </c>
      <c r="AN192" s="22">
        <v>0</v>
      </c>
      <c r="AO192" s="22">
        <v>50901</v>
      </c>
      <c r="AP192" s="22">
        <v>639811</v>
      </c>
      <c r="AQ192" s="22">
        <v>0</v>
      </c>
      <c r="AR192" s="22">
        <v>0</v>
      </c>
      <c r="AS192" s="22">
        <v>0</v>
      </c>
      <c r="AT192" s="22">
        <v>3166309</v>
      </c>
      <c r="AU192" s="22">
        <v>-293560</v>
      </c>
    </row>
    <row r="193" spans="1:47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2021791</v>
      </c>
      <c r="F193" s="22">
        <v>0</v>
      </c>
      <c r="G193" s="22">
        <v>0</v>
      </c>
      <c r="H193" s="22">
        <v>239199</v>
      </c>
      <c r="I193" s="22">
        <v>0</v>
      </c>
      <c r="J193" s="22">
        <v>0</v>
      </c>
      <c r="K193" s="22">
        <v>0</v>
      </c>
      <c r="L193" s="22">
        <v>1734406</v>
      </c>
      <c r="M193" s="22">
        <v>41772</v>
      </c>
      <c r="N193" s="22">
        <v>32211</v>
      </c>
      <c r="O193" s="22">
        <v>24043</v>
      </c>
      <c r="P193" s="22">
        <v>303304</v>
      </c>
      <c r="Q193" s="22">
        <v>2661</v>
      </c>
      <c r="R193" s="22">
        <v>63222</v>
      </c>
      <c r="S193" s="22">
        <v>0</v>
      </c>
      <c r="T193" s="22">
        <v>0</v>
      </c>
      <c r="U193" s="22">
        <v>0</v>
      </c>
      <c r="V193" s="22">
        <v>0</v>
      </c>
      <c r="W193" s="22">
        <v>683498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5146107</v>
      </c>
      <c r="AE193" s="22">
        <v>1253817</v>
      </c>
      <c r="AF193" s="22">
        <v>1133839</v>
      </c>
      <c r="AG193" s="22">
        <v>0</v>
      </c>
      <c r="AH193" s="22">
        <v>1536168</v>
      </c>
      <c r="AI193" s="22">
        <v>0</v>
      </c>
      <c r="AJ193" s="22">
        <v>0</v>
      </c>
      <c r="AK193" s="22">
        <v>595023</v>
      </c>
      <c r="AL193" s="22">
        <v>0</v>
      </c>
      <c r="AM193" s="22">
        <v>8060</v>
      </c>
      <c r="AN193" s="22">
        <v>0</v>
      </c>
      <c r="AO193" s="22">
        <v>151158</v>
      </c>
      <c r="AP193" s="22">
        <v>1064675</v>
      </c>
      <c r="AQ193" s="22">
        <v>0</v>
      </c>
      <c r="AR193" s="22">
        <v>0</v>
      </c>
      <c r="AS193" s="22">
        <v>13657</v>
      </c>
      <c r="AT193" s="22">
        <v>5756397</v>
      </c>
      <c r="AU193" s="22">
        <v>-610290</v>
      </c>
    </row>
    <row r="194" spans="1:47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5159925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190618</v>
      </c>
      <c r="L194" s="22">
        <v>8421784</v>
      </c>
      <c r="M194" s="22">
        <v>71655</v>
      </c>
      <c r="N194" s="22">
        <v>125806</v>
      </c>
      <c r="O194" s="22">
        <v>0</v>
      </c>
      <c r="P194" s="22">
        <v>0</v>
      </c>
      <c r="Q194" s="22">
        <v>142424</v>
      </c>
      <c r="R194" s="22">
        <v>92283</v>
      </c>
      <c r="S194" s="22">
        <v>0</v>
      </c>
      <c r="T194" s="22">
        <v>0</v>
      </c>
      <c r="U194" s="22">
        <v>0</v>
      </c>
      <c r="V194" s="22">
        <v>0</v>
      </c>
      <c r="W194" s="22">
        <v>334973</v>
      </c>
      <c r="X194" s="22">
        <v>0</v>
      </c>
      <c r="Y194" s="22">
        <v>1739739</v>
      </c>
      <c r="Z194" s="22">
        <v>327204</v>
      </c>
      <c r="AA194" s="22">
        <v>0</v>
      </c>
      <c r="AB194" s="22">
        <v>0</v>
      </c>
      <c r="AC194" s="22">
        <v>249450</v>
      </c>
      <c r="AD194" s="22">
        <v>16855861</v>
      </c>
      <c r="AE194" s="22">
        <v>4068629</v>
      </c>
      <c r="AF194" s="22">
        <v>3407150</v>
      </c>
      <c r="AG194" s="22">
        <v>0</v>
      </c>
      <c r="AH194" s="22">
        <v>4638639</v>
      </c>
      <c r="AI194" s="22">
        <v>0</v>
      </c>
      <c r="AJ194" s="22">
        <v>0</v>
      </c>
      <c r="AK194" s="22">
        <v>510212</v>
      </c>
      <c r="AL194" s="22">
        <v>0</v>
      </c>
      <c r="AM194" s="22">
        <v>447</v>
      </c>
      <c r="AN194" s="22">
        <v>0</v>
      </c>
      <c r="AO194" s="22">
        <v>0</v>
      </c>
      <c r="AP194" s="22">
        <v>1843237</v>
      </c>
      <c r="AQ194" s="22">
        <v>3873</v>
      </c>
      <c r="AR194" s="22">
        <v>0</v>
      </c>
      <c r="AS194" s="22">
        <v>0</v>
      </c>
      <c r="AT194" s="22">
        <v>14472187</v>
      </c>
      <c r="AU194" s="22">
        <v>2383674</v>
      </c>
    </row>
    <row r="195" spans="1:47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767064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651434</v>
      </c>
      <c r="M195" s="22">
        <v>60025</v>
      </c>
      <c r="N195" s="22">
        <v>33744</v>
      </c>
      <c r="O195" s="22">
        <v>16931</v>
      </c>
      <c r="P195" s="22">
        <v>119932</v>
      </c>
      <c r="Q195" s="22">
        <v>26540</v>
      </c>
      <c r="R195" s="22">
        <v>0</v>
      </c>
      <c r="S195" s="22">
        <v>0</v>
      </c>
      <c r="T195" s="22">
        <v>-3457</v>
      </c>
      <c r="U195" s="22">
        <v>123003</v>
      </c>
      <c r="V195" s="22">
        <v>0</v>
      </c>
      <c r="W195" s="22">
        <v>0</v>
      </c>
      <c r="X195" s="22">
        <v>0</v>
      </c>
      <c r="Y195" s="22">
        <v>1067256</v>
      </c>
      <c r="Z195" s="22">
        <v>16252</v>
      </c>
      <c r="AA195" s="22">
        <v>0</v>
      </c>
      <c r="AB195" s="22">
        <v>0</v>
      </c>
      <c r="AC195" s="22">
        <v>0</v>
      </c>
      <c r="AD195" s="22">
        <v>2878724</v>
      </c>
      <c r="AE195" s="22">
        <v>627762</v>
      </c>
      <c r="AF195" s="22">
        <v>619493</v>
      </c>
      <c r="AG195" s="22">
        <v>14594</v>
      </c>
      <c r="AH195" s="22">
        <v>322358</v>
      </c>
      <c r="AI195" s="22">
        <v>0</v>
      </c>
      <c r="AJ195" s="22">
        <v>0</v>
      </c>
      <c r="AK195" s="22">
        <v>0</v>
      </c>
      <c r="AL195" s="22">
        <v>75319</v>
      </c>
      <c r="AM195" s="22">
        <v>1404</v>
      </c>
      <c r="AN195" s="22">
        <v>0</v>
      </c>
      <c r="AO195" s="22">
        <v>1347</v>
      </c>
      <c r="AP195" s="22">
        <v>330878</v>
      </c>
      <c r="AQ195" s="22">
        <v>0</v>
      </c>
      <c r="AR195" s="22">
        <v>0</v>
      </c>
      <c r="AS195" s="22">
        <v>0</v>
      </c>
      <c r="AT195" s="22">
        <v>1993155</v>
      </c>
      <c r="AU195" s="22">
        <v>885569</v>
      </c>
    </row>
    <row r="196" spans="1:47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5493119</v>
      </c>
      <c r="F196" s="22">
        <v>0</v>
      </c>
      <c r="G196" s="22">
        <v>0</v>
      </c>
      <c r="H196" s="22">
        <v>76847</v>
      </c>
      <c r="I196" s="22">
        <v>0</v>
      </c>
      <c r="J196" s="22">
        <v>0</v>
      </c>
      <c r="K196" s="22">
        <v>0</v>
      </c>
      <c r="L196" s="22">
        <v>3528779</v>
      </c>
      <c r="M196" s="22">
        <v>79045</v>
      </c>
      <c r="N196" s="22">
        <v>23292</v>
      </c>
      <c r="O196" s="22">
        <v>58471</v>
      </c>
      <c r="P196" s="22">
        <v>808930</v>
      </c>
      <c r="Q196" s="22">
        <v>25036</v>
      </c>
      <c r="R196" s="22">
        <v>499089</v>
      </c>
      <c r="S196" s="22">
        <v>6349</v>
      </c>
      <c r="T196" s="22">
        <v>533352</v>
      </c>
      <c r="U196" s="22">
        <v>0</v>
      </c>
      <c r="V196" s="22">
        <v>0</v>
      </c>
      <c r="W196" s="22">
        <v>16889</v>
      </c>
      <c r="X196" s="22">
        <v>0</v>
      </c>
      <c r="Y196" s="22">
        <v>511254</v>
      </c>
      <c r="Z196" s="22">
        <v>388907</v>
      </c>
      <c r="AA196" s="22">
        <v>0</v>
      </c>
      <c r="AB196" s="22">
        <v>0</v>
      </c>
      <c r="AC196" s="22">
        <v>509746</v>
      </c>
      <c r="AD196" s="22">
        <v>12559105</v>
      </c>
      <c r="AE196" s="22">
        <v>4148572</v>
      </c>
      <c r="AF196" s="22">
        <v>2292878</v>
      </c>
      <c r="AG196" s="22">
        <v>0</v>
      </c>
      <c r="AH196" s="22">
        <v>3491338</v>
      </c>
      <c r="AI196" s="22">
        <v>248316</v>
      </c>
      <c r="AJ196" s="22">
        <v>0</v>
      </c>
      <c r="AK196" s="22">
        <v>138961</v>
      </c>
      <c r="AL196" s="22">
        <v>89429</v>
      </c>
      <c r="AM196" s="22">
        <v>79329</v>
      </c>
      <c r="AN196" s="22">
        <v>0</v>
      </c>
      <c r="AO196" s="22">
        <v>491030</v>
      </c>
      <c r="AP196" s="22">
        <v>2186715</v>
      </c>
      <c r="AQ196" s="22">
        <v>0</v>
      </c>
      <c r="AR196" s="22">
        <v>0</v>
      </c>
      <c r="AS196" s="22">
        <v>237150</v>
      </c>
      <c r="AT196" s="22">
        <v>13403718</v>
      </c>
      <c r="AU196" s="22">
        <v>-844613</v>
      </c>
    </row>
    <row r="197" spans="1:47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10379506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12542083</v>
      </c>
      <c r="M197" s="22">
        <v>143359</v>
      </c>
      <c r="N197" s="22">
        <v>61549</v>
      </c>
      <c r="O197" s="22">
        <v>2336305</v>
      </c>
      <c r="P197" s="22">
        <v>865056</v>
      </c>
      <c r="Q197" s="22">
        <v>204123</v>
      </c>
      <c r="R197" s="22">
        <v>400776</v>
      </c>
      <c r="S197" s="22">
        <v>0</v>
      </c>
      <c r="T197" s="22">
        <v>32614</v>
      </c>
      <c r="U197" s="22">
        <v>3200</v>
      </c>
      <c r="V197" s="22">
        <v>0</v>
      </c>
      <c r="W197" s="22">
        <v>915357</v>
      </c>
      <c r="X197" s="22">
        <v>0</v>
      </c>
      <c r="Y197" s="22">
        <v>3260481</v>
      </c>
      <c r="Z197" s="22">
        <v>2399050</v>
      </c>
      <c r="AA197" s="22">
        <v>0</v>
      </c>
      <c r="AB197" s="22">
        <v>373202</v>
      </c>
      <c r="AC197" s="22">
        <v>924759</v>
      </c>
      <c r="AD197" s="22">
        <v>34841420</v>
      </c>
      <c r="AE197" s="22">
        <v>9693165</v>
      </c>
      <c r="AF197" s="22">
        <v>6550145</v>
      </c>
      <c r="AG197" s="22">
        <v>2632468</v>
      </c>
      <c r="AH197" s="22">
        <v>3678449</v>
      </c>
      <c r="AI197" s="22">
        <v>0</v>
      </c>
      <c r="AJ197" s="22">
        <v>0</v>
      </c>
      <c r="AK197" s="22">
        <v>250954</v>
      </c>
      <c r="AL197" s="22">
        <v>379419</v>
      </c>
      <c r="AM197" s="22">
        <v>50151</v>
      </c>
      <c r="AN197" s="22">
        <v>0</v>
      </c>
      <c r="AO197" s="22">
        <v>438468</v>
      </c>
      <c r="AP197" s="22">
        <v>5585579</v>
      </c>
      <c r="AQ197" s="22">
        <v>0</v>
      </c>
      <c r="AR197" s="22">
        <v>0</v>
      </c>
      <c r="AS197" s="22">
        <v>9493</v>
      </c>
      <c r="AT197" s="22">
        <v>29268291</v>
      </c>
      <c r="AU197" s="22">
        <v>5573129</v>
      </c>
    </row>
    <row r="198" spans="1:47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731747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419113</v>
      </c>
      <c r="M198" s="22">
        <v>20685</v>
      </c>
      <c r="N198" s="22">
        <v>2955</v>
      </c>
      <c r="O198" s="22">
        <v>2618</v>
      </c>
      <c r="P198" s="22">
        <v>38137</v>
      </c>
      <c r="Q198" s="22">
        <v>3022</v>
      </c>
      <c r="R198" s="22">
        <v>3024</v>
      </c>
      <c r="S198" s="22">
        <v>0</v>
      </c>
      <c r="T198" s="22">
        <v>0</v>
      </c>
      <c r="U198" s="22">
        <v>0</v>
      </c>
      <c r="V198" s="22">
        <v>0</v>
      </c>
      <c r="W198" s="22">
        <v>52000</v>
      </c>
      <c r="X198" s="22">
        <v>0</v>
      </c>
      <c r="Y198" s="22">
        <v>177876</v>
      </c>
      <c r="Z198" s="22">
        <v>25540</v>
      </c>
      <c r="AA198" s="22">
        <v>0</v>
      </c>
      <c r="AB198" s="22">
        <v>0</v>
      </c>
      <c r="AC198" s="22">
        <v>10173</v>
      </c>
      <c r="AD198" s="22">
        <v>1486890</v>
      </c>
      <c r="AE198" s="22">
        <v>375842</v>
      </c>
      <c r="AF198" s="22">
        <v>216298</v>
      </c>
      <c r="AG198" s="22">
        <v>0</v>
      </c>
      <c r="AH198" s="22">
        <v>576580</v>
      </c>
      <c r="AI198" s="22">
        <v>0</v>
      </c>
      <c r="AJ198" s="22">
        <v>0</v>
      </c>
      <c r="AK198" s="22">
        <v>12409</v>
      </c>
      <c r="AL198" s="22">
        <v>42374</v>
      </c>
      <c r="AM198" s="22">
        <v>934</v>
      </c>
      <c r="AN198" s="22">
        <v>13299</v>
      </c>
      <c r="AO198" s="22">
        <v>4226</v>
      </c>
      <c r="AP198" s="22">
        <v>314151</v>
      </c>
      <c r="AQ198" s="22">
        <v>18044</v>
      </c>
      <c r="AR198" s="22">
        <v>0</v>
      </c>
      <c r="AS198" s="22">
        <v>3001</v>
      </c>
      <c r="AT198" s="22">
        <v>1577158</v>
      </c>
      <c r="AU198" s="22">
        <v>-90268</v>
      </c>
    </row>
    <row r="199" spans="1:47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1389442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15590</v>
      </c>
      <c r="L199" s="22">
        <v>230773</v>
      </c>
      <c r="M199" s="22">
        <v>42626</v>
      </c>
      <c r="N199" s="22">
        <v>910</v>
      </c>
      <c r="O199" s="22">
        <v>26056</v>
      </c>
      <c r="P199" s="22">
        <v>22773</v>
      </c>
      <c r="Q199" s="22">
        <v>5174</v>
      </c>
      <c r="R199" s="22">
        <v>41495</v>
      </c>
      <c r="S199" s="22">
        <v>0</v>
      </c>
      <c r="T199" s="22">
        <v>1035</v>
      </c>
      <c r="U199" s="22">
        <v>0</v>
      </c>
      <c r="V199" s="22">
        <v>0</v>
      </c>
      <c r="W199" s="22">
        <v>25892</v>
      </c>
      <c r="X199" s="22">
        <v>0</v>
      </c>
      <c r="Y199" s="22">
        <v>1485501</v>
      </c>
      <c r="Z199" s="22">
        <v>0</v>
      </c>
      <c r="AA199" s="22">
        <v>0</v>
      </c>
      <c r="AB199" s="22">
        <v>0</v>
      </c>
      <c r="AC199" s="22">
        <v>12660</v>
      </c>
      <c r="AD199" s="22">
        <v>3299927</v>
      </c>
      <c r="AE199" s="22">
        <v>809099</v>
      </c>
      <c r="AF199" s="22">
        <v>532364</v>
      </c>
      <c r="AG199" s="22">
        <v>0</v>
      </c>
      <c r="AH199" s="22">
        <v>1316344</v>
      </c>
      <c r="AI199" s="22">
        <v>0</v>
      </c>
      <c r="AJ199" s="22">
        <v>0</v>
      </c>
      <c r="AK199" s="22">
        <v>306016</v>
      </c>
      <c r="AL199" s="22">
        <v>0</v>
      </c>
      <c r="AM199" s="22">
        <v>0</v>
      </c>
      <c r="AN199" s="22">
        <v>0</v>
      </c>
      <c r="AO199" s="22">
        <v>0</v>
      </c>
      <c r="AP199" s="22">
        <v>274963</v>
      </c>
      <c r="AQ199" s="22">
        <v>0</v>
      </c>
      <c r="AR199" s="22">
        <v>0</v>
      </c>
      <c r="AS199" s="22">
        <v>0</v>
      </c>
      <c r="AT199" s="22">
        <v>3238786</v>
      </c>
      <c r="AU199" s="22">
        <v>61141</v>
      </c>
    </row>
    <row r="200" spans="1:47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1249156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831209</v>
      </c>
      <c r="M200" s="22">
        <v>63702</v>
      </c>
      <c r="N200" s="22">
        <v>0</v>
      </c>
      <c r="O200" s="22">
        <v>38305</v>
      </c>
      <c r="P200" s="22">
        <v>166220</v>
      </c>
      <c r="Q200" s="22">
        <v>8671</v>
      </c>
      <c r="R200" s="22">
        <v>29</v>
      </c>
      <c r="S200" s="22">
        <v>0</v>
      </c>
      <c r="T200" s="22">
        <v>0</v>
      </c>
      <c r="U200" s="22">
        <v>73206</v>
      </c>
      <c r="V200" s="22">
        <v>0</v>
      </c>
      <c r="W200" s="22">
        <v>0</v>
      </c>
      <c r="X200" s="22">
        <v>60032</v>
      </c>
      <c r="Y200" s="22">
        <v>323813</v>
      </c>
      <c r="Z200" s="22">
        <v>15903</v>
      </c>
      <c r="AA200" s="22">
        <v>0</v>
      </c>
      <c r="AB200" s="22">
        <v>0</v>
      </c>
      <c r="AC200" s="22">
        <v>0</v>
      </c>
      <c r="AD200" s="22">
        <v>2830246</v>
      </c>
      <c r="AE200" s="22">
        <v>829904</v>
      </c>
      <c r="AF200" s="22">
        <v>841221</v>
      </c>
      <c r="AG200" s="22">
        <v>0</v>
      </c>
      <c r="AH200" s="22">
        <v>600087</v>
      </c>
      <c r="AI200" s="22">
        <v>0</v>
      </c>
      <c r="AJ200" s="22">
        <v>0</v>
      </c>
      <c r="AK200" s="22">
        <v>94066</v>
      </c>
      <c r="AL200" s="22">
        <v>0</v>
      </c>
      <c r="AM200" s="22">
        <v>144</v>
      </c>
      <c r="AN200" s="22">
        <v>0</v>
      </c>
      <c r="AO200" s="22">
        <v>51334</v>
      </c>
      <c r="AP200" s="22">
        <v>353113</v>
      </c>
      <c r="AQ200" s="22">
        <v>8600</v>
      </c>
      <c r="AR200" s="22">
        <v>0</v>
      </c>
      <c r="AS200" s="22">
        <v>1558</v>
      </c>
      <c r="AT200" s="22">
        <v>2780027</v>
      </c>
      <c r="AU200" s="22">
        <v>50219</v>
      </c>
    </row>
    <row r="201" spans="1:47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140717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144525</v>
      </c>
      <c r="M201" s="22">
        <v>8786</v>
      </c>
      <c r="N201" s="22">
        <v>920</v>
      </c>
      <c r="O201" s="22">
        <v>1548</v>
      </c>
      <c r="P201" s="22">
        <v>11408</v>
      </c>
      <c r="Q201" s="22">
        <v>1090</v>
      </c>
      <c r="R201" s="22">
        <v>1756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326161</v>
      </c>
      <c r="Z201" s="22">
        <v>17184</v>
      </c>
      <c r="AA201" s="22">
        <v>0</v>
      </c>
      <c r="AB201" s="22">
        <v>0</v>
      </c>
      <c r="AC201" s="22">
        <v>80816</v>
      </c>
      <c r="AD201" s="22">
        <v>734911</v>
      </c>
      <c r="AE201" s="22">
        <v>151246</v>
      </c>
      <c r="AF201" s="22">
        <v>166507</v>
      </c>
      <c r="AG201" s="22">
        <v>0</v>
      </c>
      <c r="AH201" s="22">
        <v>90721</v>
      </c>
      <c r="AI201" s="22">
        <v>0</v>
      </c>
      <c r="AJ201" s="22">
        <v>0</v>
      </c>
      <c r="AK201" s="22">
        <v>3964</v>
      </c>
      <c r="AL201" s="22">
        <v>0</v>
      </c>
      <c r="AM201" s="22">
        <v>0</v>
      </c>
      <c r="AN201" s="22">
        <v>0</v>
      </c>
      <c r="AO201" s="22">
        <v>3637</v>
      </c>
      <c r="AP201" s="22">
        <v>132504</v>
      </c>
      <c r="AQ201" s="22">
        <v>0</v>
      </c>
      <c r="AR201" s="22">
        <v>0</v>
      </c>
      <c r="AS201" s="22">
        <v>2670</v>
      </c>
      <c r="AT201" s="22">
        <v>551249</v>
      </c>
      <c r="AU201" s="22">
        <v>183662</v>
      </c>
    </row>
    <row r="202" spans="1:47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140818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62418</v>
      </c>
      <c r="M202" s="22">
        <v>2564</v>
      </c>
      <c r="N202" s="22">
        <v>223</v>
      </c>
      <c r="O202" s="22">
        <v>563</v>
      </c>
      <c r="P202" s="22">
        <v>2720</v>
      </c>
      <c r="Q202" s="22">
        <v>2315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220287</v>
      </c>
      <c r="X202" s="22">
        <v>0</v>
      </c>
      <c r="Y202" s="22">
        <v>658626</v>
      </c>
      <c r="Z202" s="22">
        <v>220</v>
      </c>
      <c r="AA202" s="22">
        <v>0</v>
      </c>
      <c r="AB202" s="22">
        <v>0</v>
      </c>
      <c r="AC202" s="22">
        <v>1659</v>
      </c>
      <c r="AD202" s="22">
        <v>1092413</v>
      </c>
      <c r="AE202" s="22">
        <v>84925</v>
      </c>
      <c r="AF202" s="22">
        <v>66335</v>
      </c>
      <c r="AG202" s="22">
        <v>0</v>
      </c>
      <c r="AH202" s="22">
        <v>41046</v>
      </c>
      <c r="AI202" s="22">
        <v>0</v>
      </c>
      <c r="AJ202" s="22">
        <v>4140</v>
      </c>
      <c r="AK202" s="22">
        <v>22923</v>
      </c>
      <c r="AL202" s="22">
        <v>0</v>
      </c>
      <c r="AM202" s="22">
        <v>162</v>
      </c>
      <c r="AN202" s="22">
        <v>0</v>
      </c>
      <c r="AO202" s="22">
        <v>0</v>
      </c>
      <c r="AP202" s="22">
        <v>76101</v>
      </c>
      <c r="AQ202" s="22">
        <v>0</v>
      </c>
      <c r="AR202" s="22">
        <v>0</v>
      </c>
      <c r="AS202" s="22">
        <v>4485</v>
      </c>
      <c r="AT202" s="22">
        <v>300117</v>
      </c>
      <c r="AU202" s="22">
        <v>792296</v>
      </c>
    </row>
    <row r="203" spans="1:47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380314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341637</v>
      </c>
      <c r="M203" s="22">
        <v>13512</v>
      </c>
      <c r="N203" s="22">
        <v>2261</v>
      </c>
      <c r="O203" s="22">
        <v>0</v>
      </c>
      <c r="P203" s="22">
        <v>27451</v>
      </c>
      <c r="Q203" s="22">
        <v>11488</v>
      </c>
      <c r="R203" s="22">
        <v>30598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461038</v>
      </c>
      <c r="Z203" s="22">
        <v>86263</v>
      </c>
      <c r="AA203" s="22">
        <v>0</v>
      </c>
      <c r="AB203" s="22">
        <v>0</v>
      </c>
      <c r="AC203" s="22">
        <v>1806</v>
      </c>
      <c r="AD203" s="22">
        <v>1356368</v>
      </c>
      <c r="AE203" s="22">
        <v>260242</v>
      </c>
      <c r="AF203" s="22">
        <v>316095</v>
      </c>
      <c r="AG203" s="22">
        <v>88661</v>
      </c>
      <c r="AH203" s="22">
        <v>188244</v>
      </c>
      <c r="AI203" s="22">
        <v>0</v>
      </c>
      <c r="AJ203" s="22">
        <v>22977</v>
      </c>
      <c r="AK203" s="22">
        <v>0</v>
      </c>
      <c r="AL203" s="22">
        <v>6165</v>
      </c>
      <c r="AM203" s="22">
        <v>45</v>
      </c>
      <c r="AN203" s="22">
        <v>0</v>
      </c>
      <c r="AO203" s="22">
        <v>2698</v>
      </c>
      <c r="AP203" s="22">
        <v>139113</v>
      </c>
      <c r="AQ203" s="22">
        <v>0</v>
      </c>
      <c r="AR203" s="22">
        <v>0</v>
      </c>
      <c r="AS203" s="22">
        <v>368</v>
      </c>
      <c r="AT203" s="22">
        <v>1024608</v>
      </c>
      <c r="AU203" s="22">
        <v>331760</v>
      </c>
    </row>
    <row r="204" spans="1:47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110715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71599</v>
      </c>
      <c r="M204" s="22">
        <v>0</v>
      </c>
      <c r="N204" s="22">
        <v>303</v>
      </c>
      <c r="O204" s="22">
        <v>1393</v>
      </c>
      <c r="P204" s="22">
        <v>0</v>
      </c>
      <c r="Q204" s="22">
        <v>4632</v>
      </c>
      <c r="R204" s="22">
        <v>5871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37530</v>
      </c>
      <c r="Z204" s="22">
        <v>4170</v>
      </c>
      <c r="AA204" s="22">
        <v>0</v>
      </c>
      <c r="AB204" s="22">
        <v>0</v>
      </c>
      <c r="AC204" s="22">
        <v>15064</v>
      </c>
      <c r="AD204" s="22">
        <v>251277</v>
      </c>
      <c r="AE204" s="22">
        <v>80535</v>
      </c>
      <c r="AF204" s="22">
        <v>83525</v>
      </c>
      <c r="AG204" s="22">
        <v>0</v>
      </c>
      <c r="AH204" s="22">
        <v>40091</v>
      </c>
      <c r="AI204" s="22">
        <v>0</v>
      </c>
      <c r="AJ204" s="22">
        <v>0</v>
      </c>
      <c r="AK204" s="22">
        <v>6075</v>
      </c>
      <c r="AL204" s="22">
        <v>0</v>
      </c>
      <c r="AM204" s="22">
        <v>721</v>
      </c>
      <c r="AN204" s="22">
        <v>0</v>
      </c>
      <c r="AO204" s="22">
        <v>0</v>
      </c>
      <c r="AP204" s="22">
        <v>91025</v>
      </c>
      <c r="AQ204" s="22">
        <v>0</v>
      </c>
      <c r="AR204" s="22">
        <v>0</v>
      </c>
      <c r="AS204" s="22">
        <v>0</v>
      </c>
      <c r="AT204" s="22">
        <v>301972</v>
      </c>
      <c r="AU204" s="22">
        <v>-50695</v>
      </c>
    </row>
    <row r="205" spans="1:47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411247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356350</v>
      </c>
      <c r="M205" s="22">
        <v>8324</v>
      </c>
      <c r="N205" s="22">
        <v>0</v>
      </c>
      <c r="O205" s="22">
        <v>0</v>
      </c>
      <c r="P205" s="22">
        <v>15976</v>
      </c>
      <c r="Q205" s="22">
        <v>4630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32300</v>
      </c>
      <c r="X205" s="22">
        <v>0</v>
      </c>
      <c r="Y205" s="22">
        <v>241864</v>
      </c>
      <c r="Z205" s="22">
        <v>27159</v>
      </c>
      <c r="AA205" s="22">
        <v>0</v>
      </c>
      <c r="AB205" s="22">
        <v>0</v>
      </c>
      <c r="AC205" s="22">
        <v>8962</v>
      </c>
      <c r="AD205" s="22">
        <v>1106812</v>
      </c>
      <c r="AE205" s="22">
        <v>239090</v>
      </c>
      <c r="AF205" s="22">
        <v>105515</v>
      </c>
      <c r="AG205" s="22">
        <v>36845</v>
      </c>
      <c r="AH205" s="22">
        <v>278513</v>
      </c>
      <c r="AI205" s="22">
        <v>0</v>
      </c>
      <c r="AJ205" s="22">
        <v>0</v>
      </c>
      <c r="AK205" s="22">
        <v>0</v>
      </c>
      <c r="AL205" s="22">
        <v>20570</v>
      </c>
      <c r="AM205" s="22">
        <v>0</v>
      </c>
      <c r="AN205" s="22">
        <v>114</v>
      </c>
      <c r="AO205" s="22">
        <v>21739</v>
      </c>
      <c r="AP205" s="22">
        <v>206372</v>
      </c>
      <c r="AQ205" s="22">
        <v>0</v>
      </c>
      <c r="AR205" s="22">
        <v>0</v>
      </c>
      <c r="AS205" s="22">
        <v>0</v>
      </c>
      <c r="AT205" s="22">
        <v>908758</v>
      </c>
      <c r="AU205" s="22">
        <v>198054</v>
      </c>
    </row>
    <row r="206" spans="1:47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230016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151795</v>
      </c>
      <c r="M206" s="22">
        <v>14786</v>
      </c>
      <c r="N206" s="22">
        <v>790</v>
      </c>
      <c r="O206" s="22">
        <v>4658</v>
      </c>
      <c r="P206" s="22">
        <v>9186</v>
      </c>
      <c r="Q206" s="22">
        <v>2569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181933</v>
      </c>
      <c r="Z206" s="22">
        <v>0</v>
      </c>
      <c r="AA206" s="22">
        <v>0</v>
      </c>
      <c r="AB206" s="22">
        <v>0</v>
      </c>
      <c r="AC206" s="22">
        <v>5260</v>
      </c>
      <c r="AD206" s="22">
        <v>600993</v>
      </c>
      <c r="AE206" s="22">
        <v>159071</v>
      </c>
      <c r="AF206" s="22">
        <v>220537</v>
      </c>
      <c r="AG206" s="22">
        <v>0</v>
      </c>
      <c r="AH206" s="22">
        <v>130636</v>
      </c>
      <c r="AI206" s="22">
        <v>0</v>
      </c>
      <c r="AJ206" s="22">
        <v>0</v>
      </c>
      <c r="AK206" s="22">
        <v>2756</v>
      </c>
      <c r="AL206" s="22">
        <v>0</v>
      </c>
      <c r="AM206" s="22">
        <v>30</v>
      </c>
      <c r="AN206" s="22">
        <v>0</v>
      </c>
      <c r="AO206" s="22">
        <v>7751</v>
      </c>
      <c r="AP206" s="22">
        <v>119697</v>
      </c>
      <c r="AQ206" s="22">
        <v>5476</v>
      </c>
      <c r="AR206" s="22">
        <v>0</v>
      </c>
      <c r="AS206" s="22">
        <v>0</v>
      </c>
      <c r="AT206" s="22">
        <v>645954</v>
      </c>
      <c r="AU206" s="22">
        <v>-44961</v>
      </c>
    </row>
    <row r="207" spans="1:47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243812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206284</v>
      </c>
      <c r="M207" s="22">
        <v>15716</v>
      </c>
      <c r="N207" s="22">
        <v>2920</v>
      </c>
      <c r="O207" s="22">
        <v>380</v>
      </c>
      <c r="P207" s="22">
        <v>3163</v>
      </c>
      <c r="Q207" s="22">
        <v>4209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139106</v>
      </c>
      <c r="Z207" s="22">
        <v>24428</v>
      </c>
      <c r="AA207" s="22">
        <v>0</v>
      </c>
      <c r="AB207" s="22">
        <v>0</v>
      </c>
      <c r="AC207" s="22">
        <v>8342</v>
      </c>
      <c r="AD207" s="22">
        <v>648360</v>
      </c>
      <c r="AE207" s="22">
        <v>180258</v>
      </c>
      <c r="AF207" s="22">
        <v>195607</v>
      </c>
      <c r="AG207" s="22">
        <v>2243</v>
      </c>
      <c r="AH207" s="22">
        <v>74901</v>
      </c>
      <c r="AI207" s="22">
        <v>1977</v>
      </c>
      <c r="AJ207" s="22">
        <v>0</v>
      </c>
      <c r="AK207" s="22">
        <v>33083</v>
      </c>
      <c r="AL207" s="22">
        <v>0</v>
      </c>
      <c r="AM207" s="22">
        <v>0</v>
      </c>
      <c r="AN207" s="22">
        <v>0</v>
      </c>
      <c r="AO207" s="22">
        <v>0</v>
      </c>
      <c r="AP207" s="22">
        <v>137758</v>
      </c>
      <c r="AQ207" s="22">
        <v>0</v>
      </c>
      <c r="AR207" s="22">
        <v>0</v>
      </c>
      <c r="AS207" s="22">
        <v>329</v>
      </c>
      <c r="AT207" s="22">
        <v>626156</v>
      </c>
      <c r="AU207" s="22">
        <v>22204</v>
      </c>
    </row>
    <row r="208" spans="1:47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795925</v>
      </c>
      <c r="F208" s="22">
        <v>0</v>
      </c>
      <c r="G208" s="22">
        <v>0</v>
      </c>
      <c r="H208" s="22">
        <v>16744</v>
      </c>
      <c r="I208" s="22">
        <v>0</v>
      </c>
      <c r="J208" s="22">
        <v>0</v>
      </c>
      <c r="K208" s="22">
        <v>0</v>
      </c>
      <c r="L208" s="22">
        <v>416703</v>
      </c>
      <c r="M208" s="22">
        <v>41895</v>
      </c>
      <c r="N208" s="22">
        <v>8433</v>
      </c>
      <c r="O208" s="22">
        <v>90</v>
      </c>
      <c r="P208" s="22">
        <v>21884</v>
      </c>
      <c r="Q208" s="22">
        <v>1204</v>
      </c>
      <c r="R208" s="22">
        <v>36370</v>
      </c>
      <c r="S208" s="22">
        <v>0</v>
      </c>
      <c r="T208" s="22">
        <v>2047</v>
      </c>
      <c r="U208" s="22">
        <v>0</v>
      </c>
      <c r="V208" s="22">
        <v>0</v>
      </c>
      <c r="W208" s="22">
        <v>0</v>
      </c>
      <c r="X208" s="22">
        <v>0</v>
      </c>
      <c r="Y208" s="22">
        <v>343260</v>
      </c>
      <c r="Z208" s="22">
        <v>23562</v>
      </c>
      <c r="AA208" s="22">
        <v>0</v>
      </c>
      <c r="AB208" s="22">
        <v>0</v>
      </c>
      <c r="AC208" s="22">
        <v>55205</v>
      </c>
      <c r="AD208" s="22">
        <v>1763322</v>
      </c>
      <c r="AE208" s="22">
        <v>414706</v>
      </c>
      <c r="AF208" s="22">
        <v>781245</v>
      </c>
      <c r="AG208" s="22">
        <v>0</v>
      </c>
      <c r="AH208" s="22">
        <v>177939</v>
      </c>
      <c r="AI208" s="22">
        <v>105650</v>
      </c>
      <c r="AJ208" s="22">
        <v>0</v>
      </c>
      <c r="AK208" s="22">
        <v>14466</v>
      </c>
      <c r="AL208" s="22">
        <v>0</v>
      </c>
      <c r="AM208" s="22">
        <v>6664</v>
      </c>
      <c r="AN208" s="22">
        <v>13479</v>
      </c>
      <c r="AO208" s="22">
        <v>25413</v>
      </c>
      <c r="AP208" s="22">
        <v>439677</v>
      </c>
      <c r="AQ208" s="22">
        <v>0</v>
      </c>
      <c r="AR208" s="22">
        <v>0</v>
      </c>
      <c r="AS208" s="22">
        <v>294</v>
      </c>
      <c r="AT208" s="22">
        <v>1979533</v>
      </c>
      <c r="AU208" s="22">
        <v>-216211</v>
      </c>
    </row>
    <row r="209" spans="1:47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403137</v>
      </c>
      <c r="F209" s="22">
        <v>0</v>
      </c>
      <c r="G209" s="22">
        <v>0</v>
      </c>
      <c r="H209" s="22">
        <v>0</v>
      </c>
      <c r="I209" s="22">
        <v>0</v>
      </c>
      <c r="J209" s="22">
        <v>1500</v>
      </c>
      <c r="K209" s="22">
        <v>0</v>
      </c>
      <c r="L209" s="22">
        <v>165150</v>
      </c>
      <c r="M209" s="22">
        <v>28044</v>
      </c>
      <c r="N209" s="22">
        <v>0</v>
      </c>
      <c r="O209" s="22">
        <v>0</v>
      </c>
      <c r="P209" s="22">
        <v>0</v>
      </c>
      <c r="Q209" s="22">
        <v>5650</v>
      </c>
      <c r="R209" s="22">
        <v>0</v>
      </c>
      <c r="S209" s="22">
        <v>0</v>
      </c>
      <c r="T209" s="22">
        <v>0</v>
      </c>
      <c r="U209" s="22">
        <v>30000</v>
      </c>
      <c r="V209" s="22">
        <v>0</v>
      </c>
      <c r="W209" s="22">
        <v>412192</v>
      </c>
      <c r="X209" s="22">
        <v>151878</v>
      </c>
      <c r="Y209" s="22">
        <v>0</v>
      </c>
      <c r="Z209" s="22">
        <v>16917</v>
      </c>
      <c r="AA209" s="22">
        <v>0</v>
      </c>
      <c r="AB209" s="22">
        <v>0</v>
      </c>
      <c r="AC209" s="22">
        <v>44043</v>
      </c>
      <c r="AD209" s="22">
        <v>1258511</v>
      </c>
      <c r="AE209" s="22">
        <v>353174</v>
      </c>
      <c r="AF209" s="22">
        <v>174044</v>
      </c>
      <c r="AG209" s="22">
        <v>8980</v>
      </c>
      <c r="AH209" s="22">
        <v>301780</v>
      </c>
      <c r="AI209" s="22">
        <v>361</v>
      </c>
      <c r="AJ209" s="22">
        <v>0</v>
      </c>
      <c r="AK209" s="22">
        <v>6592</v>
      </c>
      <c r="AL209" s="22">
        <v>3293</v>
      </c>
      <c r="AM209" s="22">
        <v>1614</v>
      </c>
      <c r="AN209" s="22">
        <v>0</v>
      </c>
      <c r="AO209" s="22">
        <v>5554</v>
      </c>
      <c r="AP209" s="22">
        <v>226604</v>
      </c>
      <c r="AQ209" s="22">
        <v>16555</v>
      </c>
      <c r="AR209" s="22">
        <v>0</v>
      </c>
      <c r="AS209" s="22">
        <v>54233</v>
      </c>
      <c r="AT209" s="22">
        <v>1152784</v>
      </c>
      <c r="AU209" s="22">
        <v>105727</v>
      </c>
    </row>
    <row r="210" spans="1:47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255509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159855</v>
      </c>
      <c r="M210" s="22">
        <v>7814</v>
      </c>
      <c r="N210" s="22">
        <v>1640</v>
      </c>
      <c r="O210" s="22">
        <v>114</v>
      </c>
      <c r="P210" s="22">
        <v>6682</v>
      </c>
      <c r="Q210" s="22">
        <v>208</v>
      </c>
      <c r="R210" s="22">
        <v>10978</v>
      </c>
      <c r="S210" s="22">
        <v>0</v>
      </c>
      <c r="T210" s="22">
        <v>25137</v>
      </c>
      <c r="U210" s="22">
        <v>0</v>
      </c>
      <c r="V210" s="22">
        <v>0</v>
      </c>
      <c r="W210" s="22">
        <v>57596</v>
      </c>
      <c r="X210" s="22">
        <v>0</v>
      </c>
      <c r="Y210" s="22">
        <v>312664</v>
      </c>
      <c r="Z210" s="22">
        <v>4048</v>
      </c>
      <c r="AA210" s="22">
        <v>0</v>
      </c>
      <c r="AB210" s="22">
        <v>0</v>
      </c>
      <c r="AC210" s="22">
        <v>3930</v>
      </c>
      <c r="AD210" s="22">
        <v>846175</v>
      </c>
      <c r="AE210" s="22">
        <v>140547</v>
      </c>
      <c r="AF210" s="22">
        <v>160799</v>
      </c>
      <c r="AG210" s="22">
        <v>0</v>
      </c>
      <c r="AH210" s="22">
        <v>121747</v>
      </c>
      <c r="AI210" s="22">
        <v>0</v>
      </c>
      <c r="AJ210" s="22">
        <v>30324</v>
      </c>
      <c r="AK210" s="22">
        <v>37592</v>
      </c>
      <c r="AL210" s="22">
        <v>0</v>
      </c>
      <c r="AM210" s="22">
        <v>2975</v>
      </c>
      <c r="AN210" s="22">
        <v>3263</v>
      </c>
      <c r="AO210" s="22">
        <v>0</v>
      </c>
      <c r="AP210" s="22">
        <v>114045</v>
      </c>
      <c r="AQ210" s="22">
        <v>9790</v>
      </c>
      <c r="AR210" s="22">
        <v>0</v>
      </c>
      <c r="AS210" s="22">
        <v>1660</v>
      </c>
      <c r="AT210" s="22">
        <v>622742</v>
      </c>
      <c r="AU210" s="22">
        <v>223433</v>
      </c>
    </row>
    <row r="211" spans="1:47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144591</v>
      </c>
      <c r="F211" s="22">
        <v>0</v>
      </c>
      <c r="G211" s="22">
        <v>0</v>
      </c>
      <c r="H211" s="22">
        <v>0</v>
      </c>
      <c r="I211" s="22">
        <v>0</v>
      </c>
      <c r="J211" s="22">
        <v>11323</v>
      </c>
      <c r="K211" s="22">
        <v>0</v>
      </c>
      <c r="L211" s="22">
        <v>101727</v>
      </c>
      <c r="M211" s="22">
        <v>2156</v>
      </c>
      <c r="N211" s="22">
        <v>3055</v>
      </c>
      <c r="O211" s="22">
        <v>465</v>
      </c>
      <c r="P211" s="22">
        <v>5666</v>
      </c>
      <c r="Q211" s="22">
        <v>4682</v>
      </c>
      <c r="R211" s="22">
        <v>6515</v>
      </c>
      <c r="S211" s="22">
        <v>0</v>
      </c>
      <c r="T211" s="22">
        <v>0</v>
      </c>
      <c r="U211" s="22">
        <v>0</v>
      </c>
      <c r="V211" s="22">
        <v>0</v>
      </c>
      <c r="W211" s="22">
        <v>87660</v>
      </c>
      <c r="X211" s="22">
        <v>0</v>
      </c>
      <c r="Y211" s="22">
        <v>70939</v>
      </c>
      <c r="Z211" s="22">
        <v>0</v>
      </c>
      <c r="AA211" s="22">
        <v>0</v>
      </c>
      <c r="AB211" s="22">
        <v>0</v>
      </c>
      <c r="AC211" s="22">
        <v>1661</v>
      </c>
      <c r="AD211" s="22">
        <v>440440</v>
      </c>
      <c r="AE211" s="22">
        <v>96784</v>
      </c>
      <c r="AF211" s="22">
        <v>88976</v>
      </c>
      <c r="AG211" s="22">
        <v>52774</v>
      </c>
      <c r="AH211" s="22">
        <v>54716</v>
      </c>
      <c r="AI211" s="22">
        <v>645</v>
      </c>
      <c r="AJ211" s="22">
        <v>0</v>
      </c>
      <c r="AK211" s="22">
        <v>8231</v>
      </c>
      <c r="AL211" s="22">
        <v>0</v>
      </c>
      <c r="AM211" s="22">
        <v>413</v>
      </c>
      <c r="AN211" s="22">
        <v>0</v>
      </c>
      <c r="AO211" s="22">
        <v>1242</v>
      </c>
      <c r="AP211" s="22">
        <v>198496</v>
      </c>
      <c r="AQ211" s="22">
        <v>0</v>
      </c>
      <c r="AR211" s="22">
        <v>0</v>
      </c>
      <c r="AS211" s="22">
        <v>2184</v>
      </c>
      <c r="AT211" s="22">
        <v>504461</v>
      </c>
      <c r="AU211" s="22">
        <v>-64021</v>
      </c>
    </row>
    <row r="212" spans="1:47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1040745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1906209</v>
      </c>
      <c r="M212" s="22">
        <v>27710</v>
      </c>
      <c r="N212" s="22">
        <v>19741</v>
      </c>
      <c r="O212" s="22">
        <v>8686</v>
      </c>
      <c r="P212" s="22">
        <v>25723</v>
      </c>
      <c r="Q212" s="22">
        <v>40059</v>
      </c>
      <c r="R212" s="22">
        <v>194013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39114</v>
      </c>
      <c r="Z212" s="22">
        <v>156733</v>
      </c>
      <c r="AA212" s="22">
        <v>0</v>
      </c>
      <c r="AB212" s="22">
        <v>0</v>
      </c>
      <c r="AC212" s="22">
        <v>27197</v>
      </c>
      <c r="AD212" s="22">
        <v>3485930</v>
      </c>
      <c r="AE212" s="22">
        <v>912449</v>
      </c>
      <c r="AF212" s="22">
        <v>366546</v>
      </c>
      <c r="AG212" s="22">
        <v>1051828</v>
      </c>
      <c r="AH212" s="22">
        <v>669739</v>
      </c>
      <c r="AI212" s="22">
        <v>88759</v>
      </c>
      <c r="AJ212" s="22">
        <v>0</v>
      </c>
      <c r="AK212" s="22">
        <v>128622</v>
      </c>
      <c r="AL212" s="22">
        <v>96679</v>
      </c>
      <c r="AM212" s="22">
        <v>1593</v>
      </c>
      <c r="AN212" s="22">
        <v>0</v>
      </c>
      <c r="AO212" s="22">
        <v>0</v>
      </c>
      <c r="AP212" s="22">
        <v>886081</v>
      </c>
      <c r="AQ212" s="22">
        <v>0</v>
      </c>
      <c r="AR212" s="22">
        <v>0</v>
      </c>
      <c r="AS212" s="22">
        <v>16689</v>
      </c>
      <c r="AT212" s="22">
        <v>4218985</v>
      </c>
      <c r="AU212" s="22">
        <v>-733055</v>
      </c>
    </row>
    <row r="213" spans="1:47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434321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409387</v>
      </c>
      <c r="M213" s="22">
        <v>12305</v>
      </c>
      <c r="N213" s="22">
        <v>801</v>
      </c>
      <c r="O213" s="22">
        <v>3663</v>
      </c>
      <c r="P213" s="22">
        <v>83371</v>
      </c>
      <c r="Q213" s="22">
        <v>6618</v>
      </c>
      <c r="R213" s="22">
        <v>22246</v>
      </c>
      <c r="S213" s="22">
        <v>0</v>
      </c>
      <c r="T213" s="22">
        <v>3312</v>
      </c>
      <c r="U213" s="22">
        <v>0</v>
      </c>
      <c r="V213" s="22">
        <v>0</v>
      </c>
      <c r="W213" s="22">
        <v>0</v>
      </c>
      <c r="X213" s="22">
        <v>0</v>
      </c>
      <c r="Y213" s="22">
        <v>566150</v>
      </c>
      <c r="Z213" s="22">
        <v>0</v>
      </c>
      <c r="AA213" s="22">
        <v>0</v>
      </c>
      <c r="AB213" s="22">
        <v>0</v>
      </c>
      <c r="AC213" s="22">
        <v>21090</v>
      </c>
      <c r="AD213" s="22">
        <v>1563264</v>
      </c>
      <c r="AE213" s="22">
        <v>525551</v>
      </c>
      <c r="AF213" s="22">
        <v>367559</v>
      </c>
      <c r="AG213" s="22">
        <v>0</v>
      </c>
      <c r="AH213" s="22">
        <v>336440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271973</v>
      </c>
      <c r="AQ213" s="22">
        <v>0</v>
      </c>
      <c r="AR213" s="22">
        <v>0</v>
      </c>
      <c r="AS213" s="22">
        <v>0</v>
      </c>
      <c r="AT213" s="22">
        <v>1501523</v>
      </c>
      <c r="AU213" s="22">
        <v>61741</v>
      </c>
    </row>
    <row r="214" spans="1:47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112081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101532</v>
      </c>
      <c r="M214" s="22">
        <v>5689</v>
      </c>
      <c r="N214" s="22">
        <v>1510</v>
      </c>
      <c r="O214" s="22">
        <v>0</v>
      </c>
      <c r="P214" s="22">
        <v>10304</v>
      </c>
      <c r="Q214" s="22">
        <v>240</v>
      </c>
      <c r="R214" s="22">
        <v>2185</v>
      </c>
      <c r="S214" s="22">
        <v>0</v>
      </c>
      <c r="T214" s="22">
        <v>0</v>
      </c>
      <c r="U214" s="22">
        <v>0</v>
      </c>
      <c r="V214" s="22">
        <v>0</v>
      </c>
      <c r="W214" s="22">
        <v>63924</v>
      </c>
      <c r="X214" s="22">
        <v>0</v>
      </c>
      <c r="Y214" s="22">
        <v>35026</v>
      </c>
      <c r="Z214" s="22">
        <v>0</v>
      </c>
      <c r="AA214" s="22">
        <v>4078</v>
      </c>
      <c r="AB214" s="22">
        <v>0</v>
      </c>
      <c r="AC214" s="22">
        <v>0</v>
      </c>
      <c r="AD214" s="22">
        <v>336569</v>
      </c>
      <c r="AE214" s="22">
        <v>24439</v>
      </c>
      <c r="AF214" s="22">
        <v>60790</v>
      </c>
      <c r="AG214" s="22">
        <v>0</v>
      </c>
      <c r="AH214" s="22">
        <v>111541</v>
      </c>
      <c r="AI214" s="22">
        <v>2235</v>
      </c>
      <c r="AJ214" s="22">
        <v>0</v>
      </c>
      <c r="AK214" s="22">
        <v>14728</v>
      </c>
      <c r="AL214" s="22">
        <v>0</v>
      </c>
      <c r="AM214" s="22">
        <v>4889</v>
      </c>
      <c r="AN214" s="22">
        <v>0</v>
      </c>
      <c r="AO214" s="22">
        <v>332</v>
      </c>
      <c r="AP214" s="22">
        <v>187167</v>
      </c>
      <c r="AQ214" s="22">
        <v>0</v>
      </c>
      <c r="AR214" s="22">
        <v>0</v>
      </c>
      <c r="AS214" s="22">
        <v>0</v>
      </c>
      <c r="AT214" s="22">
        <v>406121</v>
      </c>
      <c r="AU214" s="22">
        <v>-69552</v>
      </c>
    </row>
    <row r="215" spans="1:47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368755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444189</v>
      </c>
      <c r="M215" s="22">
        <v>20538</v>
      </c>
      <c r="N215" s="22">
        <v>3559</v>
      </c>
      <c r="O215" s="22">
        <v>639</v>
      </c>
      <c r="P215" s="22">
        <v>22544</v>
      </c>
      <c r="Q215" s="22">
        <v>6181</v>
      </c>
      <c r="R215" s="22">
        <v>10101</v>
      </c>
      <c r="S215" s="22">
        <v>0</v>
      </c>
      <c r="T215" s="22">
        <v>0</v>
      </c>
      <c r="U215" s="22">
        <v>0</v>
      </c>
      <c r="V215" s="22">
        <v>0</v>
      </c>
      <c r="W215" s="22">
        <v>1172</v>
      </c>
      <c r="X215" s="22">
        <v>0</v>
      </c>
      <c r="Y215" s="22">
        <v>370518</v>
      </c>
      <c r="Z215" s="22">
        <v>49924</v>
      </c>
      <c r="AA215" s="22">
        <v>0</v>
      </c>
      <c r="AB215" s="22">
        <v>0</v>
      </c>
      <c r="AC215" s="22">
        <v>35382</v>
      </c>
      <c r="AD215" s="22">
        <v>1333502</v>
      </c>
      <c r="AE215" s="22">
        <v>317450</v>
      </c>
      <c r="AF215" s="22">
        <v>335119</v>
      </c>
      <c r="AG215" s="22">
        <v>0</v>
      </c>
      <c r="AH215" s="22">
        <v>206637</v>
      </c>
      <c r="AI215" s="22">
        <v>0</v>
      </c>
      <c r="AJ215" s="22">
        <v>0</v>
      </c>
      <c r="AK215" s="22">
        <v>37528</v>
      </c>
      <c r="AL215" s="22">
        <v>0</v>
      </c>
      <c r="AM215" s="22">
        <v>0</v>
      </c>
      <c r="AN215" s="22">
        <v>0</v>
      </c>
      <c r="AO215" s="22">
        <v>21703</v>
      </c>
      <c r="AP215" s="22">
        <v>198017</v>
      </c>
      <c r="AQ215" s="22">
        <v>0</v>
      </c>
      <c r="AR215" s="22">
        <v>0</v>
      </c>
      <c r="AS215" s="22">
        <v>28862</v>
      </c>
      <c r="AT215" s="22">
        <v>1145316</v>
      </c>
      <c r="AU215" s="22">
        <v>188186</v>
      </c>
    </row>
    <row r="216" spans="1:47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174357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171571</v>
      </c>
      <c r="M216" s="22">
        <v>11965</v>
      </c>
      <c r="N216" s="22">
        <v>1275</v>
      </c>
      <c r="O216" s="22">
        <v>376</v>
      </c>
      <c r="P216" s="22">
        <v>10115</v>
      </c>
      <c r="Q216" s="22">
        <v>3213</v>
      </c>
      <c r="R216" s="22">
        <v>9351</v>
      </c>
      <c r="S216" s="22">
        <v>0</v>
      </c>
      <c r="T216" s="22">
        <v>0</v>
      </c>
      <c r="U216" s="22">
        <v>34960</v>
      </c>
      <c r="V216" s="22">
        <v>0</v>
      </c>
      <c r="W216" s="22">
        <v>0</v>
      </c>
      <c r="X216" s="22">
        <v>0</v>
      </c>
      <c r="Y216" s="22">
        <v>92909</v>
      </c>
      <c r="Z216" s="22">
        <v>0</v>
      </c>
      <c r="AA216" s="22">
        <v>0</v>
      </c>
      <c r="AB216" s="22">
        <v>0</v>
      </c>
      <c r="AC216" s="22">
        <v>33850</v>
      </c>
      <c r="AD216" s="22">
        <v>543942</v>
      </c>
      <c r="AE216" s="22">
        <v>150582</v>
      </c>
      <c r="AF216" s="22">
        <v>182187</v>
      </c>
      <c r="AG216" s="22">
        <v>0</v>
      </c>
      <c r="AH216" s="22">
        <v>129506</v>
      </c>
      <c r="AI216" s="22">
        <v>0</v>
      </c>
      <c r="AJ216" s="22">
        <v>0</v>
      </c>
      <c r="AK216" s="22">
        <v>11320</v>
      </c>
      <c r="AL216" s="22">
        <v>0</v>
      </c>
      <c r="AM216" s="22">
        <v>3013</v>
      </c>
      <c r="AN216" s="22">
        <v>0</v>
      </c>
      <c r="AO216" s="22">
        <v>1098</v>
      </c>
      <c r="AP216" s="22">
        <v>126285</v>
      </c>
      <c r="AQ216" s="22">
        <v>0</v>
      </c>
      <c r="AR216" s="22">
        <v>0</v>
      </c>
      <c r="AS216" s="22">
        <v>0</v>
      </c>
      <c r="AT216" s="22">
        <v>603991</v>
      </c>
      <c r="AU216" s="22">
        <v>-60049</v>
      </c>
    </row>
    <row r="217" spans="1:47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360282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322213</v>
      </c>
      <c r="M217" s="22">
        <v>27814</v>
      </c>
      <c r="N217" s="22">
        <v>0</v>
      </c>
      <c r="O217" s="22">
        <v>0</v>
      </c>
      <c r="P217" s="22">
        <v>43851</v>
      </c>
      <c r="Q217" s="22">
        <v>851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32284</v>
      </c>
      <c r="Y217" s="22">
        <v>173690</v>
      </c>
      <c r="Z217" s="22">
        <v>0</v>
      </c>
      <c r="AA217" s="22">
        <v>0</v>
      </c>
      <c r="AB217" s="22">
        <v>0</v>
      </c>
      <c r="AC217" s="22">
        <v>0</v>
      </c>
      <c r="AD217" s="22">
        <v>960985</v>
      </c>
      <c r="AE217" s="22">
        <v>251659</v>
      </c>
      <c r="AF217" s="22">
        <v>413418</v>
      </c>
      <c r="AG217" s="22">
        <v>0</v>
      </c>
      <c r="AH217" s="22">
        <v>96574</v>
      </c>
      <c r="AI217" s="22">
        <v>0</v>
      </c>
      <c r="AJ217" s="22">
        <v>0</v>
      </c>
      <c r="AK217" s="22">
        <v>0</v>
      </c>
      <c r="AL217" s="22">
        <v>48836</v>
      </c>
      <c r="AM217" s="22">
        <v>3827</v>
      </c>
      <c r="AN217" s="22">
        <v>0</v>
      </c>
      <c r="AO217" s="22">
        <v>0</v>
      </c>
      <c r="AP217" s="22">
        <v>479689</v>
      </c>
      <c r="AQ217" s="22">
        <v>0</v>
      </c>
      <c r="AR217" s="22">
        <v>0</v>
      </c>
      <c r="AS217" s="22">
        <v>0</v>
      </c>
      <c r="AT217" s="22">
        <v>1294003</v>
      </c>
      <c r="AU217" s="22">
        <v>-333018</v>
      </c>
    </row>
    <row r="218" spans="1:47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309173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210359</v>
      </c>
      <c r="M218" s="22">
        <v>13311</v>
      </c>
      <c r="N218" s="22">
        <v>0</v>
      </c>
      <c r="O218" s="22">
        <v>0</v>
      </c>
      <c r="P218" s="22">
        <v>34236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127234</v>
      </c>
      <c r="X218" s="22">
        <v>131680</v>
      </c>
      <c r="Y218" s="22">
        <v>0</v>
      </c>
      <c r="Z218" s="22">
        <v>0</v>
      </c>
      <c r="AA218" s="22">
        <v>0</v>
      </c>
      <c r="AB218" s="22">
        <v>0</v>
      </c>
      <c r="AC218" s="22">
        <v>3791</v>
      </c>
      <c r="AD218" s="22">
        <v>829784</v>
      </c>
      <c r="AE218" s="22">
        <v>192675</v>
      </c>
      <c r="AF218" s="22">
        <v>250089</v>
      </c>
      <c r="AG218" s="22">
        <v>0</v>
      </c>
      <c r="AH218" s="22">
        <v>96055</v>
      </c>
      <c r="AI218" s="22">
        <v>0</v>
      </c>
      <c r="AJ218" s="22">
        <v>0</v>
      </c>
      <c r="AK218" s="22">
        <v>60031</v>
      </c>
      <c r="AL218" s="22">
        <v>0</v>
      </c>
      <c r="AM218" s="22">
        <v>1932</v>
      </c>
      <c r="AN218" s="22">
        <v>0</v>
      </c>
      <c r="AO218" s="22">
        <v>0</v>
      </c>
      <c r="AP218" s="22">
        <v>145318</v>
      </c>
      <c r="AQ218" s="22">
        <v>0</v>
      </c>
      <c r="AR218" s="22">
        <v>0</v>
      </c>
      <c r="AS218" s="22">
        <v>0</v>
      </c>
      <c r="AT218" s="22">
        <v>746100</v>
      </c>
      <c r="AU218" s="22">
        <v>83684</v>
      </c>
    </row>
    <row r="219" spans="1:47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363585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402509</v>
      </c>
      <c r="M219" s="22">
        <v>7929</v>
      </c>
      <c r="N219" s="22">
        <v>820</v>
      </c>
      <c r="O219" s="22">
        <v>0</v>
      </c>
      <c r="P219" s="22">
        <v>17442</v>
      </c>
      <c r="Q219" s="22">
        <v>5380</v>
      </c>
      <c r="R219" s="22">
        <v>11425</v>
      </c>
      <c r="S219" s="22">
        <v>0</v>
      </c>
      <c r="T219" s="22">
        <v>0</v>
      </c>
      <c r="U219" s="22">
        <v>0</v>
      </c>
      <c r="V219" s="22">
        <v>0</v>
      </c>
      <c r="W219" s="22">
        <v>50000</v>
      </c>
      <c r="X219" s="22">
        <v>0</v>
      </c>
      <c r="Y219" s="22">
        <v>369914</v>
      </c>
      <c r="Z219" s="22">
        <v>243464</v>
      </c>
      <c r="AA219" s="22">
        <v>0</v>
      </c>
      <c r="AB219" s="22">
        <v>0</v>
      </c>
      <c r="AC219" s="22">
        <v>4628</v>
      </c>
      <c r="AD219" s="22">
        <v>1477096</v>
      </c>
      <c r="AE219" s="22">
        <v>310197</v>
      </c>
      <c r="AF219" s="22">
        <v>195122</v>
      </c>
      <c r="AG219" s="22">
        <v>0</v>
      </c>
      <c r="AH219" s="22">
        <v>297866</v>
      </c>
      <c r="AI219" s="22">
        <v>3050</v>
      </c>
      <c r="AJ219" s="22">
        <v>0</v>
      </c>
      <c r="AK219" s="22">
        <v>54229</v>
      </c>
      <c r="AL219" s="22">
        <v>500</v>
      </c>
      <c r="AM219" s="22">
        <v>0</v>
      </c>
      <c r="AN219" s="22">
        <v>0</v>
      </c>
      <c r="AO219" s="22">
        <v>2141</v>
      </c>
      <c r="AP219" s="22">
        <v>143462</v>
      </c>
      <c r="AQ219" s="22">
        <v>0</v>
      </c>
      <c r="AR219" s="22">
        <v>0</v>
      </c>
      <c r="AS219" s="22">
        <v>3715</v>
      </c>
      <c r="AT219" s="22">
        <v>1010282</v>
      </c>
      <c r="AU219" s="22">
        <v>466814</v>
      </c>
    </row>
    <row r="220" spans="1:47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302835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268167</v>
      </c>
      <c r="M220" s="22">
        <v>18947</v>
      </c>
      <c r="N220" s="22">
        <v>241</v>
      </c>
      <c r="O220" s="22">
        <v>0</v>
      </c>
      <c r="P220" s="22">
        <v>0</v>
      </c>
      <c r="Q220" s="22">
        <v>6494</v>
      </c>
      <c r="R220" s="22">
        <v>0</v>
      </c>
      <c r="S220" s="22">
        <v>0</v>
      </c>
      <c r="T220" s="22">
        <v>0</v>
      </c>
      <c r="U220" s="22">
        <v>0</v>
      </c>
      <c r="V220" s="22">
        <v>14391</v>
      </c>
      <c r="W220" s="22">
        <v>0</v>
      </c>
      <c r="X220" s="22">
        <v>255666</v>
      </c>
      <c r="Y220" s="22">
        <v>0</v>
      </c>
      <c r="Z220" s="22">
        <v>2395</v>
      </c>
      <c r="AA220" s="22">
        <v>5650</v>
      </c>
      <c r="AB220" s="22">
        <v>0</v>
      </c>
      <c r="AC220" s="22">
        <v>7280</v>
      </c>
      <c r="AD220" s="22">
        <v>882066</v>
      </c>
      <c r="AE220" s="22">
        <v>188361</v>
      </c>
      <c r="AF220" s="22">
        <v>67303</v>
      </c>
      <c r="AG220" s="22">
        <v>57275</v>
      </c>
      <c r="AH220" s="22">
        <v>240940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31303</v>
      </c>
      <c r="AO220" s="22">
        <v>0</v>
      </c>
      <c r="AP220" s="22">
        <v>167327</v>
      </c>
      <c r="AQ220" s="22">
        <v>0</v>
      </c>
      <c r="AR220" s="22">
        <v>150</v>
      </c>
      <c r="AS220" s="22">
        <v>10882</v>
      </c>
      <c r="AT220" s="22">
        <v>763541</v>
      </c>
      <c r="AU220" s="22">
        <v>118525</v>
      </c>
    </row>
    <row r="221" spans="1:47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537728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305140</v>
      </c>
      <c r="M221" s="22">
        <v>21206</v>
      </c>
      <c r="N221" s="22">
        <v>0</v>
      </c>
      <c r="O221" s="22">
        <v>5073</v>
      </c>
      <c r="P221" s="22">
        <v>49480</v>
      </c>
      <c r="Q221" s="22">
        <v>4784</v>
      </c>
      <c r="R221" s="22">
        <v>0</v>
      </c>
      <c r="S221" s="22">
        <v>0</v>
      </c>
      <c r="T221" s="22">
        <v>0</v>
      </c>
      <c r="U221" s="22">
        <v>111715</v>
      </c>
      <c r="V221" s="22">
        <v>0</v>
      </c>
      <c r="W221" s="22">
        <v>0</v>
      </c>
      <c r="X221" s="22">
        <v>20439</v>
      </c>
      <c r="Y221" s="22">
        <v>244645</v>
      </c>
      <c r="Z221" s="22">
        <v>32256</v>
      </c>
      <c r="AA221" s="22">
        <v>0</v>
      </c>
      <c r="AB221" s="22">
        <v>0</v>
      </c>
      <c r="AC221" s="22">
        <v>0</v>
      </c>
      <c r="AD221" s="22">
        <v>1332466</v>
      </c>
      <c r="AE221" s="22">
        <v>378077</v>
      </c>
      <c r="AF221" s="22">
        <v>237936</v>
      </c>
      <c r="AG221" s="22">
        <v>91756</v>
      </c>
      <c r="AH221" s="22">
        <v>145374</v>
      </c>
      <c r="AI221" s="22">
        <v>0</v>
      </c>
      <c r="AJ221" s="22">
        <v>0</v>
      </c>
      <c r="AK221" s="22">
        <v>0</v>
      </c>
      <c r="AL221" s="22">
        <v>12530</v>
      </c>
      <c r="AM221" s="22">
        <v>1777</v>
      </c>
      <c r="AN221" s="22">
        <v>0</v>
      </c>
      <c r="AO221" s="22">
        <v>3413</v>
      </c>
      <c r="AP221" s="22">
        <v>280719</v>
      </c>
      <c r="AQ221" s="22">
        <v>32</v>
      </c>
      <c r="AR221" s="22">
        <v>0</v>
      </c>
      <c r="AS221" s="22">
        <v>0</v>
      </c>
      <c r="AT221" s="22">
        <v>1151614</v>
      </c>
      <c r="AU221" s="22">
        <v>180852</v>
      </c>
    </row>
    <row r="222" spans="1:47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279023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24427</v>
      </c>
      <c r="L222" s="22">
        <v>213339</v>
      </c>
      <c r="M222" s="22">
        <v>13869</v>
      </c>
      <c r="N222" s="22">
        <v>4692</v>
      </c>
      <c r="O222" s="22">
        <v>0</v>
      </c>
      <c r="P222" s="22">
        <v>30834</v>
      </c>
      <c r="Q222" s="22">
        <v>6609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1200</v>
      </c>
      <c r="X222" s="22">
        <v>108872</v>
      </c>
      <c r="Y222" s="22">
        <v>0</v>
      </c>
      <c r="Z222" s="22">
        <v>0</v>
      </c>
      <c r="AA222" s="22">
        <v>0</v>
      </c>
      <c r="AB222" s="22">
        <v>0</v>
      </c>
      <c r="AC222" s="22">
        <v>7829</v>
      </c>
      <c r="AD222" s="22">
        <v>690694</v>
      </c>
      <c r="AE222" s="22">
        <v>169728</v>
      </c>
      <c r="AF222" s="22">
        <v>228616</v>
      </c>
      <c r="AG222" s="22">
        <v>79461</v>
      </c>
      <c r="AH222" s="22">
        <v>142592</v>
      </c>
      <c r="AI222" s="22">
        <v>0</v>
      </c>
      <c r="AJ222" s="22">
        <v>4355</v>
      </c>
      <c r="AK222" s="22">
        <v>8695</v>
      </c>
      <c r="AL222" s="22">
        <v>0</v>
      </c>
      <c r="AM222" s="22">
        <v>0</v>
      </c>
      <c r="AN222" s="22">
        <v>0</v>
      </c>
      <c r="AO222" s="22">
        <v>0</v>
      </c>
      <c r="AP222" s="22">
        <v>119524</v>
      </c>
      <c r="AQ222" s="22">
        <v>1800</v>
      </c>
      <c r="AR222" s="22">
        <v>0</v>
      </c>
      <c r="AS222" s="22">
        <v>0</v>
      </c>
      <c r="AT222" s="22">
        <v>754771</v>
      </c>
      <c r="AU222" s="22">
        <v>-64077</v>
      </c>
    </row>
    <row r="223" spans="1:47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806294</v>
      </c>
      <c r="F223" s="22">
        <v>0</v>
      </c>
      <c r="G223" s="22">
        <v>0</v>
      </c>
      <c r="H223" s="22">
        <v>25713</v>
      </c>
      <c r="I223" s="22">
        <v>0</v>
      </c>
      <c r="J223" s="22">
        <v>0</v>
      </c>
      <c r="K223" s="22">
        <v>0</v>
      </c>
      <c r="L223" s="22">
        <v>713272</v>
      </c>
      <c r="M223" s="22">
        <v>25468</v>
      </c>
      <c r="N223" s="22">
        <v>2710</v>
      </c>
      <c r="O223" s="22">
        <v>5908</v>
      </c>
      <c r="P223" s="22">
        <v>75397</v>
      </c>
      <c r="Q223" s="22">
        <v>572</v>
      </c>
      <c r="R223" s="22">
        <v>49070</v>
      </c>
      <c r="S223" s="22">
        <v>0</v>
      </c>
      <c r="T223" s="22">
        <v>0</v>
      </c>
      <c r="U223" s="22">
        <v>0</v>
      </c>
      <c r="V223" s="22">
        <v>0</v>
      </c>
      <c r="W223" s="22">
        <v>54903</v>
      </c>
      <c r="X223" s="22">
        <v>0</v>
      </c>
      <c r="Y223" s="22">
        <v>415528</v>
      </c>
      <c r="Z223" s="22">
        <v>246651</v>
      </c>
      <c r="AA223" s="22">
        <v>0</v>
      </c>
      <c r="AB223" s="22">
        <v>0</v>
      </c>
      <c r="AC223" s="22">
        <v>113396</v>
      </c>
      <c r="AD223" s="22">
        <v>2534882</v>
      </c>
      <c r="AE223" s="22">
        <v>666328</v>
      </c>
      <c r="AF223" s="22">
        <v>672915</v>
      </c>
      <c r="AG223" s="22">
        <v>0</v>
      </c>
      <c r="AH223" s="22">
        <v>494491</v>
      </c>
      <c r="AI223" s="22">
        <v>0</v>
      </c>
      <c r="AJ223" s="22">
        <v>0</v>
      </c>
      <c r="AK223" s="22">
        <v>92034</v>
      </c>
      <c r="AL223" s="22">
        <v>0</v>
      </c>
      <c r="AM223" s="22">
        <v>4465</v>
      </c>
      <c r="AN223" s="22">
        <v>0</v>
      </c>
      <c r="AO223" s="22">
        <v>56092</v>
      </c>
      <c r="AP223" s="22">
        <v>396342</v>
      </c>
      <c r="AQ223" s="22">
        <v>0</v>
      </c>
      <c r="AR223" s="22">
        <v>0</v>
      </c>
      <c r="AS223" s="22">
        <v>83026</v>
      </c>
      <c r="AT223" s="22">
        <v>2465693</v>
      </c>
      <c r="AU223" s="22">
        <v>69189</v>
      </c>
    </row>
    <row r="224" spans="1:47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252197</v>
      </c>
      <c r="F224" s="22">
        <v>0</v>
      </c>
      <c r="G224" s="22">
        <v>0</v>
      </c>
      <c r="H224" s="22">
        <v>0</v>
      </c>
      <c r="I224" s="22">
        <v>0</v>
      </c>
      <c r="J224" s="22">
        <v>79170</v>
      </c>
      <c r="K224" s="22">
        <v>0</v>
      </c>
      <c r="L224" s="22">
        <v>104463</v>
      </c>
      <c r="M224" s="22">
        <v>10757</v>
      </c>
      <c r="N224" s="22">
        <v>36</v>
      </c>
      <c r="O224" s="22">
        <v>6359</v>
      </c>
      <c r="P224" s="22">
        <v>23455</v>
      </c>
      <c r="Q224" s="22">
        <v>4658</v>
      </c>
      <c r="R224" s="22">
        <v>13713</v>
      </c>
      <c r="S224" s="22">
        <v>0</v>
      </c>
      <c r="T224" s="22">
        <v>0</v>
      </c>
      <c r="U224" s="22">
        <v>0</v>
      </c>
      <c r="V224" s="22">
        <v>5587</v>
      </c>
      <c r="W224" s="22">
        <v>0</v>
      </c>
      <c r="X224" s="22">
        <v>0</v>
      </c>
      <c r="Y224" s="22">
        <v>321288</v>
      </c>
      <c r="Z224" s="22">
        <v>19385</v>
      </c>
      <c r="AA224" s="22">
        <v>1015</v>
      </c>
      <c r="AB224" s="22">
        <v>0</v>
      </c>
      <c r="AC224" s="22">
        <v>19795</v>
      </c>
      <c r="AD224" s="22">
        <v>861878</v>
      </c>
      <c r="AE224" s="22">
        <v>192199</v>
      </c>
      <c r="AF224" s="22">
        <v>86025</v>
      </c>
      <c r="AG224" s="22">
        <v>0</v>
      </c>
      <c r="AH224" s="22">
        <v>192731</v>
      </c>
      <c r="AI224" s="22">
        <v>0</v>
      </c>
      <c r="AJ224" s="22">
        <v>0</v>
      </c>
      <c r="AK224" s="22">
        <v>35776</v>
      </c>
      <c r="AL224" s="22">
        <v>0</v>
      </c>
      <c r="AM224" s="22">
        <v>0</v>
      </c>
      <c r="AN224" s="22">
        <v>0</v>
      </c>
      <c r="AO224" s="22">
        <v>0</v>
      </c>
      <c r="AP224" s="22">
        <v>160908</v>
      </c>
      <c r="AQ224" s="22">
        <v>3707</v>
      </c>
      <c r="AR224" s="22">
        <v>0</v>
      </c>
      <c r="AS224" s="22">
        <v>0</v>
      </c>
      <c r="AT224" s="22">
        <v>671346</v>
      </c>
      <c r="AU224" s="22">
        <v>190532</v>
      </c>
    </row>
    <row r="225" spans="1:47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150691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111034</v>
      </c>
      <c r="M225" s="22">
        <v>5427</v>
      </c>
      <c r="N225" s="22">
        <v>2993</v>
      </c>
      <c r="O225" s="22">
        <v>0</v>
      </c>
      <c r="P225" s="22">
        <v>12331</v>
      </c>
      <c r="Q225" s="22">
        <v>2963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251640</v>
      </c>
      <c r="Y225" s="22">
        <v>104683</v>
      </c>
      <c r="Z225" s="22">
        <v>0</v>
      </c>
      <c r="AA225" s="22">
        <v>0</v>
      </c>
      <c r="AB225" s="22">
        <v>0</v>
      </c>
      <c r="AC225" s="22">
        <v>3732</v>
      </c>
      <c r="AD225" s="22">
        <v>645494</v>
      </c>
      <c r="AE225" s="22">
        <v>154944</v>
      </c>
      <c r="AF225" s="22">
        <v>81209</v>
      </c>
      <c r="AG225" s="22">
        <v>0</v>
      </c>
      <c r="AH225" s="22">
        <v>197641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110341</v>
      </c>
      <c r="AQ225" s="22">
        <v>0</v>
      </c>
      <c r="AR225" s="22">
        <v>0</v>
      </c>
      <c r="AS225" s="22">
        <v>31422</v>
      </c>
      <c r="AT225" s="22">
        <v>575557</v>
      </c>
      <c r="AU225" s="22">
        <v>69937</v>
      </c>
    </row>
    <row r="226" spans="1:47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350945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234800</v>
      </c>
      <c r="M226" s="22">
        <v>21443</v>
      </c>
      <c r="N226" s="22">
        <v>8497</v>
      </c>
      <c r="O226" s="22">
        <v>0</v>
      </c>
      <c r="P226" s="22">
        <v>42147</v>
      </c>
      <c r="Q226" s="22">
        <v>6269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55309</v>
      </c>
      <c r="Y226" s="22">
        <v>90290</v>
      </c>
      <c r="Z226" s="22">
        <v>106116</v>
      </c>
      <c r="AA226" s="22">
        <v>0</v>
      </c>
      <c r="AB226" s="22">
        <v>0</v>
      </c>
      <c r="AC226" s="22">
        <v>17930</v>
      </c>
      <c r="AD226" s="22">
        <v>933746</v>
      </c>
      <c r="AE226" s="22">
        <v>299574</v>
      </c>
      <c r="AF226" s="22">
        <v>321204</v>
      </c>
      <c r="AG226" s="22">
        <v>0</v>
      </c>
      <c r="AH226" s="22">
        <v>76792</v>
      </c>
      <c r="AI226" s="22">
        <v>15907</v>
      </c>
      <c r="AJ226" s="22">
        <v>0</v>
      </c>
      <c r="AK226" s="22">
        <v>0</v>
      </c>
      <c r="AL226" s="22">
        <v>105702</v>
      </c>
      <c r="AM226" s="22">
        <v>1555</v>
      </c>
      <c r="AN226" s="22">
        <v>0</v>
      </c>
      <c r="AO226" s="22">
        <v>0</v>
      </c>
      <c r="AP226" s="22">
        <v>99404</v>
      </c>
      <c r="AQ226" s="22">
        <v>14270</v>
      </c>
      <c r="AR226" s="22">
        <v>0</v>
      </c>
      <c r="AS226" s="22">
        <v>0</v>
      </c>
      <c r="AT226" s="22">
        <v>934408</v>
      </c>
      <c r="AU226" s="22">
        <v>-662</v>
      </c>
    </row>
    <row r="227" spans="1:47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111412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23365</v>
      </c>
      <c r="M227" s="22">
        <v>2675</v>
      </c>
      <c r="N227" s="22">
        <v>100</v>
      </c>
      <c r="O227" s="22">
        <v>0</v>
      </c>
      <c r="P227" s="22">
        <v>12295</v>
      </c>
      <c r="Q227" s="22">
        <v>786</v>
      </c>
      <c r="R227" s="22">
        <v>7051</v>
      </c>
      <c r="S227" s="22">
        <v>0</v>
      </c>
      <c r="T227" s="22">
        <v>0</v>
      </c>
      <c r="U227" s="22">
        <v>0</v>
      </c>
      <c r="V227" s="22">
        <v>0</v>
      </c>
      <c r="W227" s="22">
        <v>57691</v>
      </c>
      <c r="X227" s="22">
        <v>0</v>
      </c>
      <c r="Y227" s="22">
        <v>48451</v>
      </c>
      <c r="Z227" s="22">
        <v>0</v>
      </c>
      <c r="AA227" s="22">
        <v>0</v>
      </c>
      <c r="AB227" s="22">
        <v>0</v>
      </c>
      <c r="AC227" s="22">
        <v>2221</v>
      </c>
      <c r="AD227" s="22">
        <v>266047</v>
      </c>
      <c r="AE227" s="22">
        <v>44248</v>
      </c>
      <c r="AF227" s="22">
        <v>42946</v>
      </c>
      <c r="AG227" s="22">
        <v>0</v>
      </c>
      <c r="AH227" s="22">
        <v>42401</v>
      </c>
      <c r="AI227" s="22">
        <v>0</v>
      </c>
      <c r="AJ227" s="22">
        <v>3340</v>
      </c>
      <c r="AK227" s="22">
        <v>14953</v>
      </c>
      <c r="AL227" s="22">
        <v>0</v>
      </c>
      <c r="AM227" s="22">
        <v>0</v>
      </c>
      <c r="AN227" s="22">
        <v>0</v>
      </c>
      <c r="AO227" s="22">
        <v>0</v>
      </c>
      <c r="AP227" s="22">
        <v>95773</v>
      </c>
      <c r="AQ227" s="22">
        <v>0</v>
      </c>
      <c r="AR227" s="22">
        <v>0</v>
      </c>
      <c r="AS227" s="22">
        <v>2727</v>
      </c>
      <c r="AT227" s="22">
        <v>246388</v>
      </c>
      <c r="AU227" s="22">
        <v>19659</v>
      </c>
    </row>
    <row r="228" spans="1:47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121053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74014</v>
      </c>
      <c r="M228" s="22">
        <v>3343</v>
      </c>
      <c r="N228" s="22">
        <v>72</v>
      </c>
      <c r="O228" s="22">
        <v>0</v>
      </c>
      <c r="P228" s="22">
        <v>1488</v>
      </c>
      <c r="Q228" s="22">
        <v>251</v>
      </c>
      <c r="R228" s="22">
        <v>4665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52396</v>
      </c>
      <c r="Z228" s="22">
        <v>63596</v>
      </c>
      <c r="AA228" s="22">
        <v>0</v>
      </c>
      <c r="AB228" s="22">
        <v>0</v>
      </c>
      <c r="AC228" s="22">
        <v>1188</v>
      </c>
      <c r="AD228" s="22">
        <v>322066</v>
      </c>
      <c r="AE228" s="22">
        <v>126950</v>
      </c>
      <c r="AF228" s="22">
        <v>111266</v>
      </c>
      <c r="AG228" s="22">
        <v>39867</v>
      </c>
      <c r="AH228" s="22">
        <v>69816</v>
      </c>
      <c r="AI228" s="22">
        <v>14501</v>
      </c>
      <c r="AJ228" s="22">
        <v>0</v>
      </c>
      <c r="AK228" s="22">
        <v>0</v>
      </c>
      <c r="AL228" s="22">
        <v>37288</v>
      </c>
      <c r="AM228" s="22">
        <v>0</v>
      </c>
      <c r="AN228" s="22">
        <v>0</v>
      </c>
      <c r="AO228" s="22">
        <v>0</v>
      </c>
      <c r="AP228" s="22">
        <v>104458</v>
      </c>
      <c r="AQ228" s="22">
        <v>0</v>
      </c>
      <c r="AR228" s="22">
        <v>0</v>
      </c>
      <c r="AS228" s="22">
        <v>-176</v>
      </c>
      <c r="AT228" s="22">
        <v>503970</v>
      </c>
      <c r="AU228" s="22">
        <v>-181904</v>
      </c>
    </row>
    <row r="229" spans="1:47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633079</v>
      </c>
      <c r="F229" s="22">
        <v>0</v>
      </c>
      <c r="G229" s="22">
        <v>0</v>
      </c>
      <c r="H229" s="22">
        <v>38002</v>
      </c>
      <c r="I229" s="22">
        <v>0</v>
      </c>
      <c r="J229" s="22">
        <v>0</v>
      </c>
      <c r="K229" s="22">
        <v>38418</v>
      </c>
      <c r="L229" s="22">
        <v>460364</v>
      </c>
      <c r="M229" s="22">
        <v>19301</v>
      </c>
      <c r="N229" s="22">
        <v>7560</v>
      </c>
      <c r="O229" s="22">
        <v>5142</v>
      </c>
      <c r="P229" s="22">
        <v>41522</v>
      </c>
      <c r="Q229" s="22">
        <v>12598</v>
      </c>
      <c r="R229" s="22">
        <v>7950</v>
      </c>
      <c r="S229" s="22">
        <v>0</v>
      </c>
      <c r="T229" s="22">
        <v>575</v>
      </c>
      <c r="U229" s="22">
        <v>0</v>
      </c>
      <c r="V229" s="22">
        <v>0</v>
      </c>
      <c r="W229" s="22">
        <v>134965</v>
      </c>
      <c r="X229" s="22">
        <v>0</v>
      </c>
      <c r="Y229" s="22">
        <v>501309</v>
      </c>
      <c r="Z229" s="22">
        <v>89242</v>
      </c>
      <c r="AA229" s="22">
        <v>0</v>
      </c>
      <c r="AB229" s="22">
        <v>0</v>
      </c>
      <c r="AC229" s="22">
        <v>76226</v>
      </c>
      <c r="AD229" s="22">
        <v>2066253</v>
      </c>
      <c r="AE229" s="22">
        <v>502207</v>
      </c>
      <c r="AF229" s="22">
        <v>498137</v>
      </c>
      <c r="AG229" s="22">
        <v>0</v>
      </c>
      <c r="AH229" s="22">
        <v>211947</v>
      </c>
      <c r="AI229" s="22">
        <v>0</v>
      </c>
      <c r="AJ229" s="22">
        <v>36189</v>
      </c>
      <c r="AK229" s="22">
        <v>144863</v>
      </c>
      <c r="AL229" s="22">
        <v>0</v>
      </c>
      <c r="AM229" s="22">
        <v>644</v>
      </c>
      <c r="AN229" s="22">
        <v>0</v>
      </c>
      <c r="AO229" s="22">
        <v>6931</v>
      </c>
      <c r="AP229" s="22">
        <v>294833</v>
      </c>
      <c r="AQ229" s="22">
        <v>0</v>
      </c>
      <c r="AR229" s="22">
        <v>0</v>
      </c>
      <c r="AS229" s="22">
        <v>11558</v>
      </c>
      <c r="AT229" s="22">
        <v>1707309</v>
      </c>
      <c r="AU229" s="22">
        <v>358944</v>
      </c>
    </row>
    <row r="230" spans="1:47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227351</v>
      </c>
      <c r="F230" s="22">
        <v>0</v>
      </c>
      <c r="G230" s="22">
        <v>0</v>
      </c>
      <c r="H230" s="22">
        <v>0</v>
      </c>
      <c r="I230" s="22">
        <v>0</v>
      </c>
      <c r="J230" s="22">
        <v>1625</v>
      </c>
      <c r="K230" s="22">
        <v>0</v>
      </c>
      <c r="L230" s="22">
        <v>159771</v>
      </c>
      <c r="M230" s="22">
        <v>6101</v>
      </c>
      <c r="N230" s="22">
        <v>1350</v>
      </c>
      <c r="O230" s="22">
        <v>42</v>
      </c>
      <c r="P230" s="22">
        <v>21331</v>
      </c>
      <c r="Q230" s="22">
        <v>16285</v>
      </c>
      <c r="R230" s="22">
        <v>27</v>
      </c>
      <c r="S230" s="22">
        <v>0</v>
      </c>
      <c r="T230" s="22">
        <v>0</v>
      </c>
      <c r="U230" s="22">
        <v>0</v>
      </c>
      <c r="V230" s="22">
        <v>0</v>
      </c>
      <c r="W230" s="22">
        <v>3785</v>
      </c>
      <c r="X230" s="22">
        <v>0</v>
      </c>
      <c r="Y230" s="22">
        <v>722181</v>
      </c>
      <c r="Z230" s="22">
        <v>10370</v>
      </c>
      <c r="AA230" s="22">
        <v>0</v>
      </c>
      <c r="AB230" s="22">
        <v>0</v>
      </c>
      <c r="AC230" s="22">
        <v>1648</v>
      </c>
      <c r="AD230" s="22">
        <v>1171867</v>
      </c>
      <c r="AE230" s="22">
        <v>149469</v>
      </c>
      <c r="AF230" s="22">
        <v>318417</v>
      </c>
      <c r="AG230" s="22">
        <v>0</v>
      </c>
      <c r="AH230" s="22">
        <v>126585</v>
      </c>
      <c r="AI230" s="22">
        <v>0</v>
      </c>
      <c r="AJ230" s="22">
        <v>0</v>
      </c>
      <c r="AK230" s="22">
        <v>0</v>
      </c>
      <c r="AL230" s="22">
        <v>21839</v>
      </c>
      <c r="AM230" s="22">
        <v>0</v>
      </c>
      <c r="AN230" s="22">
        <v>0</v>
      </c>
      <c r="AO230" s="22">
        <v>1780</v>
      </c>
      <c r="AP230" s="22">
        <v>106154</v>
      </c>
      <c r="AQ230" s="22">
        <v>91383</v>
      </c>
      <c r="AR230" s="22">
        <v>0</v>
      </c>
      <c r="AS230" s="22">
        <v>5727</v>
      </c>
      <c r="AT230" s="22">
        <v>821354</v>
      </c>
      <c r="AU230" s="22">
        <v>350513</v>
      </c>
    </row>
    <row r="231" spans="1:47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133072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91191</v>
      </c>
      <c r="M231" s="22">
        <v>7608</v>
      </c>
      <c r="N231" s="22">
        <v>1775</v>
      </c>
      <c r="O231" s="22">
        <v>4783</v>
      </c>
      <c r="P231" s="22">
        <v>17620</v>
      </c>
      <c r="Q231" s="22">
        <v>3606</v>
      </c>
      <c r="R231" s="22">
        <v>10343</v>
      </c>
      <c r="S231" s="22">
        <v>0</v>
      </c>
      <c r="T231" s="22">
        <v>0</v>
      </c>
      <c r="U231" s="22">
        <v>0</v>
      </c>
      <c r="V231" s="22">
        <v>0</v>
      </c>
      <c r="W231" s="22">
        <v>42997</v>
      </c>
      <c r="X231" s="22">
        <v>0</v>
      </c>
      <c r="Y231" s="22">
        <v>134283</v>
      </c>
      <c r="Z231" s="22">
        <v>0</v>
      </c>
      <c r="AA231" s="22">
        <v>0</v>
      </c>
      <c r="AB231" s="22">
        <v>0</v>
      </c>
      <c r="AC231" s="22">
        <v>4275</v>
      </c>
      <c r="AD231" s="22">
        <v>451553</v>
      </c>
      <c r="AE231" s="22">
        <v>153257</v>
      </c>
      <c r="AF231" s="22">
        <v>178537</v>
      </c>
      <c r="AG231" s="22">
        <v>57223</v>
      </c>
      <c r="AH231" s="22">
        <v>0</v>
      </c>
      <c r="AI231" s="22">
        <v>0</v>
      </c>
      <c r="AJ231" s="22">
        <v>28885</v>
      </c>
      <c r="AK231" s="22">
        <v>36262</v>
      </c>
      <c r="AL231" s="22">
        <v>0</v>
      </c>
      <c r="AM231" s="22">
        <v>1630</v>
      </c>
      <c r="AN231" s="22">
        <v>0</v>
      </c>
      <c r="AO231" s="22">
        <v>323</v>
      </c>
      <c r="AP231" s="22">
        <v>81043</v>
      </c>
      <c r="AQ231" s="22">
        <v>0</v>
      </c>
      <c r="AR231" s="22">
        <v>0</v>
      </c>
      <c r="AS231" s="22">
        <v>1541</v>
      </c>
      <c r="AT231" s="22">
        <v>538701</v>
      </c>
      <c r="AU231" s="22">
        <v>-87148</v>
      </c>
    </row>
    <row r="232" spans="1:47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282904</v>
      </c>
      <c r="F232" s="22">
        <v>0</v>
      </c>
      <c r="G232" s="22">
        <v>0</v>
      </c>
      <c r="H232" s="22">
        <v>0</v>
      </c>
      <c r="I232" s="22">
        <v>0</v>
      </c>
      <c r="J232" s="22">
        <v>50277</v>
      </c>
      <c r="K232" s="22">
        <v>0</v>
      </c>
      <c r="L232" s="22">
        <v>235586</v>
      </c>
      <c r="M232" s="22">
        <v>9591</v>
      </c>
      <c r="N232" s="22">
        <v>420</v>
      </c>
      <c r="O232" s="22">
        <v>2273</v>
      </c>
      <c r="P232" s="22">
        <v>26383</v>
      </c>
      <c r="Q232" s="22">
        <v>4623</v>
      </c>
      <c r="R232" s="22">
        <v>23102</v>
      </c>
      <c r="S232" s="22">
        <v>0</v>
      </c>
      <c r="T232" s="22">
        <v>0</v>
      </c>
      <c r="U232" s="22">
        <v>0</v>
      </c>
      <c r="V232" s="22">
        <v>0</v>
      </c>
      <c r="W232" s="22">
        <v>235</v>
      </c>
      <c r="X232" s="22">
        <v>0</v>
      </c>
      <c r="Y232" s="22">
        <v>209666</v>
      </c>
      <c r="Z232" s="22">
        <v>0</v>
      </c>
      <c r="AA232" s="22">
        <v>0</v>
      </c>
      <c r="AB232" s="22">
        <v>0</v>
      </c>
      <c r="AC232" s="22">
        <v>1404</v>
      </c>
      <c r="AD232" s="22">
        <v>846464</v>
      </c>
      <c r="AE232" s="22">
        <v>191191</v>
      </c>
      <c r="AF232" s="22">
        <v>209190</v>
      </c>
      <c r="AG232" s="22">
        <v>132470</v>
      </c>
      <c r="AH232" s="22">
        <v>61684</v>
      </c>
      <c r="AI232" s="22">
        <v>3316</v>
      </c>
      <c r="AJ232" s="22">
        <v>0</v>
      </c>
      <c r="AK232" s="22">
        <v>27360</v>
      </c>
      <c r="AL232" s="22">
        <v>37458</v>
      </c>
      <c r="AM232" s="22">
        <v>266</v>
      </c>
      <c r="AN232" s="22">
        <v>0</v>
      </c>
      <c r="AO232" s="22">
        <v>18726</v>
      </c>
      <c r="AP232" s="22">
        <v>225609</v>
      </c>
      <c r="AQ232" s="22">
        <v>1834</v>
      </c>
      <c r="AR232" s="22">
        <v>0</v>
      </c>
      <c r="AS232" s="22">
        <v>15112</v>
      </c>
      <c r="AT232" s="22">
        <v>924216</v>
      </c>
      <c r="AU232" s="22">
        <v>-77752</v>
      </c>
    </row>
    <row r="233" spans="1:47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713495</v>
      </c>
      <c r="F233" s="22">
        <v>0</v>
      </c>
      <c r="G233" s="22">
        <v>0</v>
      </c>
      <c r="H233" s="22">
        <v>0</v>
      </c>
      <c r="I233" s="22">
        <v>0</v>
      </c>
      <c r="J233" s="22">
        <v>11899</v>
      </c>
      <c r="K233" s="22">
        <v>33096</v>
      </c>
      <c r="L233" s="22">
        <v>479719</v>
      </c>
      <c r="M233" s="22">
        <v>22233</v>
      </c>
      <c r="N233" s="22">
        <v>0</v>
      </c>
      <c r="O233" s="22">
        <v>0</v>
      </c>
      <c r="P233" s="22">
        <v>71547</v>
      </c>
      <c r="Q233" s="22">
        <v>22362</v>
      </c>
      <c r="R233" s="22">
        <v>0</v>
      </c>
      <c r="S233" s="22">
        <v>0</v>
      </c>
      <c r="T233" s="22">
        <v>0</v>
      </c>
      <c r="U233" s="22">
        <v>4395</v>
      </c>
      <c r="V233" s="22">
        <v>0</v>
      </c>
      <c r="W233" s="22">
        <v>0</v>
      </c>
      <c r="X233" s="22">
        <v>0</v>
      </c>
      <c r="Y233" s="22">
        <v>831821</v>
      </c>
      <c r="Z233" s="22">
        <v>235592</v>
      </c>
      <c r="AA233" s="22">
        <v>4132</v>
      </c>
      <c r="AB233" s="22">
        <v>5495</v>
      </c>
      <c r="AC233" s="22">
        <v>3250</v>
      </c>
      <c r="AD233" s="22">
        <v>2439036</v>
      </c>
      <c r="AE233" s="22">
        <v>404977</v>
      </c>
      <c r="AF233" s="22">
        <v>121174</v>
      </c>
      <c r="AG233" s="22">
        <v>36765</v>
      </c>
      <c r="AH233" s="22">
        <v>427736</v>
      </c>
      <c r="AI233" s="22">
        <v>0</v>
      </c>
      <c r="AJ233" s="22">
        <v>0</v>
      </c>
      <c r="AK233" s="22">
        <v>58639</v>
      </c>
      <c r="AL233" s="22">
        <v>28784</v>
      </c>
      <c r="AM233" s="22">
        <v>973</v>
      </c>
      <c r="AN233" s="22">
        <v>0</v>
      </c>
      <c r="AO233" s="22">
        <v>8440</v>
      </c>
      <c r="AP233" s="22">
        <v>455019</v>
      </c>
      <c r="AQ233" s="22">
        <v>0</v>
      </c>
      <c r="AR233" s="22">
        <v>0</v>
      </c>
      <c r="AS233" s="22">
        <v>0</v>
      </c>
      <c r="AT233" s="22">
        <v>1542507</v>
      </c>
      <c r="AU233" s="22">
        <v>896529</v>
      </c>
    </row>
    <row r="234" spans="1:47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128778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198734</v>
      </c>
      <c r="M234" s="22">
        <v>1667</v>
      </c>
      <c r="N234" s="22">
        <v>0</v>
      </c>
      <c r="O234" s="22">
        <v>0</v>
      </c>
      <c r="P234" s="22">
        <v>0</v>
      </c>
      <c r="Q234" s="22">
        <v>1557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68759</v>
      </c>
      <c r="Y234" s="22">
        <v>76679</v>
      </c>
      <c r="Z234" s="22">
        <v>50000</v>
      </c>
      <c r="AA234" s="22">
        <v>0</v>
      </c>
      <c r="AB234" s="22">
        <v>0</v>
      </c>
      <c r="AC234" s="22">
        <v>26304</v>
      </c>
      <c r="AD234" s="22">
        <v>552478</v>
      </c>
      <c r="AE234" s="22">
        <v>98759</v>
      </c>
      <c r="AF234" s="22">
        <v>130623</v>
      </c>
      <c r="AG234" s="22">
        <v>0</v>
      </c>
      <c r="AH234" s="22">
        <v>119752</v>
      </c>
      <c r="AI234" s="22">
        <v>0</v>
      </c>
      <c r="AJ234" s="22">
        <v>0</v>
      </c>
      <c r="AK234" s="22">
        <v>77452</v>
      </c>
      <c r="AL234" s="22">
        <v>109302</v>
      </c>
      <c r="AM234" s="22">
        <v>1417</v>
      </c>
      <c r="AN234" s="22">
        <v>0</v>
      </c>
      <c r="AO234" s="22">
        <v>0</v>
      </c>
      <c r="AP234" s="22">
        <v>145242</v>
      </c>
      <c r="AQ234" s="22">
        <v>0</v>
      </c>
      <c r="AR234" s="22">
        <v>0</v>
      </c>
      <c r="AS234" s="22">
        <v>0</v>
      </c>
      <c r="AT234" s="22">
        <v>682547</v>
      </c>
      <c r="AU234" s="22">
        <v>-130069</v>
      </c>
    </row>
    <row r="235" spans="1:47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75268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74577</v>
      </c>
      <c r="M235" s="22">
        <v>3418</v>
      </c>
      <c r="N235" s="22">
        <v>825</v>
      </c>
      <c r="O235" s="22">
        <v>483</v>
      </c>
      <c r="P235" s="22">
        <v>3678</v>
      </c>
      <c r="Q235" s="22">
        <v>1702</v>
      </c>
      <c r="R235" s="22">
        <v>1287</v>
      </c>
      <c r="S235" s="22">
        <v>0</v>
      </c>
      <c r="T235" s="22">
        <v>0</v>
      </c>
      <c r="U235" s="22">
        <v>0</v>
      </c>
      <c r="V235" s="22">
        <v>0</v>
      </c>
      <c r="W235" s="22">
        <v>5665</v>
      </c>
      <c r="X235" s="22">
        <v>0</v>
      </c>
      <c r="Y235" s="22">
        <v>141396</v>
      </c>
      <c r="Z235" s="22">
        <v>8069</v>
      </c>
      <c r="AA235" s="22">
        <v>0</v>
      </c>
      <c r="AB235" s="22">
        <v>0</v>
      </c>
      <c r="AC235" s="22">
        <v>5250</v>
      </c>
      <c r="AD235" s="22">
        <v>321618</v>
      </c>
      <c r="AE235" s="22">
        <v>76930</v>
      </c>
      <c r="AF235" s="22">
        <v>97565</v>
      </c>
      <c r="AG235" s="22">
        <v>0</v>
      </c>
      <c r="AH235" s="22">
        <v>55343</v>
      </c>
      <c r="AI235" s="22">
        <v>0</v>
      </c>
      <c r="AJ235" s="22">
        <v>0</v>
      </c>
      <c r="AK235" s="22">
        <v>3099</v>
      </c>
      <c r="AL235" s="22">
        <v>0</v>
      </c>
      <c r="AM235" s="22">
        <v>78</v>
      </c>
      <c r="AN235" s="22">
        <v>0</v>
      </c>
      <c r="AO235" s="22">
        <v>0</v>
      </c>
      <c r="AP235" s="22">
        <v>77697</v>
      </c>
      <c r="AQ235" s="22">
        <v>0</v>
      </c>
      <c r="AR235" s="22">
        <v>0</v>
      </c>
      <c r="AS235" s="22">
        <v>310</v>
      </c>
      <c r="AT235" s="22">
        <v>311022</v>
      </c>
      <c r="AU235" s="22">
        <v>10596</v>
      </c>
    </row>
    <row r="236" spans="1:47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333959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243535</v>
      </c>
      <c r="M236" s="22">
        <v>8608</v>
      </c>
      <c r="N236" s="22">
        <v>371</v>
      </c>
      <c r="O236" s="22">
        <v>322</v>
      </c>
      <c r="P236" s="22">
        <v>44343</v>
      </c>
      <c r="Q236" s="22">
        <v>7017</v>
      </c>
      <c r="R236" s="22">
        <v>5224</v>
      </c>
      <c r="S236" s="22">
        <v>0</v>
      </c>
      <c r="T236" s="22">
        <v>0</v>
      </c>
      <c r="U236" s="22">
        <v>0</v>
      </c>
      <c r="V236" s="22">
        <v>0</v>
      </c>
      <c r="W236" s="22">
        <v>27746</v>
      </c>
      <c r="X236" s="22">
        <v>0</v>
      </c>
      <c r="Y236" s="22">
        <v>56579</v>
      </c>
      <c r="Z236" s="22">
        <v>207766</v>
      </c>
      <c r="AA236" s="22">
        <v>0</v>
      </c>
      <c r="AB236" s="22">
        <v>0</v>
      </c>
      <c r="AC236" s="22">
        <v>16286</v>
      </c>
      <c r="AD236" s="22">
        <v>951756</v>
      </c>
      <c r="AE236" s="22">
        <v>292740</v>
      </c>
      <c r="AF236" s="22">
        <v>215757</v>
      </c>
      <c r="AG236" s="22">
        <v>0</v>
      </c>
      <c r="AH236" s="22">
        <v>121068</v>
      </c>
      <c r="AI236" s="22">
        <v>0</v>
      </c>
      <c r="AJ236" s="22">
        <v>0</v>
      </c>
      <c r="AK236" s="22">
        <v>94646</v>
      </c>
      <c r="AL236" s="22">
        <v>0</v>
      </c>
      <c r="AM236" s="22">
        <v>0</v>
      </c>
      <c r="AN236" s="22">
        <v>0</v>
      </c>
      <c r="AO236" s="22">
        <v>4625</v>
      </c>
      <c r="AP236" s="22">
        <v>137745</v>
      </c>
      <c r="AQ236" s="22">
        <v>0</v>
      </c>
      <c r="AR236" s="22">
        <v>0</v>
      </c>
      <c r="AS236" s="22">
        <v>13128</v>
      </c>
      <c r="AT236" s="22">
        <v>879709</v>
      </c>
      <c r="AU236" s="22">
        <v>72047</v>
      </c>
    </row>
    <row r="237" spans="1:47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186192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123443</v>
      </c>
      <c r="M237" s="22">
        <v>14313</v>
      </c>
      <c r="N237" s="22">
        <v>1738</v>
      </c>
      <c r="O237" s="22">
        <v>1172</v>
      </c>
      <c r="P237" s="22">
        <v>14440</v>
      </c>
      <c r="Q237" s="22">
        <v>1428</v>
      </c>
      <c r="R237" s="22">
        <v>7633</v>
      </c>
      <c r="S237" s="22">
        <v>0</v>
      </c>
      <c r="T237" s="22">
        <v>2500</v>
      </c>
      <c r="U237" s="22">
        <v>0</v>
      </c>
      <c r="V237" s="22">
        <v>0</v>
      </c>
      <c r="W237" s="22">
        <v>17316</v>
      </c>
      <c r="X237" s="22">
        <v>0</v>
      </c>
      <c r="Y237" s="22">
        <v>276159</v>
      </c>
      <c r="Z237" s="22">
        <v>79913</v>
      </c>
      <c r="AA237" s="22">
        <v>17750</v>
      </c>
      <c r="AB237" s="22">
        <v>0</v>
      </c>
      <c r="AC237" s="22">
        <v>11107</v>
      </c>
      <c r="AD237" s="22">
        <v>755104</v>
      </c>
      <c r="AE237" s="22">
        <v>184834</v>
      </c>
      <c r="AF237" s="22">
        <v>146596</v>
      </c>
      <c r="AG237" s="22">
        <v>0</v>
      </c>
      <c r="AH237" s="22">
        <v>120596</v>
      </c>
      <c r="AI237" s="22">
        <v>0</v>
      </c>
      <c r="AJ237" s="22">
        <v>7101</v>
      </c>
      <c r="AK237" s="22">
        <v>0</v>
      </c>
      <c r="AL237" s="22">
        <v>13749</v>
      </c>
      <c r="AM237" s="22">
        <v>0</v>
      </c>
      <c r="AN237" s="22">
        <v>0</v>
      </c>
      <c r="AO237" s="22">
        <v>0</v>
      </c>
      <c r="AP237" s="22">
        <v>119515</v>
      </c>
      <c r="AQ237" s="22">
        <v>480</v>
      </c>
      <c r="AR237" s="22">
        <v>0</v>
      </c>
      <c r="AS237" s="22">
        <v>87</v>
      </c>
      <c r="AT237" s="22">
        <v>592958</v>
      </c>
      <c r="AU237" s="22">
        <v>162146</v>
      </c>
    </row>
    <row r="238" spans="1:47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124075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72787</v>
      </c>
      <c r="M238" s="22">
        <v>7299</v>
      </c>
      <c r="N238" s="22">
        <v>20</v>
      </c>
      <c r="O238" s="22">
        <v>0</v>
      </c>
      <c r="P238" s="22">
        <v>2777</v>
      </c>
      <c r="Q238" s="22">
        <v>928</v>
      </c>
      <c r="R238" s="22">
        <v>7727</v>
      </c>
      <c r="S238" s="22">
        <v>0</v>
      </c>
      <c r="T238" s="22">
        <v>0</v>
      </c>
      <c r="U238" s="22">
        <v>0</v>
      </c>
      <c r="V238" s="22">
        <v>0</v>
      </c>
      <c r="W238" s="22">
        <v>114470</v>
      </c>
      <c r="X238" s="22">
        <v>0</v>
      </c>
      <c r="Y238" s="22">
        <v>668019</v>
      </c>
      <c r="Z238" s="22">
        <v>86402</v>
      </c>
      <c r="AA238" s="22">
        <v>0</v>
      </c>
      <c r="AB238" s="22">
        <v>0</v>
      </c>
      <c r="AC238" s="22">
        <v>11926</v>
      </c>
      <c r="AD238" s="22">
        <v>1096430</v>
      </c>
      <c r="AE238" s="22">
        <v>160505</v>
      </c>
      <c r="AF238" s="22">
        <v>158138</v>
      </c>
      <c r="AG238" s="22">
        <v>0</v>
      </c>
      <c r="AH238" s="22">
        <v>82860</v>
      </c>
      <c r="AI238" s="22">
        <v>-33952</v>
      </c>
      <c r="AJ238" s="22">
        <v>0</v>
      </c>
      <c r="AK238" s="22">
        <v>0</v>
      </c>
      <c r="AL238" s="22">
        <v>0</v>
      </c>
      <c r="AM238" s="22">
        <v>975</v>
      </c>
      <c r="AN238" s="22">
        <v>0</v>
      </c>
      <c r="AO238" s="22">
        <v>0</v>
      </c>
      <c r="AP238" s="22">
        <v>102438</v>
      </c>
      <c r="AQ238" s="22">
        <v>0</v>
      </c>
      <c r="AR238" s="22">
        <v>0</v>
      </c>
      <c r="AS238" s="22">
        <v>0</v>
      </c>
      <c r="AT238" s="22">
        <v>470964</v>
      </c>
      <c r="AU238" s="22">
        <v>625466</v>
      </c>
    </row>
    <row r="239" spans="1:47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416295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376235</v>
      </c>
      <c r="M239" s="22">
        <v>4362</v>
      </c>
      <c r="N239" s="22">
        <v>4581</v>
      </c>
      <c r="O239" s="22">
        <v>737</v>
      </c>
      <c r="P239" s="22">
        <v>36898</v>
      </c>
      <c r="Q239" s="22">
        <v>14922</v>
      </c>
      <c r="R239" s="22">
        <v>25561</v>
      </c>
      <c r="S239" s="22">
        <v>0</v>
      </c>
      <c r="T239" s="22">
        <v>0</v>
      </c>
      <c r="U239" s="22">
        <v>0</v>
      </c>
      <c r="V239" s="22">
        <v>0</v>
      </c>
      <c r="W239" s="22">
        <v>36424</v>
      </c>
      <c r="X239" s="22">
        <v>1199</v>
      </c>
      <c r="Y239" s="22">
        <v>356308</v>
      </c>
      <c r="Z239" s="22">
        <v>70462</v>
      </c>
      <c r="AA239" s="22">
        <v>0</v>
      </c>
      <c r="AB239" s="22">
        <v>0</v>
      </c>
      <c r="AC239" s="22">
        <v>222432</v>
      </c>
      <c r="AD239" s="22">
        <v>1566416</v>
      </c>
      <c r="AE239" s="22">
        <v>442472</v>
      </c>
      <c r="AF239" s="22">
        <v>397311</v>
      </c>
      <c r="AG239" s="22">
        <v>0</v>
      </c>
      <c r="AH239" s="22">
        <v>332902</v>
      </c>
      <c r="AI239" s="22">
        <v>0</v>
      </c>
      <c r="AJ239" s="22">
        <v>0</v>
      </c>
      <c r="AK239" s="22">
        <v>80745</v>
      </c>
      <c r="AL239" s="22">
        <v>0</v>
      </c>
      <c r="AM239" s="22">
        <v>0</v>
      </c>
      <c r="AN239" s="22">
        <v>0</v>
      </c>
      <c r="AO239" s="22">
        <v>11385</v>
      </c>
      <c r="AP239" s="22">
        <v>161171</v>
      </c>
      <c r="AQ239" s="22">
        <v>0</v>
      </c>
      <c r="AR239" s="22">
        <v>0</v>
      </c>
      <c r="AS239" s="22">
        <v>0</v>
      </c>
      <c r="AT239" s="22">
        <v>1425986</v>
      </c>
      <c r="AU239" s="22">
        <v>140430</v>
      </c>
    </row>
    <row r="240" spans="1:47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716554</v>
      </c>
      <c r="F240" s="22">
        <v>0</v>
      </c>
      <c r="G240" s="22">
        <v>0</v>
      </c>
      <c r="H240" s="22">
        <v>94500</v>
      </c>
      <c r="I240" s="22">
        <v>0</v>
      </c>
      <c r="J240" s="22">
        <v>0</v>
      </c>
      <c r="K240" s="22">
        <v>0</v>
      </c>
      <c r="L240" s="22">
        <v>996431</v>
      </c>
      <c r="M240" s="22">
        <v>33691</v>
      </c>
      <c r="N240" s="22">
        <v>19838</v>
      </c>
      <c r="O240" s="22">
        <v>4816</v>
      </c>
      <c r="P240" s="22">
        <v>46741</v>
      </c>
      <c r="Q240" s="22">
        <v>20808</v>
      </c>
      <c r="R240" s="22">
        <v>108351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599091</v>
      </c>
      <c r="Z240" s="22">
        <v>27803</v>
      </c>
      <c r="AA240" s="22">
        <v>0</v>
      </c>
      <c r="AB240" s="22">
        <v>0</v>
      </c>
      <c r="AC240" s="22">
        <v>32045</v>
      </c>
      <c r="AD240" s="22">
        <v>2700669</v>
      </c>
      <c r="AE240" s="22">
        <v>534265</v>
      </c>
      <c r="AF240" s="22">
        <v>466633</v>
      </c>
      <c r="AG240" s="22">
        <v>0</v>
      </c>
      <c r="AH240" s="22">
        <v>540839</v>
      </c>
      <c r="AI240" s="22">
        <v>4158</v>
      </c>
      <c r="AJ240" s="22">
        <v>0</v>
      </c>
      <c r="AK240" s="22">
        <v>261053</v>
      </c>
      <c r="AL240" s="22">
        <v>0</v>
      </c>
      <c r="AM240" s="22">
        <v>2114</v>
      </c>
      <c r="AN240" s="22">
        <v>0</v>
      </c>
      <c r="AO240" s="22">
        <v>50470</v>
      </c>
      <c r="AP240" s="22">
        <v>473189</v>
      </c>
      <c r="AQ240" s="22">
        <v>78922</v>
      </c>
      <c r="AR240" s="22">
        <v>0</v>
      </c>
      <c r="AS240" s="22">
        <v>19090</v>
      </c>
      <c r="AT240" s="22">
        <v>2430733</v>
      </c>
      <c r="AU240" s="22">
        <v>269936</v>
      </c>
    </row>
    <row r="241" spans="1:47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121285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127768</v>
      </c>
      <c r="M241" s="22">
        <v>8128</v>
      </c>
      <c r="N241" s="22">
        <v>1057</v>
      </c>
      <c r="O241" s="22">
        <v>664</v>
      </c>
      <c r="P241" s="22">
        <v>4130</v>
      </c>
      <c r="Q241" s="22">
        <v>3012</v>
      </c>
      <c r="R241" s="22">
        <v>5</v>
      </c>
      <c r="S241" s="22">
        <v>0</v>
      </c>
      <c r="T241" s="22">
        <v>0</v>
      </c>
      <c r="U241" s="22">
        <v>0</v>
      </c>
      <c r="V241" s="22">
        <v>0</v>
      </c>
      <c r="W241" s="22">
        <v>456</v>
      </c>
      <c r="X241" s="22">
        <v>0</v>
      </c>
      <c r="Y241" s="22">
        <v>136999</v>
      </c>
      <c r="Z241" s="22">
        <v>8161</v>
      </c>
      <c r="AA241" s="22">
        <v>0</v>
      </c>
      <c r="AB241" s="22">
        <v>0</v>
      </c>
      <c r="AC241" s="22">
        <v>4631</v>
      </c>
      <c r="AD241" s="22">
        <v>416296</v>
      </c>
      <c r="AE241" s="22">
        <v>130162</v>
      </c>
      <c r="AF241" s="22">
        <v>93195</v>
      </c>
      <c r="AG241" s="22">
        <v>0</v>
      </c>
      <c r="AH241" s="22">
        <v>83421</v>
      </c>
      <c r="AI241" s="22">
        <v>7382</v>
      </c>
      <c r="AJ241" s="22">
        <v>0</v>
      </c>
      <c r="AK241" s="22">
        <v>4300</v>
      </c>
      <c r="AL241" s="22">
        <v>0</v>
      </c>
      <c r="AM241" s="22">
        <v>541</v>
      </c>
      <c r="AN241" s="22">
        <v>0</v>
      </c>
      <c r="AO241" s="22">
        <v>0</v>
      </c>
      <c r="AP241" s="22">
        <v>104875</v>
      </c>
      <c r="AQ241" s="22">
        <v>0</v>
      </c>
      <c r="AR241" s="22">
        <v>0</v>
      </c>
      <c r="AS241" s="22">
        <v>0</v>
      </c>
      <c r="AT241" s="22">
        <v>423876</v>
      </c>
      <c r="AU241" s="22">
        <v>-7580</v>
      </c>
    </row>
    <row r="242" spans="1:47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262324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205778</v>
      </c>
      <c r="M242" s="22">
        <v>6836</v>
      </c>
      <c r="N242" s="22">
        <v>155</v>
      </c>
      <c r="O242" s="22">
        <v>0</v>
      </c>
      <c r="P242" s="22">
        <v>23144</v>
      </c>
      <c r="Q242" s="22">
        <v>2209</v>
      </c>
      <c r="R242" s="22">
        <v>4296</v>
      </c>
      <c r="S242" s="22">
        <v>0</v>
      </c>
      <c r="T242" s="22">
        <v>1383</v>
      </c>
      <c r="U242" s="22">
        <v>0</v>
      </c>
      <c r="V242" s="22">
        <v>0</v>
      </c>
      <c r="W242" s="22">
        <v>0</v>
      </c>
      <c r="X242" s="22">
        <v>0</v>
      </c>
      <c r="Y242" s="22">
        <v>170596</v>
      </c>
      <c r="Z242" s="22">
        <v>0</v>
      </c>
      <c r="AA242" s="22">
        <v>0</v>
      </c>
      <c r="AB242" s="22">
        <v>0</v>
      </c>
      <c r="AC242" s="22">
        <v>27931</v>
      </c>
      <c r="AD242" s="22">
        <v>704652</v>
      </c>
      <c r="AE242" s="22">
        <v>132490</v>
      </c>
      <c r="AF242" s="22">
        <v>197043</v>
      </c>
      <c r="AG242" s="22">
        <v>0</v>
      </c>
      <c r="AH242" s="22">
        <v>205935</v>
      </c>
      <c r="AI242" s="22">
        <v>1267</v>
      </c>
      <c r="AJ242" s="22">
        <v>0</v>
      </c>
      <c r="AK242" s="22">
        <v>13045</v>
      </c>
      <c r="AL242" s="22">
        <v>3364</v>
      </c>
      <c r="AM242" s="22">
        <v>284</v>
      </c>
      <c r="AN242" s="22">
        <v>0</v>
      </c>
      <c r="AO242" s="22">
        <v>24418</v>
      </c>
      <c r="AP242" s="22">
        <v>195993</v>
      </c>
      <c r="AQ242" s="22">
        <v>0</v>
      </c>
      <c r="AR242" s="22">
        <v>0</v>
      </c>
      <c r="AS242" s="22">
        <v>1501</v>
      </c>
      <c r="AT242" s="22">
        <v>775340</v>
      </c>
      <c r="AU242" s="22">
        <v>-70688</v>
      </c>
    </row>
    <row r="243" spans="1:47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404901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182218</v>
      </c>
      <c r="M243" s="22">
        <v>17286</v>
      </c>
      <c r="N243" s="22">
        <v>6399</v>
      </c>
      <c r="O243" s="22">
        <v>0</v>
      </c>
      <c r="P243" s="22">
        <v>14761</v>
      </c>
      <c r="Q243" s="22">
        <v>1494</v>
      </c>
      <c r="R243" s="22">
        <v>10608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738366</v>
      </c>
      <c r="Z243" s="22">
        <v>126775</v>
      </c>
      <c r="AA243" s="22">
        <v>0</v>
      </c>
      <c r="AB243" s="22">
        <v>0</v>
      </c>
      <c r="AC243" s="22">
        <v>6227</v>
      </c>
      <c r="AD243" s="22">
        <v>1509035</v>
      </c>
      <c r="AE243" s="22">
        <v>259213</v>
      </c>
      <c r="AF243" s="22">
        <v>226212</v>
      </c>
      <c r="AG243" s="22">
        <v>0</v>
      </c>
      <c r="AH243" s="22">
        <v>142167</v>
      </c>
      <c r="AI243" s="22">
        <v>0</v>
      </c>
      <c r="AJ243" s="22">
        <v>0</v>
      </c>
      <c r="AK243" s="22">
        <v>0</v>
      </c>
      <c r="AL243" s="22">
        <v>34660</v>
      </c>
      <c r="AM243" s="22">
        <v>3138</v>
      </c>
      <c r="AN243" s="22">
        <v>0</v>
      </c>
      <c r="AO243" s="22">
        <v>0</v>
      </c>
      <c r="AP243" s="22">
        <v>212125</v>
      </c>
      <c r="AQ243" s="22">
        <v>0</v>
      </c>
      <c r="AR243" s="22">
        <v>0</v>
      </c>
      <c r="AS243" s="22">
        <v>1008</v>
      </c>
      <c r="AT243" s="22">
        <v>878523</v>
      </c>
      <c r="AU243" s="22">
        <v>630512</v>
      </c>
    </row>
    <row r="244" spans="1:47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161297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181161</v>
      </c>
      <c r="M244" s="22">
        <v>5087</v>
      </c>
      <c r="N244" s="22">
        <v>0</v>
      </c>
      <c r="O244" s="22">
        <v>0</v>
      </c>
      <c r="P244" s="22">
        <v>18106</v>
      </c>
      <c r="Q244" s="22">
        <v>694</v>
      </c>
      <c r="R244" s="22">
        <v>0</v>
      </c>
      <c r="S244" s="22">
        <v>0</v>
      </c>
      <c r="T244" s="22">
        <v>4864</v>
      </c>
      <c r="U244" s="22">
        <v>0</v>
      </c>
      <c r="V244" s="22">
        <v>0</v>
      </c>
      <c r="W244" s="22">
        <v>0</v>
      </c>
      <c r="X244" s="22">
        <v>35862</v>
      </c>
      <c r="Y244" s="22">
        <v>357505</v>
      </c>
      <c r="Z244" s="22">
        <v>5000</v>
      </c>
      <c r="AA244" s="22">
        <v>0</v>
      </c>
      <c r="AB244" s="22">
        <v>0</v>
      </c>
      <c r="AC244" s="22">
        <v>32467</v>
      </c>
      <c r="AD244" s="22">
        <v>802043</v>
      </c>
      <c r="AE244" s="22">
        <v>153268</v>
      </c>
      <c r="AF244" s="22">
        <v>169010</v>
      </c>
      <c r="AG244" s="22">
        <v>0</v>
      </c>
      <c r="AH244" s="22">
        <v>100139</v>
      </c>
      <c r="AI244" s="22">
        <v>0</v>
      </c>
      <c r="AJ244" s="22">
        <v>0</v>
      </c>
      <c r="AK244" s="22">
        <v>19751</v>
      </c>
      <c r="AL244" s="22">
        <v>0</v>
      </c>
      <c r="AM244" s="22">
        <v>1936</v>
      </c>
      <c r="AN244" s="22">
        <v>0</v>
      </c>
      <c r="AO244" s="22">
        <v>0</v>
      </c>
      <c r="AP244" s="22">
        <v>147101</v>
      </c>
      <c r="AQ244" s="22">
        <v>0</v>
      </c>
      <c r="AR244" s="22">
        <v>0</v>
      </c>
      <c r="AS244" s="22">
        <v>0</v>
      </c>
      <c r="AT244" s="22">
        <v>591205</v>
      </c>
      <c r="AU244" s="22">
        <v>210838</v>
      </c>
    </row>
    <row r="245" spans="1:47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24913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24778</v>
      </c>
      <c r="M245" s="22">
        <v>1264</v>
      </c>
      <c r="N245" s="22">
        <v>0</v>
      </c>
      <c r="O245" s="22">
        <v>0</v>
      </c>
      <c r="P245" s="22">
        <v>3895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30198</v>
      </c>
      <c r="Z245" s="22">
        <v>0</v>
      </c>
      <c r="AA245" s="22">
        <v>0</v>
      </c>
      <c r="AB245" s="22">
        <v>0</v>
      </c>
      <c r="AC245" s="22">
        <v>0</v>
      </c>
      <c r="AD245" s="22">
        <v>85048</v>
      </c>
      <c r="AE245" s="22">
        <v>16577</v>
      </c>
      <c r="AF245" s="22">
        <v>39751</v>
      </c>
      <c r="AG245" s="22">
        <v>0</v>
      </c>
      <c r="AH245" s="22">
        <v>21452</v>
      </c>
      <c r="AI245" s="22">
        <v>0</v>
      </c>
      <c r="AJ245" s="22">
        <v>0</v>
      </c>
      <c r="AK245" s="22">
        <v>375</v>
      </c>
      <c r="AL245" s="22">
        <v>0</v>
      </c>
      <c r="AM245" s="22">
        <v>0</v>
      </c>
      <c r="AN245" s="22">
        <v>0</v>
      </c>
      <c r="AO245" s="22">
        <v>0</v>
      </c>
      <c r="AP245" s="22">
        <v>40145</v>
      </c>
      <c r="AQ245" s="22">
        <v>0</v>
      </c>
      <c r="AR245" s="22">
        <v>0</v>
      </c>
      <c r="AS245" s="22">
        <v>0</v>
      </c>
      <c r="AT245" s="22">
        <v>118300</v>
      </c>
      <c r="AU245" s="22">
        <v>-33252</v>
      </c>
    </row>
    <row r="246" spans="1:47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99448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189040</v>
      </c>
      <c r="M246" s="22">
        <v>4245</v>
      </c>
      <c r="N246" s="22">
        <v>247</v>
      </c>
      <c r="O246" s="22">
        <v>0</v>
      </c>
      <c r="P246" s="22">
        <v>3977</v>
      </c>
      <c r="Q246" s="22">
        <v>10288</v>
      </c>
      <c r="R246" s="22">
        <v>9074</v>
      </c>
      <c r="S246" s="22">
        <v>0</v>
      </c>
      <c r="T246" s="22">
        <v>0</v>
      </c>
      <c r="U246" s="22">
        <v>0</v>
      </c>
      <c r="V246" s="22">
        <v>0</v>
      </c>
      <c r="W246" s="22">
        <v>70522</v>
      </c>
      <c r="X246" s="22">
        <v>0</v>
      </c>
      <c r="Y246" s="22">
        <v>359991</v>
      </c>
      <c r="Z246" s="22">
        <v>91695</v>
      </c>
      <c r="AA246" s="22">
        <v>0</v>
      </c>
      <c r="AB246" s="22">
        <v>0</v>
      </c>
      <c r="AC246" s="22">
        <v>19457</v>
      </c>
      <c r="AD246" s="22">
        <v>857984</v>
      </c>
      <c r="AE246" s="22">
        <v>28629</v>
      </c>
      <c r="AF246" s="22">
        <v>111279</v>
      </c>
      <c r="AG246" s="22">
        <v>152861</v>
      </c>
      <c r="AH246" s="22">
        <v>143628</v>
      </c>
      <c r="AI246" s="22">
        <v>0</v>
      </c>
      <c r="AJ246" s="22">
        <v>0</v>
      </c>
      <c r="AK246" s="22">
        <v>1759</v>
      </c>
      <c r="AL246" s="22">
        <v>0</v>
      </c>
      <c r="AM246" s="22">
        <v>327</v>
      </c>
      <c r="AN246" s="22">
        <v>0</v>
      </c>
      <c r="AO246" s="22">
        <v>0</v>
      </c>
      <c r="AP246" s="22">
        <v>93448</v>
      </c>
      <c r="AQ246" s="22">
        <v>0</v>
      </c>
      <c r="AR246" s="22">
        <v>0</v>
      </c>
      <c r="AS246" s="22">
        <v>0</v>
      </c>
      <c r="AT246" s="22">
        <v>531931</v>
      </c>
      <c r="AU246" s="22">
        <v>326053</v>
      </c>
    </row>
    <row r="247" spans="1:47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79622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190673</v>
      </c>
      <c r="M247" s="22">
        <v>9462</v>
      </c>
      <c r="N247" s="22">
        <v>0</v>
      </c>
      <c r="O247" s="22">
        <v>0</v>
      </c>
      <c r="P247" s="22">
        <v>1175</v>
      </c>
      <c r="Q247" s="22">
        <v>904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43500</v>
      </c>
      <c r="Y247" s="22">
        <v>7500</v>
      </c>
      <c r="Z247" s="22">
        <v>37614</v>
      </c>
      <c r="AA247" s="22">
        <v>0</v>
      </c>
      <c r="AB247" s="22">
        <v>0</v>
      </c>
      <c r="AC247" s="22">
        <v>10668</v>
      </c>
      <c r="AD247" s="22">
        <v>381118</v>
      </c>
      <c r="AE247" s="22">
        <v>65373</v>
      </c>
      <c r="AF247" s="22">
        <v>96903</v>
      </c>
      <c r="AG247" s="22">
        <v>0</v>
      </c>
      <c r="AH247" s="22">
        <v>127102</v>
      </c>
      <c r="AI247" s="22">
        <v>-5414</v>
      </c>
      <c r="AJ247" s="22">
        <v>0</v>
      </c>
      <c r="AK247" s="22">
        <v>11668</v>
      </c>
      <c r="AL247" s="22">
        <v>0</v>
      </c>
      <c r="AM247" s="22">
        <v>584</v>
      </c>
      <c r="AN247" s="22">
        <v>0</v>
      </c>
      <c r="AO247" s="22">
        <v>0</v>
      </c>
      <c r="AP247" s="22">
        <v>125598</v>
      </c>
      <c r="AQ247" s="22">
        <v>0</v>
      </c>
      <c r="AR247" s="22">
        <v>0</v>
      </c>
      <c r="AS247" s="22">
        <v>0</v>
      </c>
      <c r="AT247" s="22">
        <v>421814</v>
      </c>
      <c r="AU247" s="22">
        <v>-40696</v>
      </c>
    </row>
    <row r="248" spans="1:47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328791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265610</v>
      </c>
      <c r="M248" s="22">
        <v>9617</v>
      </c>
      <c r="N248" s="22">
        <v>1740</v>
      </c>
      <c r="O248" s="22">
        <v>208</v>
      </c>
      <c r="P248" s="22">
        <v>7705</v>
      </c>
      <c r="Q248" s="22">
        <v>168</v>
      </c>
      <c r="R248" s="22">
        <v>0</v>
      </c>
      <c r="S248" s="22">
        <v>0</v>
      </c>
      <c r="T248" s="22">
        <v>2300</v>
      </c>
      <c r="U248" s="22">
        <v>0</v>
      </c>
      <c r="V248" s="22">
        <v>0</v>
      </c>
      <c r="W248" s="22">
        <v>490</v>
      </c>
      <c r="X248" s="22">
        <v>0</v>
      </c>
      <c r="Y248" s="22">
        <v>191344</v>
      </c>
      <c r="Z248" s="22">
        <v>18064</v>
      </c>
      <c r="AA248" s="22">
        <v>0</v>
      </c>
      <c r="AB248" s="22">
        <v>0</v>
      </c>
      <c r="AC248" s="22">
        <v>25601</v>
      </c>
      <c r="AD248" s="22">
        <v>851638</v>
      </c>
      <c r="AE248" s="22">
        <v>189706</v>
      </c>
      <c r="AF248" s="22">
        <v>225269</v>
      </c>
      <c r="AG248" s="22">
        <v>0</v>
      </c>
      <c r="AH248" s="22">
        <v>137262</v>
      </c>
      <c r="AI248" s="22">
        <v>1329</v>
      </c>
      <c r="AJ248" s="22">
        <v>0</v>
      </c>
      <c r="AK248" s="22">
        <v>43661</v>
      </c>
      <c r="AL248" s="22">
        <v>0</v>
      </c>
      <c r="AM248" s="22">
        <v>86</v>
      </c>
      <c r="AN248" s="22">
        <v>0</v>
      </c>
      <c r="AO248" s="22">
        <v>0</v>
      </c>
      <c r="AP248" s="22">
        <v>138598</v>
      </c>
      <c r="AQ248" s="22">
        <v>0</v>
      </c>
      <c r="AR248" s="22">
        <v>0</v>
      </c>
      <c r="AS248" s="22">
        <v>0</v>
      </c>
      <c r="AT248" s="22">
        <v>735911</v>
      </c>
      <c r="AU248" s="22">
        <v>115727</v>
      </c>
    </row>
    <row r="249" spans="1:47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143697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102953</v>
      </c>
      <c r="M249" s="22">
        <v>4493</v>
      </c>
      <c r="N249" s="22">
        <v>1005</v>
      </c>
      <c r="O249" s="22">
        <v>75</v>
      </c>
      <c r="P249" s="22">
        <v>9634</v>
      </c>
      <c r="Q249" s="22">
        <v>2585</v>
      </c>
      <c r="R249" s="22">
        <v>2387</v>
      </c>
      <c r="S249" s="22">
        <v>0</v>
      </c>
      <c r="T249" s="22">
        <v>0</v>
      </c>
      <c r="U249" s="22">
        <v>0</v>
      </c>
      <c r="V249" s="22">
        <v>0</v>
      </c>
      <c r="W249" s="22">
        <v>10536</v>
      </c>
      <c r="X249" s="22">
        <v>0</v>
      </c>
      <c r="Y249" s="22">
        <v>269675</v>
      </c>
      <c r="Z249" s="22">
        <v>15905</v>
      </c>
      <c r="AA249" s="22">
        <v>0</v>
      </c>
      <c r="AB249" s="22">
        <v>0</v>
      </c>
      <c r="AC249" s="22">
        <v>1950</v>
      </c>
      <c r="AD249" s="22">
        <v>564895</v>
      </c>
      <c r="AE249" s="22">
        <v>118115</v>
      </c>
      <c r="AF249" s="22">
        <v>114544</v>
      </c>
      <c r="AG249" s="22">
        <v>0</v>
      </c>
      <c r="AH249" s="22">
        <v>73167</v>
      </c>
      <c r="AI249" s="22">
        <v>1000</v>
      </c>
      <c r="AJ249" s="22">
        <v>0</v>
      </c>
      <c r="AK249" s="22">
        <v>6087</v>
      </c>
      <c r="AL249" s="22">
        <v>0</v>
      </c>
      <c r="AM249" s="22">
        <v>0</v>
      </c>
      <c r="AN249" s="22">
        <v>0</v>
      </c>
      <c r="AO249" s="22">
        <v>0</v>
      </c>
      <c r="AP249" s="22">
        <v>72026</v>
      </c>
      <c r="AQ249" s="22">
        <v>0</v>
      </c>
      <c r="AR249" s="22">
        <v>0</v>
      </c>
      <c r="AS249" s="22">
        <v>1433</v>
      </c>
      <c r="AT249" s="22">
        <v>386372</v>
      </c>
      <c r="AU249" s="22">
        <v>178523</v>
      </c>
    </row>
    <row r="250" spans="1:47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130048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76237</v>
      </c>
      <c r="M250" s="22">
        <v>5126</v>
      </c>
      <c r="N250" s="22">
        <v>0</v>
      </c>
      <c r="O250" s="22">
        <v>0</v>
      </c>
      <c r="P250" s="22">
        <v>1705</v>
      </c>
      <c r="Q250" s="22">
        <v>1929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36172</v>
      </c>
      <c r="Y250" s="22">
        <v>562701</v>
      </c>
      <c r="Z250" s="22">
        <v>44760</v>
      </c>
      <c r="AA250" s="22">
        <v>0</v>
      </c>
      <c r="AB250" s="22">
        <v>0</v>
      </c>
      <c r="AC250" s="22">
        <v>2082</v>
      </c>
      <c r="AD250" s="22">
        <v>860760</v>
      </c>
      <c r="AE250" s="22">
        <v>58003</v>
      </c>
      <c r="AF250" s="22">
        <v>153798</v>
      </c>
      <c r="AG250" s="22">
        <v>0</v>
      </c>
      <c r="AH250" s="22">
        <v>25310</v>
      </c>
      <c r="AI250" s="22">
        <v>0</v>
      </c>
      <c r="AJ250" s="22">
        <v>0</v>
      </c>
      <c r="AK250" s="22">
        <v>3128</v>
      </c>
      <c r="AL250" s="22">
        <v>0</v>
      </c>
      <c r="AM250" s="22">
        <v>2447</v>
      </c>
      <c r="AN250" s="22">
        <v>0</v>
      </c>
      <c r="AO250" s="22">
        <v>0</v>
      </c>
      <c r="AP250" s="22">
        <v>60531</v>
      </c>
      <c r="AQ250" s="22">
        <v>0</v>
      </c>
      <c r="AR250" s="22">
        <v>0</v>
      </c>
      <c r="AS250" s="22">
        <v>0</v>
      </c>
      <c r="AT250" s="22">
        <v>303217</v>
      </c>
      <c r="AU250" s="22">
        <v>557543</v>
      </c>
    </row>
    <row r="251" spans="1:47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214065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350953</v>
      </c>
      <c r="M251" s="22">
        <v>17048</v>
      </c>
      <c r="N251" s="22">
        <v>0</v>
      </c>
      <c r="O251" s="22">
        <v>4157</v>
      </c>
      <c r="P251" s="22">
        <v>0</v>
      </c>
      <c r="Q251" s="22">
        <v>8997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90218</v>
      </c>
      <c r="Y251" s="22">
        <v>151516</v>
      </c>
      <c r="Z251" s="22">
        <v>1050000</v>
      </c>
      <c r="AA251" s="22">
        <v>0</v>
      </c>
      <c r="AB251" s="22">
        <v>0</v>
      </c>
      <c r="AC251" s="22">
        <v>0</v>
      </c>
      <c r="AD251" s="22">
        <v>1886954</v>
      </c>
      <c r="AE251" s="22">
        <v>402805</v>
      </c>
      <c r="AF251" s="22">
        <v>351566</v>
      </c>
      <c r="AG251" s="22">
        <v>0</v>
      </c>
      <c r="AH251" s="22">
        <v>160742</v>
      </c>
      <c r="AI251" s="22">
        <v>0</v>
      </c>
      <c r="AJ251" s="22">
        <v>42215</v>
      </c>
      <c r="AK251" s="22">
        <v>0</v>
      </c>
      <c r="AL251" s="22">
        <v>0</v>
      </c>
      <c r="AM251" s="22">
        <v>779</v>
      </c>
      <c r="AN251" s="22">
        <v>0</v>
      </c>
      <c r="AO251" s="22">
        <v>0</v>
      </c>
      <c r="AP251" s="22">
        <v>318817</v>
      </c>
      <c r="AQ251" s="22">
        <v>0</v>
      </c>
      <c r="AR251" s="22">
        <v>0</v>
      </c>
      <c r="AS251" s="22">
        <v>0</v>
      </c>
      <c r="AT251" s="22">
        <v>1276924</v>
      </c>
      <c r="AU251" s="22">
        <v>610030</v>
      </c>
    </row>
    <row r="252" spans="1:47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303333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76344</v>
      </c>
      <c r="M252" s="22">
        <v>11296</v>
      </c>
      <c r="N252" s="22">
        <v>1023</v>
      </c>
      <c r="O252" s="22">
        <v>3956</v>
      </c>
      <c r="P252" s="22">
        <v>6710</v>
      </c>
      <c r="Q252" s="22">
        <v>11300</v>
      </c>
      <c r="R252" s="22">
        <v>21038</v>
      </c>
      <c r="S252" s="22">
        <v>0</v>
      </c>
      <c r="T252" s="22">
        <v>0</v>
      </c>
      <c r="U252" s="22">
        <v>0</v>
      </c>
      <c r="V252" s="22">
        <v>0</v>
      </c>
      <c r="W252" s="22">
        <v>12318</v>
      </c>
      <c r="X252" s="22">
        <v>0</v>
      </c>
      <c r="Y252" s="22">
        <v>235095</v>
      </c>
      <c r="Z252" s="22">
        <v>0</v>
      </c>
      <c r="AA252" s="22">
        <v>0</v>
      </c>
      <c r="AB252" s="22">
        <v>0</v>
      </c>
      <c r="AC252" s="22">
        <v>37280</v>
      </c>
      <c r="AD252" s="22">
        <v>719693</v>
      </c>
      <c r="AE252" s="22">
        <v>205386</v>
      </c>
      <c r="AF252" s="22">
        <v>211739</v>
      </c>
      <c r="AG252" s="22">
        <v>0</v>
      </c>
      <c r="AH252" s="22">
        <v>105786</v>
      </c>
      <c r="AI252" s="22">
        <v>-19616</v>
      </c>
      <c r="AJ252" s="22">
        <v>0</v>
      </c>
      <c r="AK252" s="22">
        <v>16488</v>
      </c>
      <c r="AL252" s="22">
        <v>0</v>
      </c>
      <c r="AM252" s="22">
        <v>237</v>
      </c>
      <c r="AN252" s="22">
        <v>0</v>
      </c>
      <c r="AO252" s="22">
        <v>48398</v>
      </c>
      <c r="AP252" s="22">
        <v>160241</v>
      </c>
      <c r="AQ252" s="22">
        <v>0</v>
      </c>
      <c r="AR252" s="22">
        <v>0</v>
      </c>
      <c r="AS252" s="22">
        <v>0</v>
      </c>
      <c r="AT252" s="22">
        <v>728659</v>
      </c>
      <c r="AU252" s="22">
        <v>-8966</v>
      </c>
    </row>
    <row r="253" spans="1:47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136887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137322</v>
      </c>
      <c r="M253" s="22">
        <v>6124</v>
      </c>
      <c r="N253" s="22">
        <v>520</v>
      </c>
      <c r="O253" s="22">
        <v>9</v>
      </c>
      <c r="P253" s="22">
        <v>6106</v>
      </c>
      <c r="Q253" s="22">
        <v>3727</v>
      </c>
      <c r="R253" s="22">
        <v>1607</v>
      </c>
      <c r="S253" s="22">
        <v>0</v>
      </c>
      <c r="T253" s="22">
        <v>0</v>
      </c>
      <c r="U253" s="22">
        <v>0</v>
      </c>
      <c r="V253" s="22">
        <v>0</v>
      </c>
      <c r="W253" s="22">
        <v>46406</v>
      </c>
      <c r="X253" s="22">
        <v>0</v>
      </c>
      <c r="Y253" s="22">
        <v>128655</v>
      </c>
      <c r="Z253" s="22">
        <v>5000</v>
      </c>
      <c r="AA253" s="22">
        <v>0</v>
      </c>
      <c r="AB253" s="22">
        <v>0</v>
      </c>
      <c r="AC253" s="22">
        <v>810</v>
      </c>
      <c r="AD253" s="22">
        <v>473173</v>
      </c>
      <c r="AE253" s="22">
        <v>122425</v>
      </c>
      <c r="AF253" s="22">
        <v>107444</v>
      </c>
      <c r="AG253" s="22">
        <v>4822</v>
      </c>
      <c r="AH253" s="22">
        <v>94788</v>
      </c>
      <c r="AI253" s="22">
        <v>5138</v>
      </c>
      <c r="AJ253" s="22">
        <v>5160</v>
      </c>
      <c r="AK253" s="22">
        <v>17184</v>
      </c>
      <c r="AL253" s="22">
        <v>0</v>
      </c>
      <c r="AM253" s="22">
        <v>277</v>
      </c>
      <c r="AN253" s="22">
        <v>0</v>
      </c>
      <c r="AO253" s="22">
        <v>6005</v>
      </c>
      <c r="AP253" s="22">
        <v>118889</v>
      </c>
      <c r="AQ253" s="22">
        <v>0</v>
      </c>
      <c r="AR253" s="22">
        <v>0</v>
      </c>
      <c r="AS253" s="22">
        <v>0</v>
      </c>
      <c r="AT253" s="22">
        <v>482132</v>
      </c>
      <c r="AU253" s="22">
        <v>-8959</v>
      </c>
    </row>
    <row r="254" spans="1:47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161518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110312</v>
      </c>
      <c r="M254" s="22">
        <v>5382</v>
      </c>
      <c r="N254" s="22">
        <v>575</v>
      </c>
      <c r="O254" s="22">
        <v>183</v>
      </c>
      <c r="P254" s="22">
        <v>15692</v>
      </c>
      <c r="Q254" s="22">
        <v>201</v>
      </c>
      <c r="R254" s="22">
        <v>3107</v>
      </c>
      <c r="S254" s="22">
        <v>0</v>
      </c>
      <c r="T254" s="22">
        <v>0</v>
      </c>
      <c r="U254" s="22">
        <v>498096</v>
      </c>
      <c r="V254" s="22">
        <v>0</v>
      </c>
      <c r="W254" s="22">
        <v>0</v>
      </c>
      <c r="X254" s="22">
        <v>88003</v>
      </c>
      <c r="Y254" s="22">
        <v>224739</v>
      </c>
      <c r="Z254" s="22">
        <v>0</v>
      </c>
      <c r="AA254" s="22">
        <v>0</v>
      </c>
      <c r="AB254" s="22">
        <v>0</v>
      </c>
      <c r="AC254" s="22">
        <v>7990</v>
      </c>
      <c r="AD254" s="22">
        <v>1115798</v>
      </c>
      <c r="AE254" s="22">
        <v>61354</v>
      </c>
      <c r="AF254" s="22">
        <v>167732</v>
      </c>
      <c r="AG254" s="22">
        <v>0</v>
      </c>
      <c r="AH254" s="22">
        <v>77742</v>
      </c>
      <c r="AI254" s="22">
        <v>0</v>
      </c>
      <c r="AJ254" s="22">
        <v>0</v>
      </c>
      <c r="AK254" s="22">
        <v>0</v>
      </c>
      <c r="AL254" s="22">
        <v>9252</v>
      </c>
      <c r="AM254" s="22">
        <v>0</v>
      </c>
      <c r="AN254" s="22">
        <v>0</v>
      </c>
      <c r="AO254" s="22">
        <v>4146</v>
      </c>
      <c r="AP254" s="22">
        <v>124112</v>
      </c>
      <c r="AQ254" s="22">
        <v>0</v>
      </c>
      <c r="AR254" s="22">
        <v>0</v>
      </c>
      <c r="AS254" s="22">
        <v>308</v>
      </c>
      <c r="AT254" s="22">
        <v>444646</v>
      </c>
      <c r="AU254" s="22">
        <v>671152</v>
      </c>
    </row>
    <row r="255" spans="1:47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585745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337657</v>
      </c>
      <c r="M255" s="22">
        <v>38712</v>
      </c>
      <c r="N255" s="22">
        <v>0</v>
      </c>
      <c r="O255" s="22">
        <v>0</v>
      </c>
      <c r="P255" s="22">
        <v>81815</v>
      </c>
      <c r="Q255" s="22">
        <v>8479</v>
      </c>
      <c r="R255" s="22">
        <v>0</v>
      </c>
      <c r="S255" s="22">
        <v>0</v>
      </c>
      <c r="T255" s="22">
        <v>-3457</v>
      </c>
      <c r="U255" s="22">
        <v>0</v>
      </c>
      <c r="V255" s="22">
        <v>0</v>
      </c>
      <c r="W255" s="22">
        <v>0</v>
      </c>
      <c r="X255" s="22">
        <v>0</v>
      </c>
      <c r="Y255" s="22">
        <v>268477</v>
      </c>
      <c r="Z255" s="22">
        <v>195461</v>
      </c>
      <c r="AA255" s="22">
        <v>0</v>
      </c>
      <c r="AB255" s="22">
        <v>0</v>
      </c>
      <c r="AC255" s="22">
        <v>111892</v>
      </c>
      <c r="AD255" s="22">
        <v>1624781</v>
      </c>
      <c r="AE255" s="22">
        <v>410923</v>
      </c>
      <c r="AF255" s="22">
        <v>306974</v>
      </c>
      <c r="AG255" s="22">
        <v>0</v>
      </c>
      <c r="AH255" s="22">
        <v>251657</v>
      </c>
      <c r="AI255" s="22">
        <v>0</v>
      </c>
      <c r="AJ255" s="22">
        <v>0</v>
      </c>
      <c r="AK255" s="22">
        <v>0</v>
      </c>
      <c r="AL255" s="22">
        <v>47660</v>
      </c>
      <c r="AM255" s="22">
        <v>1674</v>
      </c>
      <c r="AN255" s="22">
        <v>3541</v>
      </c>
      <c r="AO255" s="22">
        <v>8460</v>
      </c>
      <c r="AP255" s="22">
        <v>192029</v>
      </c>
      <c r="AQ255" s="22">
        <v>0</v>
      </c>
      <c r="AR255" s="22">
        <v>0</v>
      </c>
      <c r="AS255" s="22">
        <v>79536</v>
      </c>
      <c r="AT255" s="22">
        <v>1302454</v>
      </c>
      <c r="AU255" s="22">
        <v>322327</v>
      </c>
    </row>
    <row r="256" spans="1:47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254749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184931</v>
      </c>
      <c r="M256" s="22">
        <v>7952</v>
      </c>
      <c r="N256" s="22">
        <v>345</v>
      </c>
      <c r="O256" s="22">
        <v>0</v>
      </c>
      <c r="P256" s="22">
        <v>22604</v>
      </c>
      <c r="Q256" s="22">
        <v>0</v>
      </c>
      <c r="R256" s="22">
        <v>9170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250248</v>
      </c>
      <c r="Z256" s="22">
        <v>13689</v>
      </c>
      <c r="AA256" s="22">
        <v>0</v>
      </c>
      <c r="AB256" s="22">
        <v>0</v>
      </c>
      <c r="AC256" s="22">
        <v>16587</v>
      </c>
      <c r="AD256" s="22">
        <v>760275</v>
      </c>
      <c r="AE256" s="22">
        <v>176311</v>
      </c>
      <c r="AF256" s="22">
        <v>144914</v>
      </c>
      <c r="AG256" s="22">
        <v>31168</v>
      </c>
      <c r="AH256" s="22">
        <v>158215</v>
      </c>
      <c r="AI256" s="22">
        <v>0</v>
      </c>
      <c r="AJ256" s="22">
        <v>0</v>
      </c>
      <c r="AK256" s="22">
        <v>6145</v>
      </c>
      <c r="AL256" s="22">
        <v>0</v>
      </c>
      <c r="AM256" s="22">
        <v>406</v>
      </c>
      <c r="AN256" s="22">
        <v>0</v>
      </c>
      <c r="AO256" s="22">
        <v>0</v>
      </c>
      <c r="AP256" s="22">
        <v>135726</v>
      </c>
      <c r="AQ256" s="22">
        <v>0</v>
      </c>
      <c r="AR256" s="22">
        <v>0</v>
      </c>
      <c r="AS256" s="22">
        <v>75</v>
      </c>
      <c r="AT256" s="22">
        <v>652960</v>
      </c>
      <c r="AU256" s="22">
        <v>107315</v>
      </c>
    </row>
    <row r="257" spans="1:47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392663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224923</v>
      </c>
      <c r="M257" s="22">
        <v>9545</v>
      </c>
      <c r="N257" s="22">
        <v>1342</v>
      </c>
      <c r="O257" s="22">
        <v>0</v>
      </c>
      <c r="P257" s="22">
        <v>54339</v>
      </c>
      <c r="Q257" s="22">
        <v>831</v>
      </c>
      <c r="R257" s="22">
        <v>75</v>
      </c>
      <c r="S257" s="22">
        <v>0</v>
      </c>
      <c r="T257" s="22">
        <v>19193</v>
      </c>
      <c r="U257" s="22">
        <v>0</v>
      </c>
      <c r="V257" s="22">
        <v>0</v>
      </c>
      <c r="W257" s="22">
        <v>50000</v>
      </c>
      <c r="X257" s="22">
        <v>0</v>
      </c>
      <c r="Y257" s="22">
        <v>212883</v>
      </c>
      <c r="Z257" s="22">
        <v>278660</v>
      </c>
      <c r="AA257" s="22">
        <v>0</v>
      </c>
      <c r="AB257" s="22">
        <v>0</v>
      </c>
      <c r="AC257" s="22">
        <v>48077</v>
      </c>
      <c r="AD257" s="22">
        <v>1292531</v>
      </c>
      <c r="AE257" s="22">
        <v>274004</v>
      </c>
      <c r="AF257" s="22">
        <v>171206</v>
      </c>
      <c r="AG257" s="22">
        <v>2425</v>
      </c>
      <c r="AH257" s="22">
        <v>108104</v>
      </c>
      <c r="AI257" s="22">
        <v>299</v>
      </c>
      <c r="AJ257" s="22">
        <v>0</v>
      </c>
      <c r="AK257" s="22">
        <v>241226</v>
      </c>
      <c r="AL257" s="22">
        <v>10250</v>
      </c>
      <c r="AM257" s="22">
        <v>125</v>
      </c>
      <c r="AN257" s="22">
        <v>0</v>
      </c>
      <c r="AO257" s="22">
        <v>2236</v>
      </c>
      <c r="AP257" s="22">
        <v>192773</v>
      </c>
      <c r="AQ257" s="22">
        <v>0</v>
      </c>
      <c r="AR257" s="22">
        <v>0</v>
      </c>
      <c r="AS257" s="22">
        <v>3604</v>
      </c>
      <c r="AT257" s="22">
        <v>1006252</v>
      </c>
      <c r="AU257" s="22">
        <v>286279</v>
      </c>
    </row>
    <row r="258" spans="1:47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677004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1400366</v>
      </c>
      <c r="M258" s="22">
        <v>14318</v>
      </c>
      <c r="N258" s="22">
        <v>30381</v>
      </c>
      <c r="O258" s="22">
        <v>0</v>
      </c>
      <c r="P258" s="22">
        <v>0</v>
      </c>
      <c r="Q258" s="22">
        <v>647</v>
      </c>
      <c r="R258" s="22">
        <v>32215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223940</v>
      </c>
      <c r="Y258" s="22">
        <v>264120</v>
      </c>
      <c r="Z258" s="22">
        <v>50000</v>
      </c>
      <c r="AA258" s="22">
        <v>0</v>
      </c>
      <c r="AB258" s="22">
        <v>0</v>
      </c>
      <c r="AC258" s="22">
        <v>30661</v>
      </c>
      <c r="AD258" s="22">
        <v>2723652</v>
      </c>
      <c r="AE258" s="22">
        <v>312362</v>
      </c>
      <c r="AF258" s="22">
        <v>790770</v>
      </c>
      <c r="AG258" s="22">
        <v>0</v>
      </c>
      <c r="AH258" s="22">
        <v>590803</v>
      </c>
      <c r="AI258" s="22">
        <v>0</v>
      </c>
      <c r="AJ258" s="22">
        <v>0</v>
      </c>
      <c r="AK258" s="22">
        <v>87093</v>
      </c>
      <c r="AL258" s="22">
        <v>0</v>
      </c>
      <c r="AM258" s="22">
        <v>0</v>
      </c>
      <c r="AN258" s="22">
        <v>0</v>
      </c>
      <c r="AO258" s="22">
        <v>30958</v>
      </c>
      <c r="AP258" s="22">
        <v>238067</v>
      </c>
      <c r="AQ258" s="22">
        <v>0</v>
      </c>
      <c r="AR258" s="22">
        <v>0</v>
      </c>
      <c r="AS258" s="22">
        <v>-19043</v>
      </c>
      <c r="AT258" s="22">
        <v>2031010</v>
      </c>
      <c r="AU258" s="22">
        <v>692642</v>
      </c>
    </row>
    <row r="259" spans="1:47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907656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425928</v>
      </c>
      <c r="M259" s="22">
        <v>14663</v>
      </c>
      <c r="N259" s="22">
        <v>2920</v>
      </c>
      <c r="O259" s="22">
        <v>0</v>
      </c>
      <c r="P259" s="22">
        <v>56991</v>
      </c>
      <c r="Q259" s="22">
        <v>12093</v>
      </c>
      <c r="R259" s="22">
        <v>28086</v>
      </c>
      <c r="S259" s="22">
        <v>0</v>
      </c>
      <c r="T259" s="22">
        <v>0</v>
      </c>
      <c r="U259" s="22">
        <v>0</v>
      </c>
      <c r="V259" s="22">
        <v>0</v>
      </c>
      <c r="W259" s="22">
        <v>25518</v>
      </c>
      <c r="X259" s="22">
        <v>0</v>
      </c>
      <c r="Y259" s="22">
        <v>65437</v>
      </c>
      <c r="Z259" s="22">
        <v>57827</v>
      </c>
      <c r="AA259" s="22">
        <v>0</v>
      </c>
      <c r="AB259" s="22">
        <v>0</v>
      </c>
      <c r="AC259" s="22">
        <v>1665</v>
      </c>
      <c r="AD259" s="22">
        <v>1598784</v>
      </c>
      <c r="AE259" s="22">
        <v>417929</v>
      </c>
      <c r="AF259" s="22">
        <v>179796</v>
      </c>
      <c r="AG259" s="22">
        <v>0</v>
      </c>
      <c r="AH259" s="22">
        <v>670015</v>
      </c>
      <c r="AI259" s="22">
        <v>0</v>
      </c>
      <c r="AJ259" s="22">
        <v>0</v>
      </c>
      <c r="AK259" s="22">
        <v>6133</v>
      </c>
      <c r="AL259" s="22">
        <v>25243</v>
      </c>
      <c r="AM259" s="22">
        <v>0</v>
      </c>
      <c r="AN259" s="22">
        <v>0</v>
      </c>
      <c r="AO259" s="22">
        <v>21221</v>
      </c>
      <c r="AP259" s="22">
        <v>124694</v>
      </c>
      <c r="AQ259" s="22">
        <v>0</v>
      </c>
      <c r="AR259" s="22">
        <v>0</v>
      </c>
      <c r="AS259" s="22">
        <v>0</v>
      </c>
      <c r="AT259" s="22">
        <v>1445031</v>
      </c>
      <c r="AU259" s="22">
        <v>153753</v>
      </c>
    </row>
    <row r="260" spans="1:47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135733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78646</v>
      </c>
      <c r="M260" s="22">
        <v>10680</v>
      </c>
      <c r="N260" s="22">
        <v>50</v>
      </c>
      <c r="O260" s="22">
        <v>958</v>
      </c>
      <c r="P260" s="22">
        <v>9560</v>
      </c>
      <c r="Q260" s="22">
        <v>1895</v>
      </c>
      <c r="R260" s="22">
        <v>0</v>
      </c>
      <c r="S260" s="22">
        <v>0</v>
      </c>
      <c r="T260" s="22">
        <v>0</v>
      </c>
      <c r="U260" s="22">
        <v>7226</v>
      </c>
      <c r="V260" s="22">
        <v>0</v>
      </c>
      <c r="W260" s="22">
        <v>0</v>
      </c>
      <c r="X260" s="22">
        <v>0</v>
      </c>
      <c r="Y260" s="22">
        <v>344936</v>
      </c>
      <c r="Z260" s="22">
        <v>0</v>
      </c>
      <c r="AA260" s="22">
        <v>14736</v>
      </c>
      <c r="AB260" s="22">
        <v>0</v>
      </c>
      <c r="AC260" s="22">
        <v>14431</v>
      </c>
      <c r="AD260" s="22">
        <v>618851</v>
      </c>
      <c r="AE260" s="22">
        <v>63601</v>
      </c>
      <c r="AF260" s="22">
        <v>119730</v>
      </c>
      <c r="AG260" s="22">
        <v>0</v>
      </c>
      <c r="AH260" s="22">
        <v>73096</v>
      </c>
      <c r="AI260" s="22">
        <v>0</v>
      </c>
      <c r="AJ260" s="22">
        <v>0</v>
      </c>
      <c r="AK260" s="22">
        <v>37175</v>
      </c>
      <c r="AL260" s="22">
        <v>0</v>
      </c>
      <c r="AM260" s="22">
        <v>0</v>
      </c>
      <c r="AN260" s="22">
        <v>0</v>
      </c>
      <c r="AO260" s="22">
        <v>582</v>
      </c>
      <c r="AP260" s="22">
        <v>52876</v>
      </c>
      <c r="AQ260" s="22">
        <v>609</v>
      </c>
      <c r="AR260" s="22">
        <v>0</v>
      </c>
      <c r="AS260" s="22">
        <v>3401</v>
      </c>
      <c r="AT260" s="22">
        <v>351070</v>
      </c>
      <c r="AU260" s="22">
        <v>267781</v>
      </c>
    </row>
    <row r="261" spans="1:47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306548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199178</v>
      </c>
      <c r="M261" s="22">
        <v>5498</v>
      </c>
      <c r="N261" s="22">
        <v>1625</v>
      </c>
      <c r="O261" s="22">
        <v>823</v>
      </c>
      <c r="P261" s="22">
        <v>44565</v>
      </c>
      <c r="Q261" s="22">
        <v>2887</v>
      </c>
      <c r="R261" s="22">
        <v>57499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140695</v>
      </c>
      <c r="Y261" s="22">
        <v>504860</v>
      </c>
      <c r="Z261" s="22">
        <v>0</v>
      </c>
      <c r="AA261" s="22">
        <v>0</v>
      </c>
      <c r="AB261" s="22">
        <v>13927</v>
      </c>
      <c r="AC261" s="22">
        <v>7220</v>
      </c>
      <c r="AD261" s="22">
        <v>1285325</v>
      </c>
      <c r="AE261" s="22">
        <v>106877</v>
      </c>
      <c r="AF261" s="22">
        <v>319899</v>
      </c>
      <c r="AG261" s="22">
        <v>0</v>
      </c>
      <c r="AH261" s="22">
        <v>202398</v>
      </c>
      <c r="AI261" s="22">
        <v>0</v>
      </c>
      <c r="AJ261" s="22">
        <v>0</v>
      </c>
      <c r="AK261" s="22">
        <v>0</v>
      </c>
      <c r="AL261" s="22">
        <v>34262</v>
      </c>
      <c r="AM261" s="22">
        <v>1372</v>
      </c>
      <c r="AN261" s="22">
        <v>0</v>
      </c>
      <c r="AO261" s="22">
        <v>29042</v>
      </c>
      <c r="AP261" s="22">
        <v>233725</v>
      </c>
      <c r="AQ261" s="22">
        <v>0</v>
      </c>
      <c r="AR261" s="22">
        <v>0</v>
      </c>
      <c r="AS261" s="22">
        <v>4145</v>
      </c>
      <c r="AT261" s="22">
        <v>931720</v>
      </c>
      <c r="AU261" s="22">
        <v>353605</v>
      </c>
    </row>
    <row r="262" spans="1:47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324987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157810</v>
      </c>
      <c r="M262" s="22">
        <v>17317</v>
      </c>
      <c r="N262" s="22">
        <v>728</v>
      </c>
      <c r="O262" s="22">
        <v>182</v>
      </c>
      <c r="P262" s="22">
        <v>22559</v>
      </c>
      <c r="Q262" s="22">
        <v>268</v>
      </c>
      <c r="R262" s="22">
        <v>9616</v>
      </c>
      <c r="S262" s="22">
        <v>0</v>
      </c>
      <c r="T262" s="22">
        <v>0</v>
      </c>
      <c r="U262" s="22">
        <v>0</v>
      </c>
      <c r="V262" s="22">
        <v>0</v>
      </c>
      <c r="W262" s="22">
        <v>50971</v>
      </c>
      <c r="X262" s="22">
        <v>0</v>
      </c>
      <c r="Y262" s="22">
        <v>129597</v>
      </c>
      <c r="Z262" s="22">
        <v>16376</v>
      </c>
      <c r="AA262" s="22">
        <v>0</v>
      </c>
      <c r="AB262" s="22">
        <v>0</v>
      </c>
      <c r="AC262" s="22">
        <v>3513</v>
      </c>
      <c r="AD262" s="22">
        <v>733924</v>
      </c>
      <c r="AE262" s="22">
        <v>117718</v>
      </c>
      <c r="AF262" s="22">
        <v>193561</v>
      </c>
      <c r="AG262" s="22">
        <v>94266</v>
      </c>
      <c r="AH262" s="22">
        <v>115303</v>
      </c>
      <c r="AI262" s="22">
        <v>0</v>
      </c>
      <c r="AJ262" s="22">
        <v>0</v>
      </c>
      <c r="AK262" s="22">
        <v>7276</v>
      </c>
      <c r="AL262" s="22">
        <v>0</v>
      </c>
      <c r="AM262" s="22">
        <v>43</v>
      </c>
      <c r="AN262" s="22">
        <v>0</v>
      </c>
      <c r="AO262" s="22">
        <v>5814</v>
      </c>
      <c r="AP262" s="22">
        <v>111733</v>
      </c>
      <c r="AQ262" s="22">
        <v>-603</v>
      </c>
      <c r="AR262" s="22">
        <v>0</v>
      </c>
      <c r="AS262" s="22">
        <v>0</v>
      </c>
      <c r="AT262" s="22">
        <v>645111</v>
      </c>
      <c r="AU262" s="22">
        <v>88813</v>
      </c>
    </row>
    <row r="263" spans="1:47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673539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1198873</v>
      </c>
      <c r="M263" s="22">
        <v>15875</v>
      </c>
      <c r="N263" s="22">
        <v>4820</v>
      </c>
      <c r="O263" s="22">
        <v>0</v>
      </c>
      <c r="P263" s="22">
        <v>85383</v>
      </c>
      <c r="Q263" s="22">
        <v>15756</v>
      </c>
      <c r="R263" s="22">
        <v>18485</v>
      </c>
      <c r="S263" s="22">
        <v>0</v>
      </c>
      <c r="T263" s="22">
        <v>0</v>
      </c>
      <c r="U263" s="22">
        <v>0</v>
      </c>
      <c r="V263" s="22">
        <v>0</v>
      </c>
      <c r="W263" s="22">
        <v>3000</v>
      </c>
      <c r="X263" s="22">
        <v>0</v>
      </c>
      <c r="Y263" s="22">
        <v>635333</v>
      </c>
      <c r="Z263" s="22">
        <v>72897</v>
      </c>
      <c r="AA263" s="22">
        <v>0</v>
      </c>
      <c r="AB263" s="22">
        <v>0</v>
      </c>
      <c r="AC263" s="22">
        <v>24079</v>
      </c>
      <c r="AD263" s="22">
        <v>2748040</v>
      </c>
      <c r="AE263" s="22">
        <v>679387</v>
      </c>
      <c r="AF263" s="22">
        <v>439928</v>
      </c>
      <c r="AG263" s="22">
        <v>0</v>
      </c>
      <c r="AH263" s="22">
        <v>462444</v>
      </c>
      <c r="AI263" s="22">
        <v>1782</v>
      </c>
      <c r="AJ263" s="22">
        <v>511233</v>
      </c>
      <c r="AK263" s="22">
        <v>186476</v>
      </c>
      <c r="AL263" s="22">
        <v>0</v>
      </c>
      <c r="AM263" s="22">
        <v>7233</v>
      </c>
      <c r="AN263" s="22">
        <v>0</v>
      </c>
      <c r="AO263" s="22">
        <v>16020</v>
      </c>
      <c r="AP263" s="22">
        <v>357298</v>
      </c>
      <c r="AQ263" s="22">
        <v>0</v>
      </c>
      <c r="AR263" s="22">
        <v>0</v>
      </c>
      <c r="AS263" s="22">
        <v>1075</v>
      </c>
      <c r="AT263" s="22">
        <v>2662876</v>
      </c>
      <c r="AU263" s="22">
        <v>85164</v>
      </c>
    </row>
    <row r="264" spans="1:47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361111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379659</v>
      </c>
      <c r="M264" s="22">
        <v>17524</v>
      </c>
      <c r="N264" s="22">
        <v>2063</v>
      </c>
      <c r="O264" s="22">
        <v>1316</v>
      </c>
      <c r="P264" s="22">
        <v>10474</v>
      </c>
      <c r="Q264" s="22">
        <v>17876</v>
      </c>
      <c r="R264" s="22">
        <v>15796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747113</v>
      </c>
      <c r="Z264" s="22">
        <v>66649</v>
      </c>
      <c r="AA264" s="22">
        <v>90775</v>
      </c>
      <c r="AB264" s="22">
        <v>0</v>
      </c>
      <c r="AC264" s="22">
        <v>102090</v>
      </c>
      <c r="AD264" s="22">
        <v>1812446</v>
      </c>
      <c r="AE264" s="22">
        <v>334692</v>
      </c>
      <c r="AF264" s="22">
        <v>195901</v>
      </c>
      <c r="AG264" s="22">
        <v>0</v>
      </c>
      <c r="AH264" s="22">
        <v>230795</v>
      </c>
      <c r="AI264" s="22">
        <v>2529</v>
      </c>
      <c r="AJ264" s="22">
        <v>0</v>
      </c>
      <c r="AK264" s="22">
        <v>82140</v>
      </c>
      <c r="AL264" s="22">
        <v>214953</v>
      </c>
      <c r="AM264" s="22">
        <v>731</v>
      </c>
      <c r="AN264" s="22">
        <v>0</v>
      </c>
      <c r="AO264" s="22">
        <v>26484</v>
      </c>
      <c r="AP264" s="22">
        <v>246830</v>
      </c>
      <c r="AQ264" s="22">
        <v>4257</v>
      </c>
      <c r="AR264" s="22">
        <v>0</v>
      </c>
      <c r="AS264" s="22">
        <v>0</v>
      </c>
      <c r="AT264" s="22">
        <v>1339312</v>
      </c>
      <c r="AU264" s="22">
        <v>473134</v>
      </c>
    </row>
    <row r="265" spans="1:47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153224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187992</v>
      </c>
      <c r="M265" s="22">
        <v>4348</v>
      </c>
      <c r="N265" s="22">
        <v>-90</v>
      </c>
      <c r="O265" s="22">
        <v>167</v>
      </c>
      <c r="P265" s="22">
        <v>7175</v>
      </c>
      <c r="Q265" s="22">
        <v>2119</v>
      </c>
      <c r="R265" s="22">
        <v>120</v>
      </c>
      <c r="S265" s="22">
        <v>0</v>
      </c>
      <c r="T265" s="22">
        <v>2410</v>
      </c>
      <c r="U265" s="22">
        <v>0</v>
      </c>
      <c r="V265" s="22">
        <v>0</v>
      </c>
      <c r="W265" s="22">
        <v>0</v>
      </c>
      <c r="X265" s="22">
        <v>0</v>
      </c>
      <c r="Y265" s="22">
        <v>-18710</v>
      </c>
      <c r="Z265" s="22">
        <v>43627</v>
      </c>
      <c r="AA265" s="22">
        <v>0</v>
      </c>
      <c r="AB265" s="22">
        <v>0</v>
      </c>
      <c r="AC265" s="22">
        <v>8336</v>
      </c>
      <c r="AD265" s="22">
        <v>390718</v>
      </c>
      <c r="AE265" s="22">
        <v>106825</v>
      </c>
      <c r="AF265" s="22">
        <v>128343</v>
      </c>
      <c r="AG265" s="22">
        <v>0</v>
      </c>
      <c r="AH265" s="22">
        <v>75872</v>
      </c>
      <c r="AI265" s="22">
        <v>0</v>
      </c>
      <c r="AJ265" s="22">
        <v>0</v>
      </c>
      <c r="AK265" s="22">
        <v>84215</v>
      </c>
      <c r="AL265" s="22">
        <v>0</v>
      </c>
      <c r="AM265" s="22">
        <v>1243</v>
      </c>
      <c r="AN265" s="22">
        <v>0</v>
      </c>
      <c r="AO265" s="22">
        <v>9321</v>
      </c>
      <c r="AP265" s="22">
        <v>55526</v>
      </c>
      <c r="AQ265" s="22">
        <v>0</v>
      </c>
      <c r="AR265" s="22">
        <v>0</v>
      </c>
      <c r="AS265" s="22">
        <v>0</v>
      </c>
      <c r="AT265" s="22">
        <v>461345</v>
      </c>
      <c r="AU265" s="22">
        <v>-70627</v>
      </c>
    </row>
    <row r="266" spans="1:47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184625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123996</v>
      </c>
      <c r="M266" s="22">
        <v>17615</v>
      </c>
      <c r="N266" s="22">
        <v>0</v>
      </c>
      <c r="O266" s="22">
        <v>133</v>
      </c>
      <c r="P266" s="22">
        <v>19889</v>
      </c>
      <c r="Q266" s="22">
        <v>8732</v>
      </c>
      <c r="R266" s="22">
        <v>3637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62402</v>
      </c>
      <c r="Z266" s="22">
        <v>9800</v>
      </c>
      <c r="AA266" s="22">
        <v>0</v>
      </c>
      <c r="AB266" s="22">
        <v>0</v>
      </c>
      <c r="AC266" s="22">
        <v>0</v>
      </c>
      <c r="AD266" s="22">
        <v>430829</v>
      </c>
      <c r="AE266" s="22">
        <v>126382</v>
      </c>
      <c r="AF266" s="22">
        <v>169544</v>
      </c>
      <c r="AG266" s="22">
        <v>0</v>
      </c>
      <c r="AH266" s="22">
        <v>76735</v>
      </c>
      <c r="AI266" s="22">
        <v>0</v>
      </c>
      <c r="AJ266" s="22">
        <v>0</v>
      </c>
      <c r="AK266" s="22">
        <v>3485</v>
      </c>
      <c r="AL266" s="22">
        <v>0</v>
      </c>
      <c r="AM266" s="22">
        <v>0</v>
      </c>
      <c r="AN266" s="22">
        <v>0</v>
      </c>
      <c r="AO266" s="22">
        <v>0</v>
      </c>
      <c r="AP266" s="22">
        <v>93399</v>
      </c>
      <c r="AQ266" s="22">
        <v>0</v>
      </c>
      <c r="AR266" s="22">
        <v>0</v>
      </c>
      <c r="AS266" s="22">
        <v>1579</v>
      </c>
      <c r="AT266" s="22">
        <v>471124</v>
      </c>
      <c r="AU266" s="22">
        <v>-40295</v>
      </c>
    </row>
    <row r="267" spans="1:47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151573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69914</v>
      </c>
      <c r="M267" s="22">
        <v>6118</v>
      </c>
      <c r="N267" s="22">
        <v>0</v>
      </c>
      <c r="O267" s="22">
        <v>0</v>
      </c>
      <c r="P267" s="22">
        <v>8261</v>
      </c>
      <c r="Q267" s="22">
        <v>6513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15233</v>
      </c>
      <c r="Y267" s="22">
        <v>199794</v>
      </c>
      <c r="Z267" s="22">
        <v>13650</v>
      </c>
      <c r="AA267" s="22">
        <v>0</v>
      </c>
      <c r="AB267" s="22">
        <v>0</v>
      </c>
      <c r="AC267" s="22">
        <v>22917</v>
      </c>
      <c r="AD267" s="22">
        <v>493973</v>
      </c>
      <c r="AE267" s="22">
        <v>116849</v>
      </c>
      <c r="AF267" s="22">
        <v>91821</v>
      </c>
      <c r="AG267" s="22">
        <v>0</v>
      </c>
      <c r="AH267" s="22">
        <v>92420</v>
      </c>
      <c r="AI267" s="22">
        <v>0</v>
      </c>
      <c r="AJ267" s="22">
        <v>0</v>
      </c>
      <c r="AK267" s="22">
        <v>9046</v>
      </c>
      <c r="AL267" s="22">
        <v>1278</v>
      </c>
      <c r="AM267" s="22">
        <v>0</v>
      </c>
      <c r="AN267" s="22">
        <v>0</v>
      </c>
      <c r="AO267" s="22">
        <v>6094</v>
      </c>
      <c r="AP267" s="22">
        <v>123777</v>
      </c>
      <c r="AQ267" s="22">
        <v>0</v>
      </c>
      <c r="AR267" s="22">
        <v>0</v>
      </c>
      <c r="AS267" s="22">
        <v>1817</v>
      </c>
      <c r="AT267" s="22">
        <v>443102</v>
      </c>
      <c r="AU267" s="22">
        <v>50871</v>
      </c>
    </row>
    <row r="268" spans="1:47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198582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153881</v>
      </c>
      <c r="M268" s="22">
        <v>9719</v>
      </c>
      <c r="N268" s="22">
        <v>0</v>
      </c>
      <c r="O268" s="22">
        <v>0</v>
      </c>
      <c r="P268" s="22">
        <v>0</v>
      </c>
      <c r="Q268" s="22">
        <v>70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63933</v>
      </c>
      <c r="Y268" s="22">
        <v>54290</v>
      </c>
      <c r="Z268" s="22">
        <v>0</v>
      </c>
      <c r="AA268" s="22">
        <v>0</v>
      </c>
      <c r="AB268" s="22">
        <v>0</v>
      </c>
      <c r="AC268" s="22">
        <v>68268</v>
      </c>
      <c r="AD268" s="22">
        <v>548743</v>
      </c>
      <c r="AE268" s="22">
        <v>193928</v>
      </c>
      <c r="AF268" s="22">
        <v>97186</v>
      </c>
      <c r="AG268" s="22">
        <v>0</v>
      </c>
      <c r="AH268" s="22">
        <v>295138</v>
      </c>
      <c r="AI268" s="22">
        <v>-1778</v>
      </c>
      <c r="AJ268" s="22">
        <v>0</v>
      </c>
      <c r="AK268" s="22">
        <v>0</v>
      </c>
      <c r="AL268" s="22">
        <v>0</v>
      </c>
      <c r="AM268" s="22">
        <v>1681</v>
      </c>
      <c r="AN268" s="22">
        <v>0</v>
      </c>
      <c r="AO268" s="22">
        <v>5449</v>
      </c>
      <c r="AP268" s="22">
        <v>104064</v>
      </c>
      <c r="AQ268" s="22">
        <v>4280</v>
      </c>
      <c r="AR268" s="22">
        <v>0</v>
      </c>
      <c r="AS268" s="22">
        <v>0</v>
      </c>
      <c r="AT268" s="22">
        <v>699948</v>
      </c>
      <c r="AU268" s="22">
        <v>-151205</v>
      </c>
    </row>
    <row r="269" spans="1:47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62209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26028</v>
      </c>
      <c r="M269" s="22">
        <v>3008</v>
      </c>
      <c r="N269" s="22">
        <v>0</v>
      </c>
      <c r="O269" s="22">
        <v>0</v>
      </c>
      <c r="P269" s="22">
        <v>5169</v>
      </c>
      <c r="Q269" s="22">
        <v>6010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492154</v>
      </c>
      <c r="Z269" s="22">
        <v>0</v>
      </c>
      <c r="AA269" s="22">
        <v>0</v>
      </c>
      <c r="AB269" s="22">
        <v>0</v>
      </c>
      <c r="AC269" s="22">
        <v>9252</v>
      </c>
      <c r="AD269" s="22">
        <v>603830</v>
      </c>
      <c r="AE269" s="22">
        <v>83399</v>
      </c>
      <c r="AF269" s="22">
        <v>89545</v>
      </c>
      <c r="AG269" s="22">
        <v>18307</v>
      </c>
      <c r="AH269" s="22">
        <v>33372</v>
      </c>
      <c r="AI269" s="22">
        <v>0</v>
      </c>
      <c r="AJ269" s="22">
        <v>0</v>
      </c>
      <c r="AK269" s="22">
        <v>1301</v>
      </c>
      <c r="AL269" s="22">
        <v>0</v>
      </c>
      <c r="AM269" s="22">
        <v>0</v>
      </c>
      <c r="AN269" s="22">
        <v>0</v>
      </c>
      <c r="AO269" s="22">
        <v>0</v>
      </c>
      <c r="AP269" s="22">
        <v>41663</v>
      </c>
      <c r="AQ269" s="22">
        <v>43915</v>
      </c>
      <c r="AR269" s="22">
        <v>0</v>
      </c>
      <c r="AS269" s="22">
        <v>0</v>
      </c>
      <c r="AT269" s="22">
        <v>311502</v>
      </c>
      <c r="AU269" s="22">
        <v>292328</v>
      </c>
    </row>
    <row r="270" spans="1:47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274372</v>
      </c>
      <c r="F270" s="22">
        <v>0</v>
      </c>
      <c r="G270" s="22">
        <v>0</v>
      </c>
      <c r="H270" s="22">
        <v>0</v>
      </c>
      <c r="I270" s="22">
        <v>0</v>
      </c>
      <c r="J270" s="22">
        <v>51087</v>
      </c>
      <c r="K270" s="22">
        <v>0</v>
      </c>
      <c r="L270" s="22">
        <v>1007318</v>
      </c>
      <c r="M270" s="22">
        <v>13043</v>
      </c>
      <c r="N270" s="22">
        <v>770</v>
      </c>
      <c r="O270" s="22">
        <v>0</v>
      </c>
      <c r="P270" s="22">
        <v>29045</v>
      </c>
      <c r="Q270" s="22">
        <v>4683</v>
      </c>
      <c r="R270" s="22">
        <v>10905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182044</v>
      </c>
      <c r="Z270" s="22">
        <v>252000</v>
      </c>
      <c r="AA270" s="22">
        <v>0</v>
      </c>
      <c r="AB270" s="22">
        <v>6553</v>
      </c>
      <c r="AC270" s="22">
        <v>5714</v>
      </c>
      <c r="AD270" s="22">
        <v>1837534</v>
      </c>
      <c r="AE270" s="22">
        <v>582620</v>
      </c>
      <c r="AF270" s="22">
        <v>435039</v>
      </c>
      <c r="AG270" s="22">
        <v>0</v>
      </c>
      <c r="AH270" s="22">
        <v>193984</v>
      </c>
      <c r="AI270" s="22">
        <v>492</v>
      </c>
      <c r="AJ270" s="22">
        <v>0</v>
      </c>
      <c r="AK270" s="22">
        <v>15614</v>
      </c>
      <c r="AL270" s="22">
        <v>0</v>
      </c>
      <c r="AM270" s="22">
        <v>0</v>
      </c>
      <c r="AN270" s="22">
        <v>0</v>
      </c>
      <c r="AO270" s="22">
        <v>9090</v>
      </c>
      <c r="AP270" s="22">
        <v>418083</v>
      </c>
      <c r="AQ270" s="22">
        <v>0</v>
      </c>
      <c r="AR270" s="22">
        <v>0</v>
      </c>
      <c r="AS270" s="22">
        <v>172491</v>
      </c>
      <c r="AT270" s="22">
        <v>1827413</v>
      </c>
      <c r="AU270" s="22">
        <v>10121</v>
      </c>
    </row>
    <row r="271" spans="1:47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34545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547553</v>
      </c>
      <c r="M271" s="22">
        <v>20679</v>
      </c>
      <c r="N271" s="22">
        <v>10839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103381</v>
      </c>
      <c r="Y271" s="22">
        <v>286722</v>
      </c>
      <c r="Z271" s="22">
        <v>0</v>
      </c>
      <c r="AA271" s="22">
        <v>2225</v>
      </c>
      <c r="AB271" s="22">
        <v>0</v>
      </c>
      <c r="AC271" s="22">
        <v>61331</v>
      </c>
      <c r="AD271" s="22">
        <v>1067275</v>
      </c>
      <c r="AE271" s="22">
        <v>345079</v>
      </c>
      <c r="AF271" s="22">
        <v>229405</v>
      </c>
      <c r="AG271" s="22">
        <v>0</v>
      </c>
      <c r="AH271" s="22">
        <v>256527</v>
      </c>
      <c r="AI271" s="22">
        <v>0</v>
      </c>
      <c r="AJ271" s="22">
        <v>0</v>
      </c>
      <c r="AK271" s="22">
        <v>0</v>
      </c>
      <c r="AL271" s="22">
        <v>2720</v>
      </c>
      <c r="AM271" s="22">
        <v>927</v>
      </c>
      <c r="AN271" s="22">
        <v>0</v>
      </c>
      <c r="AO271" s="22">
        <v>14949</v>
      </c>
      <c r="AP271" s="22">
        <v>384252</v>
      </c>
      <c r="AQ271" s="22">
        <v>0</v>
      </c>
      <c r="AR271" s="22">
        <v>0</v>
      </c>
      <c r="AS271" s="22">
        <v>0</v>
      </c>
      <c r="AT271" s="22">
        <v>1233859</v>
      </c>
      <c r="AU271" s="22">
        <v>-166584</v>
      </c>
    </row>
    <row r="272" spans="1:47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104464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71798</v>
      </c>
      <c r="M272" s="22">
        <v>3216</v>
      </c>
      <c r="N272" s="22">
        <v>683</v>
      </c>
      <c r="O272" s="22">
        <v>0</v>
      </c>
      <c r="P272" s="22">
        <v>3892</v>
      </c>
      <c r="Q272" s="22">
        <v>1437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262671</v>
      </c>
      <c r="Z272" s="22">
        <v>168546</v>
      </c>
      <c r="AA272" s="22">
        <v>0</v>
      </c>
      <c r="AB272" s="22">
        <v>0</v>
      </c>
      <c r="AC272" s="22">
        <v>11119</v>
      </c>
      <c r="AD272" s="22">
        <v>627826</v>
      </c>
      <c r="AE272" s="22">
        <v>80883</v>
      </c>
      <c r="AF272" s="22">
        <v>103576</v>
      </c>
      <c r="AG272" s="22">
        <v>0</v>
      </c>
      <c r="AH272" s="22">
        <v>62472</v>
      </c>
      <c r="AI272" s="22">
        <v>0</v>
      </c>
      <c r="AJ272" s="22">
        <v>18487</v>
      </c>
      <c r="AK272" s="22">
        <v>52306</v>
      </c>
      <c r="AL272" s="22">
        <v>0</v>
      </c>
      <c r="AM272" s="22">
        <v>0</v>
      </c>
      <c r="AN272" s="22">
        <v>0</v>
      </c>
      <c r="AO272" s="22">
        <v>0</v>
      </c>
      <c r="AP272" s="22">
        <v>98005</v>
      </c>
      <c r="AQ272" s="22">
        <v>0</v>
      </c>
      <c r="AR272" s="22">
        <v>0</v>
      </c>
      <c r="AS272" s="22">
        <v>0</v>
      </c>
      <c r="AT272" s="22">
        <v>415729</v>
      </c>
      <c r="AU272" s="22">
        <v>212097</v>
      </c>
    </row>
    <row r="273" spans="1:47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327233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273787</v>
      </c>
      <c r="M273" s="22">
        <v>14555</v>
      </c>
      <c r="N273" s="22">
        <v>8500</v>
      </c>
      <c r="O273" s="22">
        <v>0</v>
      </c>
      <c r="P273" s="22">
        <v>22987</v>
      </c>
      <c r="Q273" s="22">
        <v>10772</v>
      </c>
      <c r="R273" s="22">
        <v>259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1097908</v>
      </c>
      <c r="Z273" s="22">
        <v>0</v>
      </c>
      <c r="AA273" s="22">
        <v>0</v>
      </c>
      <c r="AB273" s="22">
        <v>0</v>
      </c>
      <c r="AC273" s="22">
        <v>141175</v>
      </c>
      <c r="AD273" s="22">
        <v>1897176</v>
      </c>
      <c r="AE273" s="22">
        <v>242927</v>
      </c>
      <c r="AF273" s="22">
        <v>560894</v>
      </c>
      <c r="AG273" s="22">
        <v>0</v>
      </c>
      <c r="AH273" s="22">
        <v>158968</v>
      </c>
      <c r="AI273" s="22">
        <v>0</v>
      </c>
      <c r="AJ273" s="22">
        <v>5364</v>
      </c>
      <c r="AK273" s="22">
        <v>0</v>
      </c>
      <c r="AL273" s="22">
        <v>0</v>
      </c>
      <c r="AM273" s="22">
        <v>0</v>
      </c>
      <c r="AN273" s="22">
        <v>0</v>
      </c>
      <c r="AO273" s="22">
        <v>32198</v>
      </c>
      <c r="AP273" s="22">
        <v>170839</v>
      </c>
      <c r="AQ273" s="22">
        <v>0</v>
      </c>
      <c r="AR273" s="22">
        <v>0</v>
      </c>
      <c r="AS273" s="22">
        <v>3681</v>
      </c>
      <c r="AT273" s="22">
        <v>1174871</v>
      </c>
      <c r="AU273" s="22">
        <v>722305</v>
      </c>
    </row>
    <row r="274" spans="1:47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122067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87184</v>
      </c>
      <c r="M274" s="22">
        <v>593</v>
      </c>
      <c r="N274" s="22">
        <v>1200</v>
      </c>
      <c r="O274" s="22">
        <v>693</v>
      </c>
      <c r="P274" s="22">
        <v>0</v>
      </c>
      <c r="Q274" s="22">
        <v>3382</v>
      </c>
      <c r="R274" s="22">
        <v>6288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50496</v>
      </c>
      <c r="Y274" s="22">
        <v>232719</v>
      </c>
      <c r="Z274" s="22">
        <v>17923</v>
      </c>
      <c r="AA274" s="22">
        <v>0</v>
      </c>
      <c r="AB274" s="22">
        <v>0</v>
      </c>
      <c r="AC274" s="22">
        <v>40398</v>
      </c>
      <c r="AD274" s="22">
        <v>562943</v>
      </c>
      <c r="AE274" s="22">
        <v>52443</v>
      </c>
      <c r="AF274" s="22">
        <v>97358</v>
      </c>
      <c r="AG274" s="22">
        <v>0</v>
      </c>
      <c r="AH274" s="22">
        <v>100749</v>
      </c>
      <c r="AI274" s="22">
        <v>0</v>
      </c>
      <c r="AJ274" s="22">
        <v>0</v>
      </c>
      <c r="AK274" s="22">
        <v>20000</v>
      </c>
      <c r="AL274" s="22">
        <v>0</v>
      </c>
      <c r="AM274" s="22">
        <v>0</v>
      </c>
      <c r="AN274" s="22">
        <v>0</v>
      </c>
      <c r="AO274" s="22">
        <v>0</v>
      </c>
      <c r="AP274" s="22">
        <v>93180</v>
      </c>
      <c r="AQ274" s="22">
        <v>0</v>
      </c>
      <c r="AR274" s="22">
        <v>0</v>
      </c>
      <c r="AS274" s="22">
        <v>6999</v>
      </c>
      <c r="AT274" s="22">
        <v>370729</v>
      </c>
      <c r="AU274" s="22">
        <v>192214</v>
      </c>
    </row>
    <row r="275" spans="1:47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257623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3345</v>
      </c>
      <c r="L275" s="22">
        <v>169001</v>
      </c>
      <c r="M275" s="22">
        <v>5148</v>
      </c>
      <c r="N275" s="22">
        <v>8400</v>
      </c>
      <c r="O275" s="22">
        <v>208</v>
      </c>
      <c r="P275" s="22">
        <v>19759</v>
      </c>
      <c r="Q275" s="22">
        <v>603</v>
      </c>
      <c r="R275" s="22">
        <v>3760</v>
      </c>
      <c r="S275" s="22">
        <v>0</v>
      </c>
      <c r="T275" s="22">
        <v>1350</v>
      </c>
      <c r="U275" s="22">
        <v>0</v>
      </c>
      <c r="V275" s="22">
        <v>0</v>
      </c>
      <c r="W275" s="22">
        <v>0</v>
      </c>
      <c r="X275" s="22">
        <v>0</v>
      </c>
      <c r="Y275" s="22">
        <v>215586</v>
      </c>
      <c r="Z275" s="22">
        <v>111486</v>
      </c>
      <c r="AA275" s="22">
        <v>0</v>
      </c>
      <c r="AB275" s="22">
        <v>0</v>
      </c>
      <c r="AC275" s="22">
        <v>0</v>
      </c>
      <c r="AD275" s="22">
        <v>796269</v>
      </c>
      <c r="AE275" s="22">
        <v>162452</v>
      </c>
      <c r="AF275" s="22">
        <v>195744</v>
      </c>
      <c r="AG275" s="22">
        <v>9000</v>
      </c>
      <c r="AH275" s="22">
        <v>151112</v>
      </c>
      <c r="AI275" s="22">
        <v>0</v>
      </c>
      <c r="AJ275" s="22">
        <v>0</v>
      </c>
      <c r="AK275" s="22">
        <v>67106</v>
      </c>
      <c r="AL275" s="22">
        <v>5500</v>
      </c>
      <c r="AM275" s="22">
        <v>145</v>
      </c>
      <c r="AN275" s="22">
        <v>0</v>
      </c>
      <c r="AO275" s="22">
        <v>5287</v>
      </c>
      <c r="AP275" s="22">
        <v>167788</v>
      </c>
      <c r="AQ275" s="22">
        <v>0</v>
      </c>
      <c r="AR275" s="22">
        <v>0</v>
      </c>
      <c r="AS275" s="22">
        <v>0</v>
      </c>
      <c r="AT275" s="22">
        <v>764134</v>
      </c>
      <c r="AU275" s="22">
        <v>32135</v>
      </c>
    </row>
    <row r="276" spans="1:47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806428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600135</v>
      </c>
      <c r="M276" s="22">
        <v>107447</v>
      </c>
      <c r="N276" s="22">
        <v>0</v>
      </c>
      <c r="O276" s="22">
        <v>2636</v>
      </c>
      <c r="P276" s="22">
        <v>0</v>
      </c>
      <c r="Q276" s="22">
        <v>1881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78546</v>
      </c>
      <c r="Y276" s="22">
        <v>290640</v>
      </c>
      <c r="Z276" s="22">
        <v>0</v>
      </c>
      <c r="AA276" s="22">
        <v>0</v>
      </c>
      <c r="AB276" s="22">
        <v>0</v>
      </c>
      <c r="AC276" s="22">
        <v>34458</v>
      </c>
      <c r="AD276" s="22">
        <v>1922171</v>
      </c>
      <c r="AE276" s="22">
        <v>296613</v>
      </c>
      <c r="AF276" s="22">
        <v>949454</v>
      </c>
      <c r="AG276" s="22">
        <v>0</v>
      </c>
      <c r="AH276" s="22">
        <v>332638</v>
      </c>
      <c r="AI276" s="22">
        <v>3838</v>
      </c>
      <c r="AJ276" s="22">
        <v>0</v>
      </c>
      <c r="AK276" s="22">
        <v>26599</v>
      </c>
      <c r="AL276" s="22">
        <v>0</v>
      </c>
      <c r="AM276" s="22">
        <v>25318</v>
      </c>
      <c r="AN276" s="22">
        <v>16912</v>
      </c>
      <c r="AO276" s="22">
        <v>0</v>
      </c>
      <c r="AP276" s="22">
        <v>468689</v>
      </c>
      <c r="AQ276" s="22">
        <v>0</v>
      </c>
      <c r="AR276" s="22">
        <v>0</v>
      </c>
      <c r="AS276" s="22">
        <v>0</v>
      </c>
      <c r="AT276" s="22">
        <v>2120061</v>
      </c>
      <c r="AU276" s="22">
        <v>-197890</v>
      </c>
    </row>
    <row r="277" spans="1:47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490179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108462</v>
      </c>
      <c r="M277" s="22">
        <v>37224</v>
      </c>
      <c r="N277" s="22">
        <v>1448</v>
      </c>
      <c r="O277" s="22">
        <v>0</v>
      </c>
      <c r="P277" s="22">
        <v>8616</v>
      </c>
      <c r="Q277" s="22">
        <v>7662</v>
      </c>
      <c r="R277" s="22">
        <v>16596</v>
      </c>
      <c r="S277" s="22">
        <v>0</v>
      </c>
      <c r="T277" s="22">
        <v>0</v>
      </c>
      <c r="U277" s="22">
        <v>0</v>
      </c>
      <c r="V277" s="22">
        <v>179820</v>
      </c>
      <c r="W277" s="22">
        <v>0</v>
      </c>
      <c r="X277" s="22">
        <v>400162</v>
      </c>
      <c r="Y277" s="22">
        <v>182529</v>
      </c>
      <c r="Z277" s="22">
        <v>0</v>
      </c>
      <c r="AA277" s="22">
        <v>0</v>
      </c>
      <c r="AB277" s="22">
        <v>0</v>
      </c>
      <c r="AC277" s="22">
        <v>662514</v>
      </c>
      <c r="AD277" s="22">
        <v>2095212</v>
      </c>
      <c r="AE277" s="22">
        <v>433240</v>
      </c>
      <c r="AF277" s="22">
        <v>482269</v>
      </c>
      <c r="AG277" s="22">
        <v>0</v>
      </c>
      <c r="AH277" s="22">
        <v>177560</v>
      </c>
      <c r="AI277" s="22">
        <v>0</v>
      </c>
      <c r="AJ277" s="22">
        <v>0</v>
      </c>
      <c r="AK277" s="22">
        <v>32084</v>
      </c>
      <c r="AL277" s="22">
        <v>3163</v>
      </c>
      <c r="AM277" s="22">
        <v>1778</v>
      </c>
      <c r="AN277" s="22">
        <v>2487</v>
      </c>
      <c r="AO277" s="22">
        <v>0</v>
      </c>
      <c r="AP277" s="22">
        <v>209287</v>
      </c>
      <c r="AQ277" s="22">
        <v>0</v>
      </c>
      <c r="AR277" s="22">
        <v>0</v>
      </c>
      <c r="AS277" s="22">
        <v>213020</v>
      </c>
      <c r="AT277" s="22">
        <v>1554888</v>
      </c>
      <c r="AU277" s="22">
        <v>540324</v>
      </c>
    </row>
    <row r="278" spans="1:47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438011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1544</v>
      </c>
      <c r="M278" s="22">
        <v>7829</v>
      </c>
      <c r="N278" s="22">
        <v>6663</v>
      </c>
      <c r="O278" s="22">
        <v>254</v>
      </c>
      <c r="P278" s="22">
        <v>0</v>
      </c>
      <c r="Q278" s="22">
        <v>9209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33456</v>
      </c>
      <c r="Y278" s="22">
        <v>482762</v>
      </c>
      <c r="Z278" s="22">
        <v>0</v>
      </c>
      <c r="AA278" s="22">
        <v>0</v>
      </c>
      <c r="AB278" s="22">
        <v>0</v>
      </c>
      <c r="AC278" s="22">
        <v>2233</v>
      </c>
      <c r="AD278" s="22">
        <v>981961</v>
      </c>
      <c r="AE278" s="22">
        <v>220213</v>
      </c>
      <c r="AF278" s="22">
        <v>206316</v>
      </c>
      <c r="AG278" s="22">
        <v>0</v>
      </c>
      <c r="AH278" s="22">
        <v>44669</v>
      </c>
      <c r="AI278" s="22">
        <v>0</v>
      </c>
      <c r="AJ278" s="22">
        <v>0</v>
      </c>
      <c r="AK278" s="22">
        <v>2640</v>
      </c>
      <c r="AL278" s="22">
        <v>0</v>
      </c>
      <c r="AM278" s="22">
        <v>0</v>
      </c>
      <c r="AN278" s="22">
        <v>0</v>
      </c>
      <c r="AO278" s="22">
        <v>1311</v>
      </c>
      <c r="AP278" s="22">
        <v>154834</v>
      </c>
      <c r="AQ278" s="22">
        <v>0</v>
      </c>
      <c r="AR278" s="22">
        <v>0</v>
      </c>
      <c r="AS278" s="22">
        <v>0</v>
      </c>
      <c r="AT278" s="22">
        <v>629983</v>
      </c>
      <c r="AU278" s="22">
        <v>351978</v>
      </c>
    </row>
    <row r="279" spans="1:47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429719</v>
      </c>
      <c r="F279" s="22">
        <v>0</v>
      </c>
      <c r="G279" s="22">
        <v>0</v>
      </c>
      <c r="H279" s="22">
        <v>0</v>
      </c>
      <c r="I279" s="22">
        <v>0</v>
      </c>
      <c r="J279" s="22">
        <v>31344</v>
      </c>
      <c r="K279" s="22">
        <v>0</v>
      </c>
      <c r="L279" s="22">
        <v>231881</v>
      </c>
      <c r="M279" s="22">
        <v>9347</v>
      </c>
      <c r="N279" s="22">
        <v>1988</v>
      </c>
      <c r="O279" s="22">
        <v>392</v>
      </c>
      <c r="P279" s="22">
        <v>6826</v>
      </c>
      <c r="Q279" s="22">
        <v>3429</v>
      </c>
      <c r="R279" s="22">
        <v>24341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82627</v>
      </c>
      <c r="Z279" s="22">
        <v>15876</v>
      </c>
      <c r="AA279" s="22">
        <v>0</v>
      </c>
      <c r="AB279" s="22">
        <v>0</v>
      </c>
      <c r="AC279" s="22">
        <v>15528</v>
      </c>
      <c r="AD279" s="22">
        <v>853298</v>
      </c>
      <c r="AE279" s="22">
        <v>240249</v>
      </c>
      <c r="AF279" s="22">
        <v>75212</v>
      </c>
      <c r="AG279" s="22">
        <v>13094</v>
      </c>
      <c r="AH279" s="22">
        <v>249885</v>
      </c>
      <c r="AI279" s="22">
        <v>0</v>
      </c>
      <c r="AJ279" s="22">
        <v>0</v>
      </c>
      <c r="AK279" s="22">
        <v>10700</v>
      </c>
      <c r="AL279" s="22">
        <v>0</v>
      </c>
      <c r="AM279" s="22">
        <v>0</v>
      </c>
      <c r="AN279" s="22">
        <v>1240</v>
      </c>
      <c r="AO279" s="22">
        <v>47004</v>
      </c>
      <c r="AP279" s="22">
        <v>247349</v>
      </c>
      <c r="AQ279" s="22">
        <v>0</v>
      </c>
      <c r="AR279" s="22">
        <v>0</v>
      </c>
      <c r="AS279" s="22">
        <v>0</v>
      </c>
      <c r="AT279" s="22">
        <v>884733</v>
      </c>
      <c r="AU279" s="22">
        <v>-31435</v>
      </c>
    </row>
    <row r="280" spans="1:47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584639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592670</v>
      </c>
      <c r="M280" s="22">
        <v>16280</v>
      </c>
      <c r="N280" s="22">
        <v>0</v>
      </c>
      <c r="O280" s="22">
        <v>0</v>
      </c>
      <c r="P280" s="22">
        <v>21115</v>
      </c>
      <c r="Q280" s="22">
        <v>166</v>
      </c>
      <c r="R280" s="22">
        <v>0</v>
      </c>
      <c r="S280" s="22">
        <v>0</v>
      </c>
      <c r="T280" s="22">
        <v>200</v>
      </c>
      <c r="U280" s="22">
        <v>0</v>
      </c>
      <c r="V280" s="22">
        <v>3404</v>
      </c>
      <c r="W280" s="22">
        <v>0</v>
      </c>
      <c r="X280" s="22">
        <v>124649</v>
      </c>
      <c r="Y280" s="22">
        <v>469689</v>
      </c>
      <c r="Z280" s="22">
        <v>16110</v>
      </c>
      <c r="AA280" s="22">
        <v>0</v>
      </c>
      <c r="AB280" s="22">
        <v>0</v>
      </c>
      <c r="AC280" s="22">
        <v>0</v>
      </c>
      <c r="AD280" s="22">
        <v>1828922</v>
      </c>
      <c r="AE280" s="22">
        <v>528292</v>
      </c>
      <c r="AF280" s="22">
        <v>460297</v>
      </c>
      <c r="AG280" s="22">
        <v>0</v>
      </c>
      <c r="AH280" s="22">
        <v>243899</v>
      </c>
      <c r="AI280" s="22">
        <v>0</v>
      </c>
      <c r="AJ280" s="22">
        <v>0</v>
      </c>
      <c r="AK280" s="22">
        <v>18606</v>
      </c>
      <c r="AL280" s="22">
        <v>0</v>
      </c>
      <c r="AM280" s="22">
        <v>10989</v>
      </c>
      <c r="AN280" s="22">
        <v>0</v>
      </c>
      <c r="AO280" s="22">
        <v>21347</v>
      </c>
      <c r="AP280" s="22">
        <v>467268</v>
      </c>
      <c r="AQ280" s="22">
        <v>0</v>
      </c>
      <c r="AR280" s="22">
        <v>0</v>
      </c>
      <c r="AS280" s="22">
        <v>0</v>
      </c>
      <c r="AT280" s="22">
        <v>1750698</v>
      </c>
      <c r="AU280" s="22">
        <v>78224</v>
      </c>
    </row>
    <row r="281" spans="1:47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206635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133917</v>
      </c>
      <c r="M281" s="22">
        <v>8062</v>
      </c>
      <c r="N281" s="22">
        <v>416</v>
      </c>
      <c r="O281" s="22">
        <v>0</v>
      </c>
      <c r="P281" s="22">
        <v>9167</v>
      </c>
      <c r="Q281" s="22">
        <v>875</v>
      </c>
      <c r="R281" s="22">
        <v>4617</v>
      </c>
      <c r="S281" s="22">
        <v>0</v>
      </c>
      <c r="T281" s="22">
        <v>3546</v>
      </c>
      <c r="U281" s="22">
        <v>11687</v>
      </c>
      <c r="V281" s="22">
        <v>0</v>
      </c>
      <c r="W281" s="22">
        <v>47195</v>
      </c>
      <c r="X281" s="22">
        <v>0</v>
      </c>
      <c r="Y281" s="22">
        <v>95968</v>
      </c>
      <c r="Z281" s="22">
        <v>106041</v>
      </c>
      <c r="AA281" s="22">
        <v>0</v>
      </c>
      <c r="AB281" s="22">
        <v>0</v>
      </c>
      <c r="AC281" s="22">
        <v>14090</v>
      </c>
      <c r="AD281" s="22">
        <v>642216</v>
      </c>
      <c r="AE281" s="22">
        <v>56956</v>
      </c>
      <c r="AF281" s="22">
        <v>143946</v>
      </c>
      <c r="AG281" s="22">
        <v>162843</v>
      </c>
      <c r="AH281" s="22">
        <v>60404</v>
      </c>
      <c r="AI281" s="22">
        <v>0</v>
      </c>
      <c r="AJ281" s="22">
        <v>0</v>
      </c>
      <c r="AK281" s="22">
        <v>3370</v>
      </c>
      <c r="AL281" s="22">
        <v>0</v>
      </c>
      <c r="AM281" s="22">
        <v>23</v>
      </c>
      <c r="AN281" s="22">
        <v>0</v>
      </c>
      <c r="AO281" s="22">
        <v>0</v>
      </c>
      <c r="AP281" s="22">
        <v>110907</v>
      </c>
      <c r="AQ281" s="22">
        <v>0</v>
      </c>
      <c r="AR281" s="22">
        <v>0</v>
      </c>
      <c r="AS281" s="22">
        <v>5372</v>
      </c>
      <c r="AT281" s="22">
        <v>543821</v>
      </c>
      <c r="AU281" s="22">
        <v>98395</v>
      </c>
    </row>
    <row r="282" spans="1:47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1218440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726747</v>
      </c>
      <c r="M282" s="22">
        <v>41063</v>
      </c>
      <c r="N282" s="22">
        <v>25571</v>
      </c>
      <c r="O282" s="22">
        <v>2224</v>
      </c>
      <c r="P282" s="22">
        <v>85544</v>
      </c>
      <c r="Q282" s="22">
        <v>1119</v>
      </c>
      <c r="R282" s="22">
        <v>93438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179091</v>
      </c>
      <c r="Z282" s="22">
        <v>533802</v>
      </c>
      <c r="AA282" s="22">
        <v>0</v>
      </c>
      <c r="AB282" s="22">
        <v>0</v>
      </c>
      <c r="AC282" s="22">
        <v>2235</v>
      </c>
      <c r="AD282" s="22">
        <v>2909274</v>
      </c>
      <c r="AE282" s="22">
        <v>1043882</v>
      </c>
      <c r="AF282" s="22">
        <v>775325</v>
      </c>
      <c r="AG282" s="22">
        <v>0</v>
      </c>
      <c r="AH282" s="22">
        <v>587424</v>
      </c>
      <c r="AI282" s="22">
        <v>99649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53346</v>
      </c>
      <c r="AP282" s="22">
        <v>489681</v>
      </c>
      <c r="AQ282" s="22">
        <v>38228</v>
      </c>
      <c r="AR282" s="22">
        <v>0</v>
      </c>
      <c r="AS282" s="22">
        <v>0</v>
      </c>
      <c r="AT282" s="22">
        <v>3087535</v>
      </c>
      <c r="AU282" s="22">
        <v>-178261</v>
      </c>
    </row>
    <row r="283" spans="1:47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170098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182484</v>
      </c>
      <c r="M283" s="22">
        <v>4166</v>
      </c>
      <c r="N283" s="22">
        <v>0</v>
      </c>
      <c r="O283" s="22">
        <v>603</v>
      </c>
      <c r="P283" s="22">
        <v>7839</v>
      </c>
      <c r="Q283" s="22">
        <v>5134</v>
      </c>
      <c r="R283" s="22">
        <v>0</v>
      </c>
      <c r="S283" s="22">
        <v>0</v>
      </c>
      <c r="T283" s="22">
        <v>18610</v>
      </c>
      <c r="U283" s="22">
        <v>0</v>
      </c>
      <c r="V283" s="22">
        <v>0</v>
      </c>
      <c r="W283" s="22">
        <v>0</v>
      </c>
      <c r="X283" s="22">
        <v>0</v>
      </c>
      <c r="Y283" s="22">
        <v>293797</v>
      </c>
      <c r="Z283" s="22">
        <v>86261</v>
      </c>
      <c r="AA283" s="22">
        <v>2000</v>
      </c>
      <c r="AB283" s="22">
        <v>0</v>
      </c>
      <c r="AC283" s="22">
        <v>6232</v>
      </c>
      <c r="AD283" s="22">
        <v>777224</v>
      </c>
      <c r="AE283" s="22">
        <v>152624</v>
      </c>
      <c r="AF283" s="22">
        <v>131315</v>
      </c>
      <c r="AG283" s="22">
        <v>0</v>
      </c>
      <c r="AH283" s="22">
        <v>139757</v>
      </c>
      <c r="AI283" s="22">
        <v>9001</v>
      </c>
      <c r="AJ283" s="22">
        <v>0</v>
      </c>
      <c r="AK283" s="22">
        <v>21713</v>
      </c>
      <c r="AL283" s="22">
        <v>0</v>
      </c>
      <c r="AM283" s="22">
        <v>60</v>
      </c>
      <c r="AN283" s="22">
        <v>0</v>
      </c>
      <c r="AO283" s="22">
        <v>0</v>
      </c>
      <c r="AP283" s="22">
        <v>158459</v>
      </c>
      <c r="AQ283" s="22">
        <v>0</v>
      </c>
      <c r="AR283" s="22">
        <v>0</v>
      </c>
      <c r="AS283" s="22">
        <v>1597</v>
      </c>
      <c r="AT283" s="22">
        <v>614526</v>
      </c>
      <c r="AU283" s="22">
        <v>162698</v>
      </c>
    </row>
    <row r="284" spans="1:47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264109</v>
      </c>
      <c r="F284" s="22">
        <v>0</v>
      </c>
      <c r="G284" s="22">
        <v>0</v>
      </c>
      <c r="H284" s="22">
        <v>0</v>
      </c>
      <c r="I284" s="22">
        <v>0</v>
      </c>
      <c r="J284" s="22">
        <v>20603</v>
      </c>
      <c r="K284" s="22">
        <v>0</v>
      </c>
      <c r="L284" s="22">
        <v>173116</v>
      </c>
      <c r="M284" s="22">
        <v>23398</v>
      </c>
      <c r="N284" s="22">
        <v>5339</v>
      </c>
      <c r="O284" s="22">
        <v>0</v>
      </c>
      <c r="P284" s="22">
        <v>54626</v>
      </c>
      <c r="Q284" s="22">
        <v>988</v>
      </c>
      <c r="R284" s="22">
        <v>325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568451</v>
      </c>
      <c r="Z284" s="22">
        <v>17657</v>
      </c>
      <c r="AA284" s="22">
        <v>0</v>
      </c>
      <c r="AB284" s="22">
        <v>0</v>
      </c>
      <c r="AC284" s="22">
        <v>23197</v>
      </c>
      <c r="AD284" s="22">
        <v>1151809</v>
      </c>
      <c r="AE284" s="22">
        <v>181069</v>
      </c>
      <c r="AF284" s="22">
        <v>202465</v>
      </c>
      <c r="AG284" s="22">
        <v>21562</v>
      </c>
      <c r="AH284" s="22">
        <v>121998</v>
      </c>
      <c r="AI284" s="22">
        <v>9766</v>
      </c>
      <c r="AJ284" s="22">
        <v>445530</v>
      </c>
      <c r="AK284" s="22">
        <v>8594</v>
      </c>
      <c r="AL284" s="22">
        <v>0</v>
      </c>
      <c r="AM284" s="22">
        <v>566</v>
      </c>
      <c r="AN284" s="22">
        <v>6202</v>
      </c>
      <c r="AO284" s="22">
        <v>11092</v>
      </c>
      <c r="AP284" s="22">
        <v>130817</v>
      </c>
      <c r="AQ284" s="22">
        <v>0</v>
      </c>
      <c r="AR284" s="22">
        <v>0</v>
      </c>
      <c r="AS284" s="22">
        <v>0</v>
      </c>
      <c r="AT284" s="22">
        <v>1139661</v>
      </c>
      <c r="AU284" s="22">
        <v>12148</v>
      </c>
    </row>
    <row r="285" spans="1:47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509646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259648</v>
      </c>
      <c r="M285" s="22">
        <v>46603</v>
      </c>
      <c r="N285" s="22">
        <v>10727</v>
      </c>
      <c r="O285" s="22">
        <v>5202</v>
      </c>
      <c r="P285" s="22">
        <v>51897</v>
      </c>
      <c r="Q285" s="22">
        <v>15924</v>
      </c>
      <c r="R285" s="22">
        <v>10260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160341</v>
      </c>
      <c r="Y285" s="22">
        <v>305214</v>
      </c>
      <c r="Z285" s="22">
        <v>236648</v>
      </c>
      <c r="AA285" s="22">
        <v>0</v>
      </c>
      <c r="AB285" s="22">
        <v>0</v>
      </c>
      <c r="AC285" s="22">
        <v>64094</v>
      </c>
      <c r="AD285" s="22">
        <v>1676204</v>
      </c>
      <c r="AE285" s="22">
        <v>334824</v>
      </c>
      <c r="AF285" s="22">
        <v>185971</v>
      </c>
      <c r="AG285" s="22">
        <v>0</v>
      </c>
      <c r="AH285" s="22">
        <v>260561</v>
      </c>
      <c r="AI285" s="22">
        <v>-1039</v>
      </c>
      <c r="AJ285" s="22">
        <v>8190</v>
      </c>
      <c r="AK285" s="22">
        <v>142885</v>
      </c>
      <c r="AL285" s="22">
        <v>3655</v>
      </c>
      <c r="AM285" s="22">
        <v>0</v>
      </c>
      <c r="AN285" s="22">
        <v>0</v>
      </c>
      <c r="AO285" s="22">
        <v>0</v>
      </c>
      <c r="AP285" s="22">
        <v>309997</v>
      </c>
      <c r="AQ285" s="22">
        <v>0</v>
      </c>
      <c r="AR285" s="22">
        <v>0</v>
      </c>
      <c r="AS285" s="22">
        <v>905</v>
      </c>
      <c r="AT285" s="22">
        <v>1245949</v>
      </c>
      <c r="AU285" s="22">
        <v>430255</v>
      </c>
    </row>
    <row r="286" spans="1:47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317427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176746</v>
      </c>
      <c r="M286" s="22">
        <v>22919</v>
      </c>
      <c r="N286" s="22">
        <v>637</v>
      </c>
      <c r="O286" s="22">
        <v>0</v>
      </c>
      <c r="P286" s="22">
        <v>0</v>
      </c>
      <c r="Q286" s="22">
        <v>80</v>
      </c>
      <c r="R286" s="22">
        <v>54228</v>
      </c>
      <c r="S286" s="22">
        <v>0</v>
      </c>
      <c r="T286" s="22">
        <v>2761</v>
      </c>
      <c r="U286" s="22">
        <v>0</v>
      </c>
      <c r="V286" s="22">
        <v>0</v>
      </c>
      <c r="W286" s="22">
        <v>0</v>
      </c>
      <c r="X286" s="22">
        <v>129404</v>
      </c>
      <c r="Y286" s="22">
        <v>454656</v>
      </c>
      <c r="Z286" s="22">
        <v>40186</v>
      </c>
      <c r="AA286" s="22">
        <v>0</v>
      </c>
      <c r="AB286" s="22">
        <v>0</v>
      </c>
      <c r="AC286" s="22">
        <v>55424</v>
      </c>
      <c r="AD286" s="22">
        <v>1254468</v>
      </c>
      <c r="AE286" s="22">
        <v>315708</v>
      </c>
      <c r="AF286" s="22">
        <v>259602</v>
      </c>
      <c r="AG286" s="22">
        <v>0</v>
      </c>
      <c r="AH286" s="22">
        <v>304992</v>
      </c>
      <c r="AI286" s="22">
        <v>0</v>
      </c>
      <c r="AJ286" s="22">
        <v>0</v>
      </c>
      <c r="AK286" s="22">
        <v>0</v>
      </c>
      <c r="AL286" s="22">
        <v>10758</v>
      </c>
      <c r="AM286" s="22">
        <v>0</v>
      </c>
      <c r="AN286" s="22">
        <v>0</v>
      </c>
      <c r="AO286" s="22">
        <v>0</v>
      </c>
      <c r="AP286" s="22">
        <v>232413</v>
      </c>
      <c r="AQ286" s="22">
        <v>0</v>
      </c>
      <c r="AR286" s="22">
        <v>0</v>
      </c>
      <c r="AS286" s="22">
        <v>0</v>
      </c>
      <c r="AT286" s="22">
        <v>1123473</v>
      </c>
      <c r="AU286" s="22">
        <v>130995</v>
      </c>
    </row>
    <row r="287" spans="1:47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182615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156130</v>
      </c>
      <c r="M287" s="22">
        <v>8950</v>
      </c>
      <c r="N287" s="22">
        <v>1132</v>
      </c>
      <c r="O287" s="22">
        <v>0</v>
      </c>
      <c r="P287" s="22">
        <v>9791</v>
      </c>
      <c r="Q287" s="22">
        <v>3149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430234</v>
      </c>
      <c r="Z287" s="22">
        <v>14354</v>
      </c>
      <c r="AA287" s="22">
        <v>0</v>
      </c>
      <c r="AB287" s="22">
        <v>0</v>
      </c>
      <c r="AC287" s="22">
        <v>12580</v>
      </c>
      <c r="AD287" s="22">
        <v>818935</v>
      </c>
      <c r="AE287" s="22">
        <v>129293</v>
      </c>
      <c r="AF287" s="22">
        <v>85719</v>
      </c>
      <c r="AG287" s="22">
        <v>66460</v>
      </c>
      <c r="AH287" s="22">
        <v>57067</v>
      </c>
      <c r="AI287" s="22">
        <v>-7043</v>
      </c>
      <c r="AJ287" s="22">
        <v>375532</v>
      </c>
      <c r="AK287" s="22">
        <v>10450</v>
      </c>
      <c r="AL287" s="22">
        <v>0</v>
      </c>
      <c r="AM287" s="22">
        <v>0</v>
      </c>
      <c r="AN287" s="22">
        <v>0</v>
      </c>
      <c r="AO287" s="22">
        <v>0</v>
      </c>
      <c r="AP287" s="22">
        <v>91454</v>
      </c>
      <c r="AQ287" s="22">
        <v>0</v>
      </c>
      <c r="AR287" s="22">
        <v>0</v>
      </c>
      <c r="AS287" s="22">
        <v>6301</v>
      </c>
      <c r="AT287" s="22">
        <v>815233</v>
      </c>
      <c r="AU287" s="22">
        <v>3702</v>
      </c>
    </row>
    <row r="288" spans="1:47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628285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339549</v>
      </c>
      <c r="M288" s="22">
        <v>8916</v>
      </c>
      <c r="N288" s="22">
        <v>3174</v>
      </c>
      <c r="O288" s="22">
        <v>25193</v>
      </c>
      <c r="P288" s="22">
        <v>0</v>
      </c>
      <c r="Q288" s="22">
        <v>111464</v>
      </c>
      <c r="R288" s="22">
        <v>116030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26489</v>
      </c>
      <c r="Y288" s="22">
        <v>351785</v>
      </c>
      <c r="Z288" s="22">
        <v>37250</v>
      </c>
      <c r="AA288" s="22">
        <v>0</v>
      </c>
      <c r="AB288" s="22">
        <v>0</v>
      </c>
      <c r="AC288" s="22">
        <v>17545</v>
      </c>
      <c r="AD288" s="22">
        <v>1665680</v>
      </c>
      <c r="AE288" s="22">
        <v>662062</v>
      </c>
      <c r="AF288" s="22">
        <v>863737</v>
      </c>
      <c r="AG288" s="22">
        <v>0</v>
      </c>
      <c r="AH288" s="22">
        <v>518982</v>
      </c>
      <c r="AI288" s="22">
        <v>0</v>
      </c>
      <c r="AJ288" s="22">
        <v>0</v>
      </c>
      <c r="AK288" s="22">
        <v>10200</v>
      </c>
      <c r="AL288" s="22">
        <v>0</v>
      </c>
      <c r="AM288" s="22">
        <v>1720</v>
      </c>
      <c r="AN288" s="22">
        <v>0</v>
      </c>
      <c r="AO288" s="22">
        <v>0</v>
      </c>
      <c r="AP288" s="22">
        <v>572199</v>
      </c>
      <c r="AQ288" s="22">
        <v>0</v>
      </c>
      <c r="AR288" s="22">
        <v>0</v>
      </c>
      <c r="AS288" s="22">
        <v>5058</v>
      </c>
      <c r="AT288" s="22">
        <v>2633958</v>
      </c>
      <c r="AU288" s="22">
        <v>-968278</v>
      </c>
    </row>
    <row r="289" spans="1:47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228955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167511</v>
      </c>
      <c r="M289" s="22">
        <v>15866</v>
      </c>
      <c r="N289" s="22">
        <v>570</v>
      </c>
      <c r="O289" s="22">
        <v>0</v>
      </c>
      <c r="P289" s="22">
        <v>6282</v>
      </c>
      <c r="Q289" s="22">
        <v>3003</v>
      </c>
      <c r="R289" s="22">
        <v>3563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100000</v>
      </c>
      <c r="Z289" s="22">
        <v>0</v>
      </c>
      <c r="AA289" s="22">
        <v>0</v>
      </c>
      <c r="AB289" s="22">
        <v>0</v>
      </c>
      <c r="AC289" s="22">
        <v>0</v>
      </c>
      <c r="AD289" s="22">
        <v>525750</v>
      </c>
      <c r="AE289" s="22">
        <v>150792</v>
      </c>
      <c r="AF289" s="22">
        <v>128694</v>
      </c>
      <c r="AG289" s="22">
        <v>0</v>
      </c>
      <c r="AH289" s="22">
        <v>212842</v>
      </c>
      <c r="AI289" s="22">
        <v>0</v>
      </c>
      <c r="AJ289" s="22">
        <v>0</v>
      </c>
      <c r="AK289" s="22">
        <v>646</v>
      </c>
      <c r="AL289" s="22">
        <v>0</v>
      </c>
      <c r="AM289" s="22">
        <v>0</v>
      </c>
      <c r="AN289" s="22">
        <v>3344</v>
      </c>
      <c r="AO289" s="22">
        <v>0</v>
      </c>
      <c r="AP289" s="22">
        <v>99135</v>
      </c>
      <c r="AQ289" s="22">
        <v>0</v>
      </c>
      <c r="AR289" s="22">
        <v>0</v>
      </c>
      <c r="AS289" s="22">
        <v>60862</v>
      </c>
      <c r="AT289" s="22">
        <v>656315</v>
      </c>
      <c r="AU289" s="22">
        <v>-130565</v>
      </c>
    </row>
    <row r="290" spans="1:47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111792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95525</v>
      </c>
      <c r="M290" s="22">
        <v>12290</v>
      </c>
      <c r="N290" s="22">
        <v>1563</v>
      </c>
      <c r="O290" s="22">
        <v>0</v>
      </c>
      <c r="P290" s="22">
        <v>2736</v>
      </c>
      <c r="Q290" s="22">
        <v>2346</v>
      </c>
      <c r="R290" s="22">
        <v>5349</v>
      </c>
      <c r="S290" s="22">
        <v>0</v>
      </c>
      <c r="T290" s="22">
        <v>0</v>
      </c>
      <c r="U290" s="22">
        <v>0</v>
      </c>
      <c r="V290" s="22">
        <v>0</v>
      </c>
      <c r="W290" s="22">
        <v>19541</v>
      </c>
      <c r="X290" s="22">
        <v>0</v>
      </c>
      <c r="Y290" s="22">
        <v>130435</v>
      </c>
      <c r="Z290" s="22">
        <v>85083</v>
      </c>
      <c r="AA290" s="22">
        <v>0</v>
      </c>
      <c r="AB290" s="22">
        <v>0</v>
      </c>
      <c r="AC290" s="22">
        <v>30925</v>
      </c>
      <c r="AD290" s="22">
        <v>497585</v>
      </c>
      <c r="AE290" s="22">
        <v>99263</v>
      </c>
      <c r="AF290" s="22">
        <v>153106</v>
      </c>
      <c r="AG290" s="22">
        <v>53140</v>
      </c>
      <c r="AH290" s="22">
        <v>51511</v>
      </c>
      <c r="AI290" s="22">
        <v>10856</v>
      </c>
      <c r="AJ290" s="22">
        <v>0</v>
      </c>
      <c r="AK290" s="22">
        <v>0</v>
      </c>
      <c r="AL290" s="22">
        <v>62292</v>
      </c>
      <c r="AM290" s="22">
        <v>0</v>
      </c>
      <c r="AN290" s="22">
        <v>0</v>
      </c>
      <c r="AO290" s="22">
        <v>963</v>
      </c>
      <c r="AP290" s="22">
        <v>88138</v>
      </c>
      <c r="AQ290" s="22">
        <v>0</v>
      </c>
      <c r="AR290" s="22">
        <v>0</v>
      </c>
      <c r="AS290" s="22">
        <v>0</v>
      </c>
      <c r="AT290" s="22">
        <v>519269</v>
      </c>
      <c r="AU290" s="22">
        <v>-21684</v>
      </c>
    </row>
    <row r="291" spans="1:47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228331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1299</v>
      </c>
      <c r="M291" s="22">
        <v>2556</v>
      </c>
      <c r="N291" s="22">
        <v>500</v>
      </c>
      <c r="O291" s="22">
        <v>0</v>
      </c>
      <c r="P291" s="22">
        <v>0</v>
      </c>
      <c r="Q291" s="22">
        <v>4595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7898</v>
      </c>
      <c r="X291" s="22">
        <v>8765</v>
      </c>
      <c r="Y291" s="22">
        <v>115045</v>
      </c>
      <c r="Z291" s="22">
        <v>0</v>
      </c>
      <c r="AA291" s="22">
        <v>0</v>
      </c>
      <c r="AB291" s="22">
        <v>0</v>
      </c>
      <c r="AC291" s="22">
        <v>0</v>
      </c>
      <c r="AD291" s="22">
        <v>368989</v>
      </c>
      <c r="AE291" s="22">
        <v>11323</v>
      </c>
      <c r="AF291" s="22">
        <v>102391</v>
      </c>
      <c r="AG291" s="22">
        <v>0</v>
      </c>
      <c r="AH291" s="22">
        <v>8410</v>
      </c>
      <c r="AI291" s="22">
        <v>0</v>
      </c>
      <c r="AJ291" s="22">
        <v>0</v>
      </c>
      <c r="AK291" s="22">
        <v>69951</v>
      </c>
      <c r="AL291" s="22">
        <v>0</v>
      </c>
      <c r="AM291" s="22">
        <v>0</v>
      </c>
      <c r="AN291" s="22">
        <v>0</v>
      </c>
      <c r="AO291" s="22">
        <v>1651</v>
      </c>
      <c r="AP291" s="22">
        <v>6684</v>
      </c>
      <c r="AQ291" s="22">
        <v>0</v>
      </c>
      <c r="AR291" s="22">
        <v>0</v>
      </c>
      <c r="AS291" s="22">
        <v>0</v>
      </c>
      <c r="AT291" s="22">
        <v>200410</v>
      </c>
      <c r="AU291" s="22">
        <v>168579</v>
      </c>
    </row>
    <row r="292" spans="1:47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40860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122</v>
      </c>
      <c r="M292" s="22">
        <v>0</v>
      </c>
      <c r="N292" s="22">
        <v>0</v>
      </c>
      <c r="O292" s="22">
        <v>0</v>
      </c>
      <c r="P292" s="22">
        <v>0</v>
      </c>
      <c r="Q292" s="22">
        <v>97</v>
      </c>
      <c r="R292" s="22">
        <v>0</v>
      </c>
      <c r="S292" s="22">
        <v>0</v>
      </c>
      <c r="T292" s="22">
        <v>0</v>
      </c>
      <c r="U292" s="22">
        <v>0</v>
      </c>
      <c r="V292" s="22">
        <v>11154</v>
      </c>
      <c r="W292" s="22">
        <v>137721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189954</v>
      </c>
      <c r="AE292" s="22">
        <v>12300</v>
      </c>
      <c r="AF292" s="22">
        <v>32848</v>
      </c>
      <c r="AG292" s="22">
        <v>4321</v>
      </c>
      <c r="AH292" s="22">
        <v>3170</v>
      </c>
      <c r="AI292" s="22">
        <v>0</v>
      </c>
      <c r="AJ292" s="22">
        <v>0</v>
      </c>
      <c r="AK292" s="22">
        <v>0</v>
      </c>
      <c r="AL292" s="22">
        <v>0</v>
      </c>
      <c r="AM292" s="22">
        <v>115</v>
      </c>
      <c r="AN292" s="22">
        <v>0</v>
      </c>
      <c r="AO292" s="22">
        <v>0</v>
      </c>
      <c r="AP292" s="22">
        <v>6987</v>
      </c>
      <c r="AQ292" s="22">
        <v>0</v>
      </c>
      <c r="AR292" s="22">
        <v>0</v>
      </c>
      <c r="AS292" s="22">
        <v>0</v>
      </c>
      <c r="AT292" s="22">
        <v>59741</v>
      </c>
      <c r="AU292" s="22">
        <v>130213</v>
      </c>
    </row>
    <row r="293" spans="1:47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97048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50</v>
      </c>
      <c r="M293" s="22">
        <v>3528</v>
      </c>
      <c r="N293" s="22">
        <v>0</v>
      </c>
      <c r="O293" s="22">
        <v>0</v>
      </c>
      <c r="P293" s="22">
        <v>0</v>
      </c>
      <c r="Q293" s="22">
        <v>3211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7194</v>
      </c>
      <c r="Y293" s="22">
        <v>11254</v>
      </c>
      <c r="Z293" s="22">
        <v>0</v>
      </c>
      <c r="AA293" s="22">
        <v>0</v>
      </c>
      <c r="AB293" s="22">
        <v>0</v>
      </c>
      <c r="AC293" s="22">
        <v>22461</v>
      </c>
      <c r="AD293" s="22">
        <v>144746</v>
      </c>
      <c r="AE293" s="22">
        <v>23354</v>
      </c>
      <c r="AF293" s="22">
        <v>18175</v>
      </c>
      <c r="AG293" s="22">
        <v>0</v>
      </c>
      <c r="AH293" s="22">
        <v>6332</v>
      </c>
      <c r="AI293" s="22">
        <v>0</v>
      </c>
      <c r="AJ293" s="22">
        <v>0</v>
      </c>
      <c r="AK293" s="22">
        <v>0</v>
      </c>
      <c r="AL293" s="22">
        <v>0</v>
      </c>
      <c r="AM293" s="22">
        <v>114</v>
      </c>
      <c r="AN293" s="22">
        <v>0</v>
      </c>
      <c r="AO293" s="22">
        <v>0</v>
      </c>
      <c r="AP293" s="22">
        <v>49458</v>
      </c>
      <c r="AQ293" s="22">
        <v>0</v>
      </c>
      <c r="AR293" s="22">
        <v>0</v>
      </c>
      <c r="AS293" s="22">
        <v>9119</v>
      </c>
      <c r="AT293" s="22">
        <v>106552</v>
      </c>
      <c r="AU293" s="22">
        <v>38194</v>
      </c>
    </row>
    <row r="294" spans="1:47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220605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480</v>
      </c>
      <c r="M294" s="22">
        <v>6957</v>
      </c>
      <c r="N294" s="22">
        <v>2742</v>
      </c>
      <c r="O294" s="22">
        <v>1029</v>
      </c>
      <c r="P294" s="22">
        <v>0</v>
      </c>
      <c r="Q294" s="22">
        <v>12594</v>
      </c>
      <c r="R294" s="22">
        <v>800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17091</v>
      </c>
      <c r="Z294" s="22">
        <v>0</v>
      </c>
      <c r="AA294" s="22">
        <v>0</v>
      </c>
      <c r="AB294" s="22">
        <v>0</v>
      </c>
      <c r="AC294" s="22">
        <v>193</v>
      </c>
      <c r="AD294" s="22">
        <v>262491</v>
      </c>
      <c r="AE294" s="22">
        <v>62457</v>
      </c>
      <c r="AF294" s="22">
        <v>153977</v>
      </c>
      <c r="AG294" s="22">
        <v>11802</v>
      </c>
      <c r="AH294" s="22">
        <v>7438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32664</v>
      </c>
      <c r="AQ294" s="22">
        <v>0</v>
      </c>
      <c r="AR294" s="22">
        <v>0</v>
      </c>
      <c r="AS294" s="22">
        <v>0</v>
      </c>
      <c r="AT294" s="22">
        <v>268338</v>
      </c>
      <c r="AU294" s="22">
        <v>-5847</v>
      </c>
    </row>
    <row r="295" spans="1:47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133540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9651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11959</v>
      </c>
      <c r="Y295" s="22">
        <v>260156</v>
      </c>
      <c r="Z295" s="22">
        <v>0</v>
      </c>
      <c r="AA295" s="22">
        <v>0</v>
      </c>
      <c r="AB295" s="22">
        <v>0</v>
      </c>
      <c r="AC295" s="22">
        <v>0</v>
      </c>
      <c r="AD295" s="22">
        <v>415306</v>
      </c>
      <c r="AE295" s="22">
        <v>23081</v>
      </c>
      <c r="AF295" s="22">
        <v>53064</v>
      </c>
      <c r="AG295" s="22">
        <v>0</v>
      </c>
      <c r="AH295" s="22">
        <v>5286</v>
      </c>
      <c r="AI295" s="22">
        <v>0</v>
      </c>
      <c r="AJ295" s="22">
        <v>0</v>
      </c>
      <c r="AK295" s="22">
        <v>29452</v>
      </c>
      <c r="AL295" s="22">
        <v>0</v>
      </c>
      <c r="AM295" s="22">
        <v>0</v>
      </c>
      <c r="AN295" s="22">
        <v>0</v>
      </c>
      <c r="AO295" s="22">
        <v>0</v>
      </c>
      <c r="AP295" s="22">
        <v>18244</v>
      </c>
      <c r="AQ295" s="22">
        <v>0</v>
      </c>
      <c r="AR295" s="22">
        <v>0</v>
      </c>
      <c r="AS295" s="22">
        <v>1389</v>
      </c>
      <c r="AT295" s="22">
        <v>130516</v>
      </c>
      <c r="AU295" s="22">
        <v>284790</v>
      </c>
    </row>
    <row r="296" spans="1:47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70074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467</v>
      </c>
      <c r="N296" s="22">
        <v>150</v>
      </c>
      <c r="O296" s="22">
        <v>0</v>
      </c>
      <c r="P296" s="22">
        <v>0</v>
      </c>
      <c r="Q296" s="22">
        <v>2857</v>
      </c>
      <c r="R296" s="22">
        <v>3391</v>
      </c>
      <c r="S296" s="22">
        <v>0</v>
      </c>
      <c r="T296" s="22">
        <v>0</v>
      </c>
      <c r="U296" s="22">
        <v>0</v>
      </c>
      <c r="V296" s="22">
        <v>0</v>
      </c>
      <c r="W296" s="22">
        <v>10574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87513</v>
      </c>
      <c r="AE296" s="22">
        <v>14800</v>
      </c>
      <c r="AF296" s="22">
        <v>53361</v>
      </c>
      <c r="AG296" s="22">
        <v>0</v>
      </c>
      <c r="AH296" s="22">
        <v>9605</v>
      </c>
      <c r="AI296" s="22">
        <v>0</v>
      </c>
      <c r="AJ296" s="22">
        <v>0</v>
      </c>
      <c r="AK296" s="22">
        <v>0</v>
      </c>
      <c r="AL296" s="22">
        <v>0</v>
      </c>
      <c r="AM296" s="22">
        <v>117</v>
      </c>
      <c r="AN296" s="22">
        <v>0</v>
      </c>
      <c r="AO296" s="22">
        <v>0</v>
      </c>
      <c r="AP296" s="22">
        <v>11043</v>
      </c>
      <c r="AQ296" s="22">
        <v>0</v>
      </c>
      <c r="AR296" s="22">
        <v>0</v>
      </c>
      <c r="AS296" s="22">
        <v>0</v>
      </c>
      <c r="AT296" s="22">
        <v>88926</v>
      </c>
      <c r="AU296" s="22">
        <v>-1413</v>
      </c>
    </row>
    <row r="297" spans="1:47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43750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154</v>
      </c>
      <c r="O297" s="22">
        <v>0</v>
      </c>
      <c r="P297" s="22">
        <v>0</v>
      </c>
      <c r="Q297" s="22">
        <v>40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23065</v>
      </c>
      <c r="Y297" s="22">
        <v>17558</v>
      </c>
      <c r="Z297" s="22">
        <v>0</v>
      </c>
      <c r="AA297" s="22">
        <v>0</v>
      </c>
      <c r="AB297" s="22">
        <v>0</v>
      </c>
      <c r="AC297" s="22">
        <v>99</v>
      </c>
      <c r="AD297" s="22">
        <v>84666</v>
      </c>
      <c r="AE297" s="22">
        <v>0</v>
      </c>
      <c r="AF297" s="22">
        <v>52341</v>
      </c>
      <c r="AG297" s="22">
        <v>0</v>
      </c>
      <c r="AH297" s="22">
        <v>2517</v>
      </c>
      <c r="AI297" s="22">
        <v>0</v>
      </c>
      <c r="AJ297" s="22">
        <v>0</v>
      </c>
      <c r="AK297" s="22">
        <v>0</v>
      </c>
      <c r="AL297" s="22">
        <v>0</v>
      </c>
      <c r="AM297" s="22">
        <v>181</v>
      </c>
      <c r="AN297" s="22">
        <v>0</v>
      </c>
      <c r="AO297" s="22">
        <v>0</v>
      </c>
      <c r="AP297" s="22">
        <v>8428</v>
      </c>
      <c r="AQ297" s="22">
        <v>0</v>
      </c>
      <c r="AR297" s="22">
        <v>0</v>
      </c>
      <c r="AS297" s="22">
        <v>0</v>
      </c>
      <c r="AT297" s="22">
        <v>63467</v>
      </c>
      <c r="AU297" s="22">
        <v>21199</v>
      </c>
    </row>
    <row r="298" spans="1:47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48797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15</v>
      </c>
      <c r="N298" s="22">
        <v>480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17419</v>
      </c>
      <c r="Y298" s="22">
        <v>0</v>
      </c>
      <c r="Z298" s="22">
        <v>0</v>
      </c>
      <c r="AA298" s="22">
        <v>0</v>
      </c>
      <c r="AB298" s="22">
        <v>380</v>
      </c>
      <c r="AC298" s="22">
        <v>3937</v>
      </c>
      <c r="AD298" s="22">
        <v>71028</v>
      </c>
      <c r="AE298" s="22">
        <v>0</v>
      </c>
      <c r="AF298" s="22">
        <v>53449</v>
      </c>
      <c r="AG298" s="22">
        <v>0</v>
      </c>
      <c r="AH298" s="22">
        <v>2951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12322</v>
      </c>
      <c r="AQ298" s="22">
        <v>0</v>
      </c>
      <c r="AR298" s="22">
        <v>0</v>
      </c>
      <c r="AS298" s="22">
        <v>0</v>
      </c>
      <c r="AT298" s="22">
        <v>68722</v>
      </c>
      <c r="AU298" s="22">
        <v>2306</v>
      </c>
    </row>
    <row r="299" spans="1:47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243400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28245</v>
      </c>
      <c r="M299" s="22">
        <v>4172</v>
      </c>
      <c r="N299" s="22">
        <v>1545</v>
      </c>
      <c r="O299" s="22">
        <v>760</v>
      </c>
      <c r="P299" s="22">
        <v>0</v>
      </c>
      <c r="Q299" s="22">
        <v>7218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12725</v>
      </c>
      <c r="Y299" s="22">
        <v>103003</v>
      </c>
      <c r="Z299" s="22">
        <v>500</v>
      </c>
      <c r="AA299" s="22">
        <v>0</v>
      </c>
      <c r="AB299" s="22">
        <v>0</v>
      </c>
      <c r="AC299" s="22">
        <v>7606</v>
      </c>
      <c r="AD299" s="22">
        <v>409174</v>
      </c>
      <c r="AE299" s="22">
        <v>12200</v>
      </c>
      <c r="AF299" s="22">
        <v>147796</v>
      </c>
      <c r="AG299" s="22">
        <v>89890</v>
      </c>
      <c r="AH299" s="22">
        <v>6335</v>
      </c>
      <c r="AI299" s="22">
        <v>0</v>
      </c>
      <c r="AJ299" s="22">
        <v>0</v>
      </c>
      <c r="AK299" s="22">
        <v>1087</v>
      </c>
      <c r="AL299" s="22">
        <v>0</v>
      </c>
      <c r="AM299" s="22">
        <v>0</v>
      </c>
      <c r="AN299" s="22">
        <v>0</v>
      </c>
      <c r="AO299" s="22">
        <v>0</v>
      </c>
      <c r="AP299" s="22">
        <v>29075</v>
      </c>
      <c r="AQ299" s="22">
        <v>0</v>
      </c>
      <c r="AR299" s="22">
        <v>0</v>
      </c>
      <c r="AS299" s="22">
        <v>0</v>
      </c>
      <c r="AT299" s="22">
        <v>286383</v>
      </c>
      <c r="AU299" s="22">
        <v>122791</v>
      </c>
    </row>
    <row r="300" spans="1:47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75059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5973</v>
      </c>
      <c r="M300" s="22">
        <v>2106</v>
      </c>
      <c r="N300" s="22">
        <v>0</v>
      </c>
      <c r="O300" s="22">
        <v>0</v>
      </c>
      <c r="P300" s="22">
        <v>0</v>
      </c>
      <c r="Q300" s="22">
        <v>1389</v>
      </c>
      <c r="R300" s="22">
        <v>0</v>
      </c>
      <c r="S300" s="22">
        <v>0</v>
      </c>
      <c r="T300" s="22">
        <v>10225</v>
      </c>
      <c r="U300" s="22">
        <v>0</v>
      </c>
      <c r="V300" s="22">
        <v>0</v>
      </c>
      <c r="W300" s="22">
        <v>0</v>
      </c>
      <c r="X300" s="22">
        <v>0</v>
      </c>
      <c r="Y300" s="22">
        <v>22008</v>
      </c>
      <c r="Z300" s="22">
        <v>0</v>
      </c>
      <c r="AA300" s="22">
        <v>0</v>
      </c>
      <c r="AB300" s="22">
        <v>0</v>
      </c>
      <c r="AC300" s="22">
        <v>1721</v>
      </c>
      <c r="AD300" s="22">
        <v>118481</v>
      </c>
      <c r="AE300" s="22">
        <v>1913</v>
      </c>
      <c r="AF300" s="22">
        <v>67249</v>
      </c>
      <c r="AG300" s="22">
        <v>2530</v>
      </c>
      <c r="AH300" s="22">
        <v>7998</v>
      </c>
      <c r="AI300" s="22">
        <v>0</v>
      </c>
      <c r="AJ300" s="22">
        <v>0</v>
      </c>
      <c r="AK300" s="22">
        <v>0</v>
      </c>
      <c r="AL300" s="22">
        <v>0</v>
      </c>
      <c r="AM300" s="22">
        <v>43</v>
      </c>
      <c r="AN300" s="22">
        <v>0</v>
      </c>
      <c r="AO300" s="22">
        <v>0</v>
      </c>
      <c r="AP300" s="22">
        <v>38182</v>
      </c>
      <c r="AQ300" s="22">
        <v>0</v>
      </c>
      <c r="AR300" s="22">
        <v>0</v>
      </c>
      <c r="AS300" s="22">
        <v>761</v>
      </c>
      <c r="AT300" s="22">
        <v>118676</v>
      </c>
      <c r="AU300" s="22">
        <v>-195</v>
      </c>
    </row>
    <row r="301" spans="1:47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398217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3512</v>
      </c>
      <c r="M301" s="22">
        <v>4461</v>
      </c>
      <c r="N301" s="22">
        <v>2810</v>
      </c>
      <c r="O301" s="22">
        <v>307</v>
      </c>
      <c r="P301" s="22">
        <v>28693</v>
      </c>
      <c r="Q301" s="22">
        <v>3227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16469</v>
      </c>
      <c r="Y301" s="22">
        <v>29073</v>
      </c>
      <c r="Z301" s="22">
        <v>500</v>
      </c>
      <c r="AA301" s="22">
        <v>0</v>
      </c>
      <c r="AB301" s="22">
        <v>0</v>
      </c>
      <c r="AC301" s="22">
        <v>0</v>
      </c>
      <c r="AD301" s="22">
        <v>487269</v>
      </c>
      <c r="AE301" s="22">
        <v>19189</v>
      </c>
      <c r="AF301" s="22">
        <v>319710</v>
      </c>
      <c r="AG301" s="22">
        <v>122281</v>
      </c>
      <c r="AH301" s="22">
        <v>9335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66947</v>
      </c>
      <c r="AQ301" s="22">
        <v>3623</v>
      </c>
      <c r="AR301" s="22">
        <v>0</v>
      </c>
      <c r="AS301" s="22">
        <v>0</v>
      </c>
      <c r="AT301" s="22">
        <v>541085</v>
      </c>
      <c r="AU301" s="22">
        <v>-53816</v>
      </c>
    </row>
    <row r="302" spans="1:47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290360</v>
      </c>
      <c r="F302" s="22">
        <v>0</v>
      </c>
      <c r="G302" s="22">
        <v>0</v>
      </c>
      <c r="H302" s="22">
        <v>0</v>
      </c>
      <c r="I302" s="22">
        <v>0</v>
      </c>
      <c r="J302" s="22">
        <v>37798</v>
      </c>
      <c r="K302" s="22">
        <v>0</v>
      </c>
      <c r="L302" s="22">
        <v>11522</v>
      </c>
      <c r="M302" s="22">
        <v>1828</v>
      </c>
      <c r="N302" s="22">
        <v>3343</v>
      </c>
      <c r="O302" s="22">
        <v>900</v>
      </c>
      <c r="P302" s="22">
        <v>0</v>
      </c>
      <c r="Q302" s="22">
        <v>7607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71379</v>
      </c>
      <c r="X302" s="22">
        <v>0</v>
      </c>
      <c r="Y302" s="22">
        <v>61261</v>
      </c>
      <c r="Z302" s="22">
        <v>0</v>
      </c>
      <c r="AA302" s="22">
        <v>0</v>
      </c>
      <c r="AB302" s="22">
        <v>0</v>
      </c>
      <c r="AC302" s="22">
        <v>77400</v>
      </c>
      <c r="AD302" s="22">
        <v>563398</v>
      </c>
      <c r="AE302" s="22">
        <v>52095</v>
      </c>
      <c r="AF302" s="22">
        <v>230763</v>
      </c>
      <c r="AG302" s="22">
        <v>0</v>
      </c>
      <c r="AH302" s="22">
        <v>9734</v>
      </c>
      <c r="AI302" s="22">
        <v>0</v>
      </c>
      <c r="AJ302" s="22">
        <v>0</v>
      </c>
      <c r="AK302" s="22">
        <v>964</v>
      </c>
      <c r="AL302" s="22">
        <v>0</v>
      </c>
      <c r="AM302" s="22">
        <v>0</v>
      </c>
      <c r="AN302" s="22">
        <v>0</v>
      </c>
      <c r="AO302" s="22">
        <v>0</v>
      </c>
      <c r="AP302" s="22">
        <v>12936</v>
      </c>
      <c r="AQ302" s="22">
        <v>0</v>
      </c>
      <c r="AR302" s="22">
        <v>0</v>
      </c>
      <c r="AS302" s="22">
        <v>0</v>
      </c>
      <c r="AT302" s="22">
        <v>306492</v>
      </c>
      <c r="AU302" s="22">
        <v>256906</v>
      </c>
    </row>
    <row r="303" spans="1:47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367832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53534</v>
      </c>
      <c r="L303" s="22">
        <v>18712</v>
      </c>
      <c r="M303" s="22">
        <v>13644</v>
      </c>
      <c r="N303" s="22">
        <v>5706</v>
      </c>
      <c r="O303" s="22">
        <v>4557</v>
      </c>
      <c r="P303" s="22">
        <v>0</v>
      </c>
      <c r="Q303" s="22">
        <v>4978</v>
      </c>
      <c r="R303" s="22">
        <v>6775</v>
      </c>
      <c r="S303" s="22">
        <v>0</v>
      </c>
      <c r="T303" s="22">
        <v>9142</v>
      </c>
      <c r="U303" s="22">
        <v>0</v>
      </c>
      <c r="V303" s="22">
        <v>0</v>
      </c>
      <c r="W303" s="22">
        <v>0</v>
      </c>
      <c r="X303" s="22">
        <v>19002</v>
      </c>
      <c r="Y303" s="22">
        <v>80540</v>
      </c>
      <c r="Z303" s="22">
        <v>0</v>
      </c>
      <c r="AA303" s="22">
        <v>0</v>
      </c>
      <c r="AB303" s="22">
        <v>0</v>
      </c>
      <c r="AC303" s="22">
        <v>463960</v>
      </c>
      <c r="AD303" s="22">
        <v>1048382</v>
      </c>
      <c r="AE303" s="22">
        <v>148647</v>
      </c>
      <c r="AF303" s="22">
        <v>243610</v>
      </c>
      <c r="AG303" s="22">
        <v>0</v>
      </c>
      <c r="AH303" s="22">
        <v>36828</v>
      </c>
      <c r="AI303" s="22">
        <v>0</v>
      </c>
      <c r="AJ303" s="22">
        <v>0</v>
      </c>
      <c r="AK303" s="22">
        <v>888</v>
      </c>
      <c r="AL303" s="22">
        <v>0</v>
      </c>
      <c r="AM303" s="22">
        <v>0</v>
      </c>
      <c r="AN303" s="22">
        <v>0</v>
      </c>
      <c r="AO303" s="22">
        <v>0</v>
      </c>
      <c r="AP303" s="22">
        <v>49228</v>
      </c>
      <c r="AQ303" s="22">
        <v>0</v>
      </c>
      <c r="AR303" s="22">
        <v>0</v>
      </c>
      <c r="AS303" s="22">
        <v>0</v>
      </c>
      <c r="AT303" s="22">
        <v>479201</v>
      </c>
      <c r="AU303" s="22">
        <v>569181</v>
      </c>
    </row>
    <row r="304" spans="1:47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130721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15</v>
      </c>
      <c r="M304" s="22">
        <v>3724</v>
      </c>
      <c r="N304" s="22">
        <v>207</v>
      </c>
      <c r="O304" s="22">
        <v>0</v>
      </c>
      <c r="P304" s="22">
        <v>0</v>
      </c>
      <c r="Q304" s="22">
        <v>5626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39219</v>
      </c>
      <c r="Z304" s="22">
        <v>0</v>
      </c>
      <c r="AA304" s="22">
        <v>0</v>
      </c>
      <c r="AB304" s="22">
        <v>0</v>
      </c>
      <c r="AC304" s="22">
        <v>525</v>
      </c>
      <c r="AD304" s="22">
        <v>180037</v>
      </c>
      <c r="AE304" s="22">
        <v>35392</v>
      </c>
      <c r="AF304" s="22">
        <v>51492</v>
      </c>
      <c r="AG304" s="22">
        <v>7267</v>
      </c>
      <c r="AH304" s="22">
        <v>5936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11108</v>
      </c>
      <c r="AQ304" s="22">
        <v>0</v>
      </c>
      <c r="AR304" s="22">
        <v>0</v>
      </c>
      <c r="AS304" s="22">
        <v>0</v>
      </c>
      <c r="AT304" s="22">
        <v>111195</v>
      </c>
      <c r="AU304" s="22">
        <v>68842</v>
      </c>
    </row>
    <row r="305" spans="1:47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49533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981</v>
      </c>
      <c r="M305" s="22">
        <v>1668</v>
      </c>
      <c r="N305" s="22">
        <v>0</v>
      </c>
      <c r="O305" s="22">
        <v>0</v>
      </c>
      <c r="P305" s="22">
        <v>0</v>
      </c>
      <c r="Q305" s="22">
        <v>1405</v>
      </c>
      <c r="R305" s="22">
        <v>0</v>
      </c>
      <c r="S305" s="22">
        <v>0</v>
      </c>
      <c r="T305" s="22">
        <v>256</v>
      </c>
      <c r="U305" s="22">
        <v>0</v>
      </c>
      <c r="V305" s="22">
        <v>0</v>
      </c>
      <c r="W305" s="22">
        <v>0</v>
      </c>
      <c r="X305" s="22">
        <v>0</v>
      </c>
      <c r="Y305" s="22">
        <v>320124</v>
      </c>
      <c r="Z305" s="22">
        <v>0</v>
      </c>
      <c r="AA305" s="22">
        <v>0</v>
      </c>
      <c r="AB305" s="22">
        <v>0</v>
      </c>
      <c r="AC305" s="22">
        <v>0</v>
      </c>
      <c r="AD305" s="22">
        <v>373967</v>
      </c>
      <c r="AE305" s="22">
        <v>2125</v>
      </c>
      <c r="AF305" s="22">
        <v>35762</v>
      </c>
      <c r="AG305" s="22">
        <v>17071</v>
      </c>
      <c r="AH305" s="22">
        <v>6694</v>
      </c>
      <c r="AI305" s="22">
        <v>0</v>
      </c>
      <c r="AJ305" s="22">
        <v>90000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50924</v>
      </c>
      <c r="AQ305" s="22">
        <v>0</v>
      </c>
      <c r="AR305" s="22">
        <v>0</v>
      </c>
      <c r="AS305" s="22">
        <v>0</v>
      </c>
      <c r="AT305" s="22">
        <v>202576</v>
      </c>
      <c r="AU305" s="22">
        <v>171391</v>
      </c>
    </row>
    <row r="306" spans="1:47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151952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245</v>
      </c>
      <c r="M306" s="22">
        <v>7234</v>
      </c>
      <c r="N306" s="22">
        <v>2928</v>
      </c>
      <c r="O306" s="22">
        <v>0</v>
      </c>
      <c r="P306" s="22">
        <v>0</v>
      </c>
      <c r="Q306" s="22">
        <v>3012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163831</v>
      </c>
      <c r="X306" s="22">
        <v>13877</v>
      </c>
      <c r="Y306" s="22">
        <v>0</v>
      </c>
      <c r="Z306" s="22">
        <v>0</v>
      </c>
      <c r="AA306" s="22">
        <v>0</v>
      </c>
      <c r="AB306" s="22">
        <v>0</v>
      </c>
      <c r="AC306" s="22">
        <v>2322</v>
      </c>
      <c r="AD306" s="22">
        <v>345401</v>
      </c>
      <c r="AE306" s="22">
        <v>3600</v>
      </c>
      <c r="AF306" s="22">
        <v>131187</v>
      </c>
      <c r="AG306" s="22">
        <v>0</v>
      </c>
      <c r="AH306" s="22">
        <v>15893</v>
      </c>
      <c r="AI306" s="22">
        <v>0</v>
      </c>
      <c r="AJ306" s="22">
        <v>0</v>
      </c>
      <c r="AK306" s="22">
        <v>15564</v>
      </c>
      <c r="AL306" s="22">
        <v>0</v>
      </c>
      <c r="AM306" s="22">
        <v>499</v>
      </c>
      <c r="AN306" s="22">
        <v>0</v>
      </c>
      <c r="AO306" s="22">
        <v>0</v>
      </c>
      <c r="AP306" s="22">
        <v>74717</v>
      </c>
      <c r="AQ306" s="22">
        <v>0</v>
      </c>
      <c r="AR306" s="22">
        <v>0</v>
      </c>
      <c r="AS306" s="22">
        <v>6223</v>
      </c>
      <c r="AT306" s="22">
        <v>247683</v>
      </c>
      <c r="AU306" s="22">
        <v>97718</v>
      </c>
    </row>
    <row r="307" spans="1:47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54519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1110</v>
      </c>
      <c r="M307" s="22">
        <v>2081</v>
      </c>
      <c r="N307" s="22">
        <v>0</v>
      </c>
      <c r="O307" s="22">
        <v>0</v>
      </c>
      <c r="P307" s="22">
        <v>0</v>
      </c>
      <c r="Q307" s="22">
        <v>2258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100273</v>
      </c>
      <c r="Y307" s="22">
        <v>68973</v>
      </c>
      <c r="Z307" s="22">
        <v>0</v>
      </c>
      <c r="AA307" s="22">
        <v>0</v>
      </c>
      <c r="AB307" s="22">
        <v>0</v>
      </c>
      <c r="AC307" s="22">
        <v>92</v>
      </c>
      <c r="AD307" s="22">
        <v>229306</v>
      </c>
      <c r="AE307" s="22">
        <v>22900</v>
      </c>
      <c r="AF307" s="22">
        <v>43761</v>
      </c>
      <c r="AG307" s="22">
        <v>6798</v>
      </c>
      <c r="AH307" s="22">
        <v>10737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19229</v>
      </c>
      <c r="AQ307" s="22">
        <v>0</v>
      </c>
      <c r="AR307" s="22">
        <v>0</v>
      </c>
      <c r="AS307" s="22">
        <v>847</v>
      </c>
      <c r="AT307" s="22">
        <v>104272</v>
      </c>
      <c r="AU307" s="22">
        <v>125034</v>
      </c>
    </row>
    <row r="308" spans="1:47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175666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20</v>
      </c>
      <c r="M308" s="22">
        <v>1201</v>
      </c>
      <c r="N308" s="22">
        <v>2623</v>
      </c>
      <c r="O308" s="22">
        <v>0</v>
      </c>
      <c r="P308" s="22">
        <v>3075</v>
      </c>
      <c r="Q308" s="22">
        <v>726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7279</v>
      </c>
      <c r="Y308" s="22">
        <v>21124</v>
      </c>
      <c r="Z308" s="22">
        <v>0</v>
      </c>
      <c r="AA308" s="22">
        <v>0</v>
      </c>
      <c r="AB308" s="22">
        <v>0</v>
      </c>
      <c r="AC308" s="22">
        <v>606</v>
      </c>
      <c r="AD308" s="22">
        <v>212320</v>
      </c>
      <c r="AE308" s="22">
        <v>1615</v>
      </c>
      <c r="AF308" s="22">
        <v>108052</v>
      </c>
      <c r="AG308" s="22">
        <v>0</v>
      </c>
      <c r="AH308" s="22">
        <v>7790</v>
      </c>
      <c r="AI308" s="22">
        <v>0</v>
      </c>
      <c r="AJ308" s="22">
        <v>0</v>
      </c>
      <c r="AK308" s="22">
        <v>51697</v>
      </c>
      <c r="AL308" s="22">
        <v>0</v>
      </c>
      <c r="AM308" s="22">
        <v>0</v>
      </c>
      <c r="AN308" s="22">
        <v>0</v>
      </c>
      <c r="AO308" s="22">
        <v>0</v>
      </c>
      <c r="AP308" s="22">
        <v>6762</v>
      </c>
      <c r="AQ308" s="22">
        <v>0</v>
      </c>
      <c r="AR308" s="22">
        <v>0</v>
      </c>
      <c r="AS308" s="22">
        <v>0</v>
      </c>
      <c r="AT308" s="22">
        <v>175916</v>
      </c>
      <c r="AU308" s="22">
        <v>36404</v>
      </c>
    </row>
    <row r="309" spans="1:47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298799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27415</v>
      </c>
      <c r="M309" s="22">
        <v>9548</v>
      </c>
      <c r="N309" s="22">
        <v>4403</v>
      </c>
      <c r="O309" s="22">
        <v>1359</v>
      </c>
      <c r="P309" s="22">
        <v>0</v>
      </c>
      <c r="Q309" s="22">
        <v>14776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64983</v>
      </c>
      <c r="Z309" s="22">
        <v>0</v>
      </c>
      <c r="AA309" s="22">
        <v>0</v>
      </c>
      <c r="AB309" s="22">
        <v>0</v>
      </c>
      <c r="AC309" s="22">
        <v>0</v>
      </c>
      <c r="AD309" s="22">
        <v>421283</v>
      </c>
      <c r="AE309" s="22">
        <v>64431</v>
      </c>
      <c r="AF309" s="22">
        <v>168227</v>
      </c>
      <c r="AG309" s="22">
        <v>0</v>
      </c>
      <c r="AH309" s="22">
        <v>22689</v>
      </c>
      <c r="AI309" s="22">
        <v>0</v>
      </c>
      <c r="AJ309" s="22">
        <v>85884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64882</v>
      </c>
      <c r="AQ309" s="22">
        <v>0</v>
      </c>
      <c r="AR309" s="22">
        <v>0</v>
      </c>
      <c r="AS309" s="22">
        <v>0</v>
      </c>
      <c r="AT309" s="22">
        <v>406113</v>
      </c>
      <c r="AU309" s="22">
        <v>15170</v>
      </c>
    </row>
    <row r="310" spans="1:47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37703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50</v>
      </c>
      <c r="M310" s="22">
        <v>315</v>
      </c>
      <c r="N310" s="22">
        <v>610</v>
      </c>
      <c r="O310" s="22">
        <v>0</v>
      </c>
      <c r="P310" s="22">
        <v>0</v>
      </c>
      <c r="Q310" s="22">
        <v>33</v>
      </c>
      <c r="R310" s="22">
        <v>284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5871</v>
      </c>
      <c r="Y310" s="22">
        <v>78070</v>
      </c>
      <c r="Z310" s="22">
        <v>0</v>
      </c>
      <c r="AA310" s="22">
        <v>0</v>
      </c>
      <c r="AB310" s="22">
        <v>0</v>
      </c>
      <c r="AC310" s="22">
        <v>564</v>
      </c>
      <c r="AD310" s="22">
        <v>123500</v>
      </c>
      <c r="AE310" s="22">
        <v>6517</v>
      </c>
      <c r="AF310" s="22">
        <v>31101</v>
      </c>
      <c r="AG310" s="22">
        <v>0</v>
      </c>
      <c r="AH310" s="22">
        <v>6061</v>
      </c>
      <c r="AI310" s="22">
        <v>0</v>
      </c>
      <c r="AJ310" s="22">
        <v>0</v>
      </c>
      <c r="AK310" s="22">
        <v>2012</v>
      </c>
      <c r="AL310" s="22">
        <v>0</v>
      </c>
      <c r="AM310" s="22">
        <v>0</v>
      </c>
      <c r="AN310" s="22">
        <v>0</v>
      </c>
      <c r="AO310" s="22">
        <v>0</v>
      </c>
      <c r="AP310" s="22">
        <v>14676</v>
      </c>
      <c r="AQ310" s="22">
        <v>0</v>
      </c>
      <c r="AR310" s="22">
        <v>0</v>
      </c>
      <c r="AS310" s="22">
        <v>2016</v>
      </c>
      <c r="AT310" s="22">
        <v>62383</v>
      </c>
      <c r="AU310" s="22">
        <v>61117</v>
      </c>
    </row>
    <row r="311" spans="1:47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42833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4762</v>
      </c>
      <c r="M311" s="22">
        <v>1095</v>
      </c>
      <c r="N311" s="22">
        <v>0</v>
      </c>
      <c r="O311" s="22">
        <v>0</v>
      </c>
      <c r="P311" s="22">
        <v>0</v>
      </c>
      <c r="Q311" s="22">
        <v>4383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6034</v>
      </c>
      <c r="Y311" s="22">
        <v>46091</v>
      </c>
      <c r="Z311" s="22">
        <v>0</v>
      </c>
      <c r="AA311" s="22">
        <v>0</v>
      </c>
      <c r="AB311" s="22">
        <v>0</v>
      </c>
      <c r="AC311" s="22">
        <v>5110</v>
      </c>
      <c r="AD311" s="22">
        <v>110308</v>
      </c>
      <c r="AE311" s="22">
        <v>15900</v>
      </c>
      <c r="AF311" s="22">
        <v>49215</v>
      </c>
      <c r="AG311" s="22">
        <v>6252</v>
      </c>
      <c r="AH311" s="22">
        <v>3521</v>
      </c>
      <c r="AI311" s="22">
        <v>0</v>
      </c>
      <c r="AJ311" s="22">
        <v>0</v>
      </c>
      <c r="AK311" s="22">
        <v>0</v>
      </c>
      <c r="AL311" s="22">
        <v>0</v>
      </c>
      <c r="AM311" s="22">
        <v>111</v>
      </c>
      <c r="AN311" s="22">
        <v>0</v>
      </c>
      <c r="AO311" s="22">
        <v>0</v>
      </c>
      <c r="AP311" s="22">
        <v>14608</v>
      </c>
      <c r="AQ311" s="22">
        <v>0</v>
      </c>
      <c r="AR311" s="22">
        <v>0</v>
      </c>
      <c r="AS311" s="22">
        <v>0</v>
      </c>
      <c r="AT311" s="22">
        <v>89607</v>
      </c>
      <c r="AU311" s="22">
        <v>20701</v>
      </c>
    </row>
    <row r="312" spans="1:47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35592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3850</v>
      </c>
      <c r="M312" s="22">
        <v>521</v>
      </c>
      <c r="N312" s="22">
        <v>300</v>
      </c>
      <c r="O312" s="22">
        <v>0</v>
      </c>
      <c r="P312" s="22">
        <v>0</v>
      </c>
      <c r="Q312" s="22">
        <v>5212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6980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52455</v>
      </c>
      <c r="AE312" s="22">
        <v>15315</v>
      </c>
      <c r="AF312" s="22">
        <v>23872</v>
      </c>
      <c r="AG312" s="22">
        <v>500</v>
      </c>
      <c r="AH312" s="22">
        <v>111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13006</v>
      </c>
      <c r="AQ312" s="22">
        <v>0</v>
      </c>
      <c r="AR312" s="22">
        <v>0</v>
      </c>
      <c r="AS312" s="22">
        <v>0</v>
      </c>
      <c r="AT312" s="22">
        <v>52804</v>
      </c>
      <c r="AU312" s="22">
        <v>-349</v>
      </c>
    </row>
    <row r="313" spans="1:47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362694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155931</v>
      </c>
      <c r="M313" s="22">
        <v>0</v>
      </c>
      <c r="N313" s="22">
        <v>0</v>
      </c>
      <c r="O313" s="22">
        <v>0</v>
      </c>
      <c r="P313" s="22">
        <v>0</v>
      </c>
      <c r="Q313" s="22">
        <v>5687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354530</v>
      </c>
      <c r="Z313" s="22">
        <v>0</v>
      </c>
      <c r="AA313" s="22">
        <v>0</v>
      </c>
      <c r="AB313" s="22">
        <v>0</v>
      </c>
      <c r="AC313" s="22">
        <v>29383</v>
      </c>
      <c r="AD313" s="22">
        <v>908225</v>
      </c>
      <c r="AE313" s="22">
        <v>48189</v>
      </c>
      <c r="AF313" s="22">
        <v>454635</v>
      </c>
      <c r="AG313" s="22">
        <v>0</v>
      </c>
      <c r="AH313" s="22">
        <v>41406</v>
      </c>
      <c r="AI313" s="22">
        <v>0</v>
      </c>
      <c r="AJ313" s="22">
        <v>0</v>
      </c>
      <c r="AK313" s="22">
        <v>16029</v>
      </c>
      <c r="AL313" s="22">
        <v>0</v>
      </c>
      <c r="AM313" s="22">
        <v>0</v>
      </c>
      <c r="AN313" s="22">
        <v>0</v>
      </c>
      <c r="AO313" s="22">
        <v>0</v>
      </c>
      <c r="AP313" s="22">
        <v>74471</v>
      </c>
      <c r="AQ313" s="22">
        <v>0</v>
      </c>
      <c r="AR313" s="22">
        <v>0</v>
      </c>
      <c r="AS313" s="22">
        <v>0</v>
      </c>
      <c r="AT313" s="22">
        <v>634730</v>
      </c>
      <c r="AU313" s="22">
        <v>273495</v>
      </c>
    </row>
    <row r="314" spans="1:47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110466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1361</v>
      </c>
      <c r="M314" s="22">
        <v>2298</v>
      </c>
      <c r="N314" s="22">
        <v>0</v>
      </c>
      <c r="O314" s="22">
        <v>0</v>
      </c>
      <c r="P314" s="22">
        <v>3872</v>
      </c>
      <c r="Q314" s="22">
        <v>1190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63136</v>
      </c>
      <c r="Y314" s="22">
        <v>81366</v>
      </c>
      <c r="Z314" s="22">
        <v>0</v>
      </c>
      <c r="AA314" s="22">
        <v>0</v>
      </c>
      <c r="AB314" s="22">
        <v>0</v>
      </c>
      <c r="AC314" s="22">
        <v>0</v>
      </c>
      <c r="AD314" s="22">
        <v>263689</v>
      </c>
      <c r="AE314" s="22">
        <v>34845</v>
      </c>
      <c r="AF314" s="22">
        <v>98594</v>
      </c>
      <c r="AG314" s="22">
        <v>0</v>
      </c>
      <c r="AH314" s="22">
        <v>3995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42304</v>
      </c>
      <c r="AQ314" s="22">
        <v>0</v>
      </c>
      <c r="AR314" s="22">
        <v>0</v>
      </c>
      <c r="AS314" s="22">
        <v>0</v>
      </c>
      <c r="AT314" s="22">
        <v>179738</v>
      </c>
      <c r="AU314" s="22">
        <v>83951</v>
      </c>
    </row>
    <row r="315" spans="1:47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149186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1988</v>
      </c>
      <c r="M315" s="22">
        <v>700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179565</v>
      </c>
      <c r="Z315" s="22">
        <v>0</v>
      </c>
      <c r="AA315" s="22">
        <v>0</v>
      </c>
      <c r="AB315" s="22">
        <v>0</v>
      </c>
      <c r="AC315" s="22">
        <v>5000</v>
      </c>
      <c r="AD315" s="22">
        <v>336439</v>
      </c>
      <c r="AE315" s="22">
        <v>37643</v>
      </c>
      <c r="AF315" s="22">
        <v>108379</v>
      </c>
      <c r="AG315" s="22">
        <v>0</v>
      </c>
      <c r="AH315" s="22">
        <v>52581</v>
      </c>
      <c r="AI315" s="22">
        <v>0</v>
      </c>
      <c r="AJ315" s="22">
        <v>2553</v>
      </c>
      <c r="AK315" s="22">
        <v>0</v>
      </c>
      <c r="AL315" s="22">
        <v>429</v>
      </c>
      <c r="AM315" s="22">
        <v>734</v>
      </c>
      <c r="AN315" s="22">
        <v>0</v>
      </c>
      <c r="AO315" s="22">
        <v>0</v>
      </c>
      <c r="AP315" s="22">
        <v>6470</v>
      </c>
      <c r="AQ315" s="22">
        <v>0</v>
      </c>
      <c r="AR315" s="22">
        <v>0</v>
      </c>
      <c r="AS315" s="22">
        <v>0</v>
      </c>
      <c r="AT315" s="22">
        <v>208789</v>
      </c>
      <c r="AU315" s="22">
        <v>127650</v>
      </c>
    </row>
    <row r="316" spans="1:47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393157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60365</v>
      </c>
      <c r="M316" s="22">
        <v>20710</v>
      </c>
      <c r="N316" s="22">
        <v>3698</v>
      </c>
      <c r="O316" s="22">
        <v>477</v>
      </c>
      <c r="P316" s="22">
        <v>0</v>
      </c>
      <c r="Q316" s="22">
        <v>28810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513753</v>
      </c>
      <c r="Z316" s="22">
        <v>0</v>
      </c>
      <c r="AA316" s="22">
        <v>0</v>
      </c>
      <c r="AB316" s="22">
        <v>0</v>
      </c>
      <c r="AC316" s="22">
        <v>200</v>
      </c>
      <c r="AD316" s="22">
        <v>1021170</v>
      </c>
      <c r="AE316" s="22">
        <v>84840</v>
      </c>
      <c r="AF316" s="22">
        <v>215844</v>
      </c>
      <c r="AG316" s="22">
        <v>92614</v>
      </c>
      <c r="AH316" s="22">
        <v>17142</v>
      </c>
      <c r="AI316" s="22">
        <v>0</v>
      </c>
      <c r="AJ316" s="22">
        <v>40000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159671</v>
      </c>
      <c r="AQ316" s="22">
        <v>0</v>
      </c>
      <c r="AR316" s="22">
        <v>0</v>
      </c>
      <c r="AS316" s="22">
        <v>0</v>
      </c>
      <c r="AT316" s="22">
        <v>610111</v>
      </c>
      <c r="AU316" s="22">
        <v>411059</v>
      </c>
    </row>
    <row r="317" spans="1:47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153741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21834</v>
      </c>
      <c r="M317" s="22">
        <v>1603</v>
      </c>
      <c r="N317" s="22">
        <v>2390</v>
      </c>
      <c r="O317" s="22">
        <v>0</v>
      </c>
      <c r="P317" s="22">
        <v>0</v>
      </c>
      <c r="Q317" s="22">
        <v>4311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8399</v>
      </c>
      <c r="Y317" s="22">
        <v>67678</v>
      </c>
      <c r="Z317" s="22">
        <v>500</v>
      </c>
      <c r="AA317" s="22">
        <v>0</v>
      </c>
      <c r="AB317" s="22">
        <v>0</v>
      </c>
      <c r="AC317" s="22">
        <v>0</v>
      </c>
      <c r="AD317" s="22">
        <v>260456</v>
      </c>
      <c r="AE317" s="22">
        <v>10250</v>
      </c>
      <c r="AF317" s="22">
        <v>121039</v>
      </c>
      <c r="AG317" s="22">
        <v>29587</v>
      </c>
      <c r="AH317" s="22">
        <v>4106</v>
      </c>
      <c r="AI317" s="22">
        <v>0</v>
      </c>
      <c r="AJ317" s="22">
        <v>0</v>
      </c>
      <c r="AK317" s="22">
        <v>398</v>
      </c>
      <c r="AL317" s="22">
        <v>0</v>
      </c>
      <c r="AM317" s="22">
        <v>0</v>
      </c>
      <c r="AN317" s="22">
        <v>0</v>
      </c>
      <c r="AO317" s="22">
        <v>0</v>
      </c>
      <c r="AP317" s="22">
        <v>15805</v>
      </c>
      <c r="AQ317" s="22">
        <v>0</v>
      </c>
      <c r="AR317" s="22">
        <v>0</v>
      </c>
      <c r="AS317" s="22">
        <v>0</v>
      </c>
      <c r="AT317" s="22">
        <v>181185</v>
      </c>
      <c r="AU317" s="22">
        <v>79271</v>
      </c>
    </row>
    <row r="318" spans="1:47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208766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9924</v>
      </c>
      <c r="N318" s="22">
        <v>7887</v>
      </c>
      <c r="O318" s="22">
        <v>1710</v>
      </c>
      <c r="P318" s="22">
        <v>0</v>
      </c>
      <c r="Q318" s="22">
        <v>3590</v>
      </c>
      <c r="R318" s="22">
        <v>3720</v>
      </c>
      <c r="S318" s="22">
        <v>0</v>
      </c>
      <c r="T318" s="22">
        <v>0</v>
      </c>
      <c r="U318" s="22">
        <v>8675</v>
      </c>
      <c r="V318" s="22">
        <v>0</v>
      </c>
      <c r="W318" s="22">
        <v>0</v>
      </c>
      <c r="X318" s="22">
        <v>0</v>
      </c>
      <c r="Y318" s="22">
        <v>64693</v>
      </c>
      <c r="Z318" s="22">
        <v>0</v>
      </c>
      <c r="AA318" s="22">
        <v>0</v>
      </c>
      <c r="AB318" s="22">
        <v>0</v>
      </c>
      <c r="AC318" s="22">
        <v>59665</v>
      </c>
      <c r="AD318" s="22">
        <v>368630</v>
      </c>
      <c r="AE318" s="22">
        <v>101196</v>
      </c>
      <c r="AF318" s="22">
        <v>207934</v>
      </c>
      <c r="AG318" s="22">
        <v>0</v>
      </c>
      <c r="AH318" s="22">
        <v>22262</v>
      </c>
      <c r="AI318" s="22">
        <v>0</v>
      </c>
      <c r="AJ318" s="22">
        <v>0</v>
      </c>
      <c r="AK318" s="22">
        <v>0</v>
      </c>
      <c r="AL318" s="22">
        <v>903</v>
      </c>
      <c r="AM318" s="22">
        <v>0</v>
      </c>
      <c r="AN318" s="22">
        <v>0</v>
      </c>
      <c r="AO318" s="22">
        <v>0</v>
      </c>
      <c r="AP318" s="22">
        <v>81280</v>
      </c>
      <c r="AQ318" s="22">
        <v>0</v>
      </c>
      <c r="AR318" s="22">
        <v>0</v>
      </c>
      <c r="AS318" s="22">
        <v>3550</v>
      </c>
      <c r="AT318" s="22">
        <v>417125</v>
      </c>
      <c r="AU318" s="22">
        <v>-48495</v>
      </c>
    </row>
    <row r="319" spans="1:47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124276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125</v>
      </c>
      <c r="O319" s="22">
        <v>223</v>
      </c>
      <c r="P319" s="22">
        <v>0</v>
      </c>
      <c r="Q319" s="22">
        <v>3440</v>
      </c>
      <c r="R319" s="22">
        <v>1300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72005</v>
      </c>
      <c r="Z319" s="22">
        <v>0</v>
      </c>
      <c r="AA319" s="22">
        <v>0</v>
      </c>
      <c r="AB319" s="22">
        <v>0</v>
      </c>
      <c r="AC319" s="22">
        <v>737</v>
      </c>
      <c r="AD319" s="22">
        <v>202106</v>
      </c>
      <c r="AE319" s="22">
        <v>24630</v>
      </c>
      <c r="AF319" s="22">
        <v>87457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133</v>
      </c>
      <c r="AN319" s="22">
        <v>0</v>
      </c>
      <c r="AO319" s="22">
        <v>0</v>
      </c>
      <c r="AP319" s="22">
        <v>64606</v>
      </c>
      <c r="AQ319" s="22">
        <v>0</v>
      </c>
      <c r="AR319" s="22">
        <v>0</v>
      </c>
      <c r="AS319" s="22">
        <v>0</v>
      </c>
      <c r="AT319" s="22">
        <v>176826</v>
      </c>
      <c r="AU319" s="22">
        <v>25280</v>
      </c>
    </row>
    <row r="320" spans="1:47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13381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200</v>
      </c>
      <c r="O320" s="22">
        <v>0</v>
      </c>
      <c r="P320" s="22">
        <v>2007</v>
      </c>
      <c r="Q320" s="22">
        <v>2486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54196</v>
      </c>
      <c r="Z320" s="22">
        <v>0</v>
      </c>
      <c r="AA320" s="22">
        <v>0</v>
      </c>
      <c r="AB320" s="22">
        <v>0</v>
      </c>
      <c r="AC320" s="22">
        <v>0</v>
      </c>
      <c r="AD320" s="22">
        <v>72270</v>
      </c>
      <c r="AE320" s="22">
        <v>0</v>
      </c>
      <c r="AF320" s="22">
        <v>23379</v>
      </c>
      <c r="AG320" s="22">
        <v>1249</v>
      </c>
      <c r="AH320" s="22">
        <v>877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8018</v>
      </c>
      <c r="AQ320" s="22">
        <v>0</v>
      </c>
      <c r="AR320" s="22">
        <v>0</v>
      </c>
      <c r="AS320" s="22">
        <v>0</v>
      </c>
      <c r="AT320" s="22">
        <v>33523</v>
      </c>
      <c r="AU320" s="22">
        <v>38747</v>
      </c>
    </row>
    <row r="321" spans="1:47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229769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57394</v>
      </c>
      <c r="M321" s="22">
        <v>2855</v>
      </c>
      <c r="N321" s="22">
        <v>1690</v>
      </c>
      <c r="O321" s="22">
        <v>208</v>
      </c>
      <c r="P321" s="22">
        <v>0</v>
      </c>
      <c r="Q321" s="22">
        <v>9032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13243</v>
      </c>
      <c r="Y321" s="22">
        <v>28176</v>
      </c>
      <c r="Z321" s="22">
        <v>500</v>
      </c>
      <c r="AA321" s="22">
        <v>0</v>
      </c>
      <c r="AB321" s="22">
        <v>0</v>
      </c>
      <c r="AC321" s="22">
        <v>41305</v>
      </c>
      <c r="AD321" s="22">
        <v>384172</v>
      </c>
      <c r="AE321" s="22">
        <v>7375</v>
      </c>
      <c r="AF321" s="22">
        <v>302794</v>
      </c>
      <c r="AG321" s="22">
        <v>0</v>
      </c>
      <c r="AH321" s="22">
        <v>2164</v>
      </c>
      <c r="AI321" s="22">
        <v>0</v>
      </c>
      <c r="AJ321" s="22">
        <v>0</v>
      </c>
      <c r="AK321" s="22">
        <v>1392</v>
      </c>
      <c r="AL321" s="22">
        <v>0</v>
      </c>
      <c r="AM321" s="22">
        <v>0</v>
      </c>
      <c r="AN321" s="22">
        <v>0</v>
      </c>
      <c r="AO321" s="22">
        <v>0</v>
      </c>
      <c r="AP321" s="22">
        <v>61133</v>
      </c>
      <c r="AQ321" s="22">
        <v>0</v>
      </c>
      <c r="AR321" s="22">
        <v>0</v>
      </c>
      <c r="AS321" s="22">
        <v>0</v>
      </c>
      <c r="AT321" s="22">
        <v>374858</v>
      </c>
      <c r="AU321" s="22">
        <v>9314</v>
      </c>
    </row>
    <row r="322" spans="1:47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141539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157619</v>
      </c>
      <c r="M322" s="22">
        <v>1340</v>
      </c>
      <c r="N322" s="22">
        <v>778</v>
      </c>
      <c r="O322" s="22">
        <v>152</v>
      </c>
      <c r="P322" s="22">
        <v>0</v>
      </c>
      <c r="Q322" s="22">
        <v>3676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1500</v>
      </c>
      <c r="X322" s="22">
        <v>0</v>
      </c>
      <c r="Y322" s="22">
        <v>11137</v>
      </c>
      <c r="Z322" s="22">
        <v>0</v>
      </c>
      <c r="AA322" s="22">
        <v>0</v>
      </c>
      <c r="AB322" s="22">
        <v>500</v>
      </c>
      <c r="AC322" s="22">
        <v>2816</v>
      </c>
      <c r="AD322" s="22">
        <v>321057</v>
      </c>
      <c r="AE322" s="22">
        <v>156822</v>
      </c>
      <c r="AF322" s="22">
        <v>137171</v>
      </c>
      <c r="AG322" s="22">
        <v>0</v>
      </c>
      <c r="AH322" s="22">
        <v>60190</v>
      </c>
      <c r="AI322" s="22">
        <v>0</v>
      </c>
      <c r="AJ322" s="22">
        <v>0</v>
      </c>
      <c r="AK322" s="22">
        <v>0</v>
      </c>
      <c r="AL322" s="22">
        <v>0</v>
      </c>
      <c r="AM322" s="22">
        <v>5848</v>
      </c>
      <c r="AN322" s="22">
        <v>0</v>
      </c>
      <c r="AO322" s="22">
        <v>0</v>
      </c>
      <c r="AP322" s="22">
        <v>24701</v>
      </c>
      <c r="AQ322" s="22">
        <v>1652</v>
      </c>
      <c r="AR322" s="22">
        <v>0</v>
      </c>
      <c r="AS322" s="22">
        <v>0</v>
      </c>
      <c r="AT322" s="22">
        <v>386384</v>
      </c>
      <c r="AU322" s="22">
        <v>-65327</v>
      </c>
    </row>
    <row r="323" spans="1:47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255166</v>
      </c>
      <c r="F323" s="22">
        <v>0</v>
      </c>
      <c r="G323" s="22">
        <v>0</v>
      </c>
      <c r="H323" s="22">
        <v>0</v>
      </c>
      <c r="I323" s="22">
        <v>0</v>
      </c>
      <c r="J323" s="22">
        <v>73127</v>
      </c>
      <c r="K323" s="22">
        <v>0</v>
      </c>
      <c r="L323" s="22">
        <v>250</v>
      </c>
      <c r="M323" s="22">
        <v>5983</v>
      </c>
      <c r="N323" s="22">
        <v>0</v>
      </c>
      <c r="O323" s="22">
        <v>0</v>
      </c>
      <c r="P323" s="22">
        <v>0</v>
      </c>
      <c r="Q323" s="22">
        <v>5347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48324</v>
      </c>
      <c r="Z323" s="22">
        <v>0</v>
      </c>
      <c r="AA323" s="22">
        <v>0</v>
      </c>
      <c r="AB323" s="22">
        <v>0</v>
      </c>
      <c r="AC323" s="22">
        <v>7004</v>
      </c>
      <c r="AD323" s="22">
        <v>395201</v>
      </c>
      <c r="AE323" s="22">
        <v>101046</v>
      </c>
      <c r="AF323" s="22">
        <v>109182</v>
      </c>
      <c r="AG323" s="22">
        <v>0</v>
      </c>
      <c r="AH323" s="22">
        <v>20167</v>
      </c>
      <c r="AI323" s="22">
        <v>0</v>
      </c>
      <c r="AJ323" s="22">
        <v>0</v>
      </c>
      <c r="AK323" s="22">
        <v>589</v>
      </c>
      <c r="AL323" s="22">
        <v>0</v>
      </c>
      <c r="AM323" s="22">
        <v>0</v>
      </c>
      <c r="AN323" s="22">
        <v>0</v>
      </c>
      <c r="AO323" s="22">
        <v>1221</v>
      </c>
      <c r="AP323" s="22">
        <v>42706</v>
      </c>
      <c r="AQ323" s="22">
        <v>4414</v>
      </c>
      <c r="AR323" s="22">
        <v>0</v>
      </c>
      <c r="AS323" s="22">
        <v>8917</v>
      </c>
      <c r="AT323" s="22">
        <v>288242</v>
      </c>
      <c r="AU323" s="22">
        <v>106959</v>
      </c>
    </row>
    <row r="324" spans="1:47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348650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10907</v>
      </c>
      <c r="M324" s="22">
        <v>11195</v>
      </c>
      <c r="N324" s="22">
        <v>0</v>
      </c>
      <c r="O324" s="22">
        <v>0</v>
      </c>
      <c r="P324" s="22">
        <v>0</v>
      </c>
      <c r="Q324" s="22">
        <v>2839</v>
      </c>
      <c r="R324" s="22">
        <v>11370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137976</v>
      </c>
      <c r="Z324" s="22">
        <v>0</v>
      </c>
      <c r="AA324" s="22">
        <v>0</v>
      </c>
      <c r="AB324" s="22">
        <v>0</v>
      </c>
      <c r="AC324" s="22">
        <v>0</v>
      </c>
      <c r="AD324" s="22">
        <v>522937</v>
      </c>
      <c r="AE324" s="22">
        <v>64833</v>
      </c>
      <c r="AF324" s="22">
        <v>117743</v>
      </c>
      <c r="AG324" s="22">
        <v>0</v>
      </c>
      <c r="AH324" s="22">
        <v>124810</v>
      </c>
      <c r="AI324" s="22">
        <v>0</v>
      </c>
      <c r="AJ324" s="22">
        <v>11765</v>
      </c>
      <c r="AK324" s="22">
        <v>0</v>
      </c>
      <c r="AL324" s="22">
        <v>0</v>
      </c>
      <c r="AM324" s="22">
        <v>31</v>
      </c>
      <c r="AN324" s="22">
        <v>0</v>
      </c>
      <c r="AO324" s="22">
        <v>0</v>
      </c>
      <c r="AP324" s="22">
        <v>85142</v>
      </c>
      <c r="AQ324" s="22">
        <v>0</v>
      </c>
      <c r="AR324" s="22">
        <v>0</v>
      </c>
      <c r="AS324" s="22">
        <v>0</v>
      </c>
      <c r="AT324" s="22">
        <v>404324</v>
      </c>
      <c r="AU324" s="22">
        <v>118613</v>
      </c>
    </row>
    <row r="325" spans="1:47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442791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92929</v>
      </c>
      <c r="L325" s="22">
        <v>7662</v>
      </c>
      <c r="M325" s="22">
        <v>3439</v>
      </c>
      <c r="N325" s="22">
        <v>1565</v>
      </c>
      <c r="O325" s="22">
        <v>50391</v>
      </c>
      <c r="P325" s="22">
        <v>25612</v>
      </c>
      <c r="Q325" s="22">
        <v>1802</v>
      </c>
      <c r="R325" s="22">
        <v>4122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347982</v>
      </c>
      <c r="Z325" s="22">
        <v>0</v>
      </c>
      <c r="AA325" s="22">
        <v>0</v>
      </c>
      <c r="AB325" s="22">
        <v>0</v>
      </c>
      <c r="AC325" s="22">
        <v>1</v>
      </c>
      <c r="AD325" s="22">
        <v>978296</v>
      </c>
      <c r="AE325" s="22">
        <v>381318</v>
      </c>
      <c r="AF325" s="22">
        <v>130427</v>
      </c>
      <c r="AG325" s="22">
        <v>29325</v>
      </c>
      <c r="AH325" s="22">
        <v>66046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82468</v>
      </c>
      <c r="AQ325" s="22">
        <v>9796</v>
      </c>
      <c r="AR325" s="22">
        <v>0</v>
      </c>
      <c r="AS325" s="22">
        <v>8000</v>
      </c>
      <c r="AT325" s="22">
        <v>707380</v>
      </c>
      <c r="AU325" s="22">
        <v>270916</v>
      </c>
    </row>
    <row r="326" spans="1:47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185406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201556</v>
      </c>
      <c r="M326" s="22">
        <v>777</v>
      </c>
      <c r="N326" s="22">
        <v>947</v>
      </c>
      <c r="O326" s="22">
        <v>1361</v>
      </c>
      <c r="P326" s="22">
        <v>9750</v>
      </c>
      <c r="Q326" s="22">
        <v>234</v>
      </c>
      <c r="R326" s="22">
        <v>0</v>
      </c>
      <c r="S326" s="22">
        <v>0</v>
      </c>
      <c r="T326" s="22">
        <v>0</v>
      </c>
      <c r="U326" s="22">
        <v>0</v>
      </c>
      <c r="V326" s="22">
        <v>7619</v>
      </c>
      <c r="W326" s="22">
        <v>0</v>
      </c>
      <c r="X326" s="22">
        <v>86307</v>
      </c>
      <c r="Y326" s="22">
        <v>0</v>
      </c>
      <c r="Z326" s="22">
        <v>0</v>
      </c>
      <c r="AA326" s="22">
        <v>0</v>
      </c>
      <c r="AB326" s="22">
        <v>0</v>
      </c>
      <c r="AC326" s="22">
        <v>637</v>
      </c>
      <c r="AD326" s="22">
        <v>494594</v>
      </c>
      <c r="AE326" s="22">
        <v>223849</v>
      </c>
      <c r="AF326" s="22">
        <v>198261</v>
      </c>
      <c r="AG326" s="22">
        <v>0</v>
      </c>
      <c r="AH326" s="22">
        <v>42076</v>
      </c>
      <c r="AI326" s="22">
        <v>14460</v>
      </c>
      <c r="AJ326" s="22">
        <v>0</v>
      </c>
      <c r="AK326" s="22">
        <v>0</v>
      </c>
      <c r="AL326" s="22">
        <v>0</v>
      </c>
      <c r="AM326" s="22">
        <v>896</v>
      </c>
      <c r="AN326" s="22">
        <v>0</v>
      </c>
      <c r="AO326" s="22">
        <v>0</v>
      </c>
      <c r="AP326" s="22">
        <v>25860</v>
      </c>
      <c r="AQ326" s="22">
        <v>0</v>
      </c>
      <c r="AR326" s="22">
        <v>0</v>
      </c>
      <c r="AS326" s="22">
        <v>0</v>
      </c>
      <c r="AT326" s="22">
        <v>505402</v>
      </c>
      <c r="AU326" s="22">
        <v>-10808</v>
      </c>
    </row>
    <row r="327" spans="1:47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325784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380</v>
      </c>
      <c r="M327" s="22">
        <v>13668</v>
      </c>
      <c r="N327" s="22">
        <v>277</v>
      </c>
      <c r="O327" s="22">
        <v>192</v>
      </c>
      <c r="P327" s="22">
        <v>3323</v>
      </c>
      <c r="Q327" s="22">
        <v>1832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19811</v>
      </c>
      <c r="X327" s="22">
        <v>12739</v>
      </c>
      <c r="Y327" s="22">
        <v>387628</v>
      </c>
      <c r="Z327" s="22">
        <v>0</v>
      </c>
      <c r="AA327" s="22">
        <v>0</v>
      </c>
      <c r="AB327" s="22">
        <v>0</v>
      </c>
      <c r="AC327" s="22">
        <v>1414</v>
      </c>
      <c r="AD327" s="22">
        <v>767048</v>
      </c>
      <c r="AE327" s="22">
        <v>64722</v>
      </c>
      <c r="AF327" s="22">
        <v>183953</v>
      </c>
      <c r="AG327" s="22">
        <v>44739</v>
      </c>
      <c r="AH327" s="22">
        <v>18044</v>
      </c>
      <c r="AI327" s="22">
        <v>0</v>
      </c>
      <c r="AJ327" s="22">
        <v>0</v>
      </c>
      <c r="AK327" s="22">
        <v>17311</v>
      </c>
      <c r="AL327" s="22">
        <v>0</v>
      </c>
      <c r="AM327" s="22">
        <v>0</v>
      </c>
      <c r="AN327" s="22">
        <v>0</v>
      </c>
      <c r="AO327" s="22">
        <v>0</v>
      </c>
      <c r="AP327" s="22">
        <v>69655</v>
      </c>
      <c r="AQ327" s="22">
        <v>0</v>
      </c>
      <c r="AR327" s="22">
        <v>0</v>
      </c>
      <c r="AS327" s="22">
        <v>0</v>
      </c>
      <c r="AT327" s="22">
        <v>398424</v>
      </c>
      <c r="AU327" s="22">
        <v>368624</v>
      </c>
    </row>
    <row r="328" spans="1:47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66124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30986</v>
      </c>
      <c r="M328" s="22">
        <v>0</v>
      </c>
      <c r="N328" s="22">
        <v>209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35529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132848</v>
      </c>
      <c r="AE328" s="22">
        <v>4931</v>
      </c>
      <c r="AF328" s="22">
        <v>64809</v>
      </c>
      <c r="AG328" s="22">
        <v>0</v>
      </c>
      <c r="AH328" s="22">
        <v>614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0</v>
      </c>
      <c r="AR328" s="22">
        <v>0</v>
      </c>
      <c r="AS328" s="22">
        <v>0</v>
      </c>
      <c r="AT328" s="22">
        <v>70354</v>
      </c>
      <c r="AU328" s="22">
        <v>62494</v>
      </c>
    </row>
    <row r="329" spans="1:47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141586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3367</v>
      </c>
      <c r="M329" s="22">
        <v>6069</v>
      </c>
      <c r="N329" s="22">
        <v>523</v>
      </c>
      <c r="O329" s="22">
        <v>0</v>
      </c>
      <c r="P329" s="22">
        <v>0</v>
      </c>
      <c r="Q329" s="22">
        <v>342</v>
      </c>
      <c r="R329" s="22">
        <v>0</v>
      </c>
      <c r="S329" s="22">
        <v>0</v>
      </c>
      <c r="T329" s="22">
        <v>312</v>
      </c>
      <c r="U329" s="22">
        <v>0</v>
      </c>
      <c r="V329" s="22">
        <v>0</v>
      </c>
      <c r="W329" s="22">
        <v>4315</v>
      </c>
      <c r="X329" s="22">
        <v>13436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169950</v>
      </c>
      <c r="AE329" s="22">
        <v>4425</v>
      </c>
      <c r="AF329" s="22">
        <v>141887</v>
      </c>
      <c r="AG329" s="22">
        <v>0</v>
      </c>
      <c r="AH329" s="22">
        <v>10684</v>
      </c>
      <c r="AI329" s="22">
        <v>0</v>
      </c>
      <c r="AJ329" s="22">
        <v>0</v>
      </c>
      <c r="AK329" s="22">
        <v>5855</v>
      </c>
      <c r="AL329" s="22">
        <v>0</v>
      </c>
      <c r="AM329" s="22">
        <v>0</v>
      </c>
      <c r="AN329" s="22">
        <v>0</v>
      </c>
      <c r="AO329" s="22">
        <v>0</v>
      </c>
      <c r="AP329" s="22">
        <v>31087</v>
      </c>
      <c r="AQ329" s="22">
        <v>0</v>
      </c>
      <c r="AR329" s="22">
        <v>0</v>
      </c>
      <c r="AS329" s="22">
        <v>0</v>
      </c>
      <c r="AT329" s="22">
        <v>193938</v>
      </c>
      <c r="AU329" s="22">
        <v>-23988</v>
      </c>
    </row>
    <row r="330" spans="1:47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266450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23045</v>
      </c>
      <c r="M330" s="22">
        <v>18830</v>
      </c>
      <c r="N330" s="22">
        <v>2466</v>
      </c>
      <c r="O330" s="22">
        <v>2657</v>
      </c>
      <c r="P330" s="22">
        <v>0</v>
      </c>
      <c r="Q330" s="22">
        <v>10027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31876</v>
      </c>
      <c r="Z330" s="22">
        <v>0</v>
      </c>
      <c r="AA330" s="22">
        <v>0</v>
      </c>
      <c r="AB330" s="22">
        <v>0</v>
      </c>
      <c r="AC330" s="22">
        <v>725</v>
      </c>
      <c r="AD330" s="22">
        <v>356076</v>
      </c>
      <c r="AE330" s="22">
        <v>61613</v>
      </c>
      <c r="AF330" s="22">
        <v>118798</v>
      </c>
      <c r="AG330" s="22">
        <v>25667</v>
      </c>
      <c r="AH330" s="22">
        <v>9821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60845</v>
      </c>
      <c r="AQ330" s="22">
        <v>0</v>
      </c>
      <c r="AR330" s="22">
        <v>0</v>
      </c>
      <c r="AS330" s="22">
        <v>0</v>
      </c>
      <c r="AT330" s="22">
        <v>276744</v>
      </c>
      <c r="AU330" s="22">
        <v>79332</v>
      </c>
    </row>
    <row r="331" spans="1:47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165175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7659</v>
      </c>
      <c r="M331" s="22">
        <v>3815</v>
      </c>
      <c r="N331" s="22">
        <v>0</v>
      </c>
      <c r="O331" s="22">
        <v>437</v>
      </c>
      <c r="P331" s="22">
        <v>0</v>
      </c>
      <c r="Q331" s="22">
        <v>362</v>
      </c>
      <c r="R331" s="22">
        <v>360</v>
      </c>
      <c r="S331" s="22">
        <v>0</v>
      </c>
      <c r="T331" s="22">
        <v>0</v>
      </c>
      <c r="U331" s="22">
        <v>1000</v>
      </c>
      <c r="V331" s="22">
        <v>2873</v>
      </c>
      <c r="W331" s="22">
        <v>0</v>
      </c>
      <c r="X331" s="22">
        <v>280378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462059</v>
      </c>
      <c r="AE331" s="22">
        <v>31897</v>
      </c>
      <c r="AF331" s="22">
        <v>188847</v>
      </c>
      <c r="AG331" s="22">
        <v>0</v>
      </c>
      <c r="AH331" s="22">
        <v>48703</v>
      </c>
      <c r="AI331" s="22">
        <v>0</v>
      </c>
      <c r="AJ331" s="22">
        <v>0</v>
      </c>
      <c r="AK331" s="22">
        <v>0</v>
      </c>
      <c r="AL331" s="22">
        <v>0</v>
      </c>
      <c r="AM331" s="22">
        <v>663</v>
      </c>
      <c r="AN331" s="22">
        <v>0</v>
      </c>
      <c r="AO331" s="22">
        <v>0</v>
      </c>
      <c r="AP331" s="22">
        <v>11754</v>
      </c>
      <c r="AQ331" s="22">
        <v>0</v>
      </c>
      <c r="AR331" s="22">
        <v>0</v>
      </c>
      <c r="AS331" s="22">
        <v>0</v>
      </c>
      <c r="AT331" s="22">
        <v>281864</v>
      </c>
      <c r="AU331" s="22">
        <v>180195</v>
      </c>
    </row>
    <row r="332" spans="1:47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205071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9800</v>
      </c>
      <c r="N332" s="22">
        <v>0</v>
      </c>
      <c r="O332" s="22">
        <v>0</v>
      </c>
      <c r="P332" s="22">
        <v>0</v>
      </c>
      <c r="Q332" s="22">
        <v>476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-137217</v>
      </c>
      <c r="Z332" s="22">
        <v>0</v>
      </c>
      <c r="AA332" s="22">
        <v>0</v>
      </c>
      <c r="AB332" s="22">
        <v>0</v>
      </c>
      <c r="AC332" s="22">
        <v>1158</v>
      </c>
      <c r="AD332" s="22">
        <v>79288</v>
      </c>
      <c r="AE332" s="22">
        <v>44511</v>
      </c>
      <c r="AF332" s="22">
        <v>141208</v>
      </c>
      <c r="AG332" s="22">
        <v>0</v>
      </c>
      <c r="AH332" s="22">
        <v>32109</v>
      </c>
      <c r="AI332" s="22">
        <v>0</v>
      </c>
      <c r="AJ332" s="22">
        <v>5483</v>
      </c>
      <c r="AK332" s="22">
        <v>0</v>
      </c>
      <c r="AL332" s="22">
        <v>0</v>
      </c>
      <c r="AM332" s="22">
        <v>298</v>
      </c>
      <c r="AN332" s="22">
        <v>0</v>
      </c>
      <c r="AO332" s="22">
        <v>0</v>
      </c>
      <c r="AP332" s="22">
        <v>47448</v>
      </c>
      <c r="AQ332" s="22">
        <v>0</v>
      </c>
      <c r="AR332" s="22">
        <v>0</v>
      </c>
      <c r="AS332" s="22">
        <v>0</v>
      </c>
      <c r="AT332" s="22">
        <v>271057</v>
      </c>
      <c r="AU332" s="22">
        <v>-191769</v>
      </c>
    </row>
    <row r="333" spans="1:47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53197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560</v>
      </c>
      <c r="N333" s="22">
        <v>173</v>
      </c>
      <c r="O333" s="22">
        <v>0</v>
      </c>
      <c r="P333" s="22">
        <v>0</v>
      </c>
      <c r="Q333" s="22">
        <v>3490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7731</v>
      </c>
      <c r="Y333" s="22">
        <v>123145</v>
      </c>
      <c r="Z333" s="22">
        <v>0</v>
      </c>
      <c r="AA333" s="22">
        <v>0</v>
      </c>
      <c r="AB333" s="22">
        <v>0</v>
      </c>
      <c r="AC333" s="22">
        <v>0</v>
      </c>
      <c r="AD333" s="22">
        <v>188296</v>
      </c>
      <c r="AE333" s="22">
        <v>0</v>
      </c>
      <c r="AF333" s="22">
        <v>77540</v>
      </c>
      <c r="AG333" s="22">
        <v>0</v>
      </c>
      <c r="AH333" s="22">
        <v>10301</v>
      </c>
      <c r="AI333" s="22">
        <v>0</v>
      </c>
      <c r="AJ333" s="22">
        <v>0</v>
      </c>
      <c r="AK333" s="22">
        <v>841</v>
      </c>
      <c r="AL333" s="22">
        <v>0</v>
      </c>
      <c r="AM333" s="22">
        <v>272</v>
      </c>
      <c r="AN333" s="22">
        <v>0</v>
      </c>
      <c r="AO333" s="22">
        <v>0</v>
      </c>
      <c r="AP333" s="22">
        <v>26218</v>
      </c>
      <c r="AQ333" s="22">
        <v>0</v>
      </c>
      <c r="AR333" s="22">
        <v>0</v>
      </c>
      <c r="AS333" s="22">
        <v>0</v>
      </c>
      <c r="AT333" s="22">
        <v>115172</v>
      </c>
      <c r="AU333" s="22">
        <v>73124</v>
      </c>
    </row>
    <row r="334" spans="1:47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310074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31781</v>
      </c>
      <c r="M334" s="22">
        <v>6217</v>
      </c>
      <c r="N334" s="22">
        <v>0</v>
      </c>
      <c r="O334" s="22">
        <v>0</v>
      </c>
      <c r="P334" s="22">
        <v>0</v>
      </c>
      <c r="Q334" s="22">
        <v>1657</v>
      </c>
      <c r="R334" s="22">
        <v>5400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246521</v>
      </c>
      <c r="Z334" s="22">
        <v>0</v>
      </c>
      <c r="AA334" s="22">
        <v>0</v>
      </c>
      <c r="AB334" s="22">
        <v>0</v>
      </c>
      <c r="AC334" s="22">
        <v>0</v>
      </c>
      <c r="AD334" s="22">
        <v>601650</v>
      </c>
      <c r="AE334" s="22">
        <v>29200</v>
      </c>
      <c r="AF334" s="22">
        <v>434361</v>
      </c>
      <c r="AG334" s="22">
        <v>0</v>
      </c>
      <c r="AH334" s="22">
        <v>9791</v>
      </c>
      <c r="AI334" s="22">
        <v>0</v>
      </c>
      <c r="AJ334" s="22">
        <v>103612</v>
      </c>
      <c r="AK334" s="22">
        <v>0</v>
      </c>
      <c r="AL334" s="22">
        <v>0</v>
      </c>
      <c r="AM334" s="22">
        <v>0</v>
      </c>
      <c r="AN334" s="22">
        <v>0</v>
      </c>
      <c r="AO334" s="22">
        <v>1547</v>
      </c>
      <c r="AP334" s="22">
        <v>23139</v>
      </c>
      <c r="AQ334" s="22">
        <v>0</v>
      </c>
      <c r="AR334" s="22">
        <v>0</v>
      </c>
      <c r="AS334" s="22">
        <v>0</v>
      </c>
      <c r="AT334" s="22">
        <v>601650</v>
      </c>
      <c r="AU334" s="22">
        <v>0</v>
      </c>
    </row>
    <row r="335" spans="1:47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265642</v>
      </c>
      <c r="F335" s="22">
        <v>0</v>
      </c>
      <c r="G335" s="22">
        <v>0</v>
      </c>
      <c r="H335" s="22">
        <v>0</v>
      </c>
      <c r="I335" s="22">
        <v>0</v>
      </c>
      <c r="J335" s="22">
        <v>17678</v>
      </c>
      <c r="K335" s="22">
        <v>0</v>
      </c>
      <c r="L335" s="22">
        <v>175</v>
      </c>
      <c r="M335" s="22">
        <v>8346</v>
      </c>
      <c r="N335" s="22">
        <v>0</v>
      </c>
      <c r="O335" s="22">
        <v>0</v>
      </c>
      <c r="P335" s="22">
        <v>0</v>
      </c>
      <c r="Q335" s="22">
        <v>5340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16421</v>
      </c>
      <c r="Y335" s="22">
        <v>31965</v>
      </c>
      <c r="Z335" s="22">
        <v>0</v>
      </c>
      <c r="AA335" s="22">
        <v>0</v>
      </c>
      <c r="AB335" s="22">
        <v>398</v>
      </c>
      <c r="AC335" s="22">
        <v>863</v>
      </c>
      <c r="AD335" s="22">
        <v>346828</v>
      </c>
      <c r="AE335" s="22">
        <v>46170</v>
      </c>
      <c r="AF335" s="22">
        <v>199229</v>
      </c>
      <c r="AG335" s="22">
        <v>0</v>
      </c>
      <c r="AH335" s="22">
        <v>23318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24702</v>
      </c>
      <c r="AQ335" s="22">
        <v>0</v>
      </c>
      <c r="AR335" s="22">
        <v>0</v>
      </c>
      <c r="AS335" s="22">
        <v>41919</v>
      </c>
      <c r="AT335" s="22">
        <v>335338</v>
      </c>
      <c r="AU335" s="22">
        <v>11490</v>
      </c>
    </row>
    <row r="336" spans="1:47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50279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75</v>
      </c>
      <c r="M336" s="22">
        <v>1711</v>
      </c>
      <c r="N336" s="22">
        <v>0</v>
      </c>
      <c r="O336" s="22">
        <v>0</v>
      </c>
      <c r="P336" s="22">
        <v>0</v>
      </c>
      <c r="Q336" s="22">
        <v>4277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425500</v>
      </c>
      <c r="Z336" s="22">
        <v>0</v>
      </c>
      <c r="AA336" s="22">
        <v>0</v>
      </c>
      <c r="AB336" s="22">
        <v>0</v>
      </c>
      <c r="AC336" s="22">
        <v>2550</v>
      </c>
      <c r="AD336" s="22">
        <v>484392</v>
      </c>
      <c r="AE336" s="22">
        <v>278</v>
      </c>
      <c r="AF336" s="22">
        <v>105216</v>
      </c>
      <c r="AG336" s="22">
        <v>9727</v>
      </c>
      <c r="AH336" s="22">
        <v>1861</v>
      </c>
      <c r="AI336" s="22">
        <v>0</v>
      </c>
      <c r="AJ336" s="22">
        <v>0</v>
      </c>
      <c r="AK336" s="22">
        <v>0</v>
      </c>
      <c r="AL336" s="22">
        <v>161</v>
      </c>
      <c r="AM336" s="22">
        <v>26</v>
      </c>
      <c r="AN336" s="22">
        <v>0</v>
      </c>
      <c r="AO336" s="22">
        <v>0</v>
      </c>
      <c r="AP336" s="22">
        <v>15189</v>
      </c>
      <c r="AQ336" s="22">
        <v>0</v>
      </c>
      <c r="AR336" s="22">
        <v>0</v>
      </c>
      <c r="AS336" s="22">
        <v>343</v>
      </c>
      <c r="AT336" s="22">
        <v>132801</v>
      </c>
      <c r="AU336" s="22">
        <v>351591</v>
      </c>
    </row>
    <row r="337" spans="1:47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55804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4843</v>
      </c>
      <c r="M337" s="22">
        <v>307</v>
      </c>
      <c r="N337" s="22">
        <v>250</v>
      </c>
      <c r="O337" s="22">
        <v>0</v>
      </c>
      <c r="P337" s="22">
        <v>0</v>
      </c>
      <c r="Q337" s="22">
        <v>5327</v>
      </c>
      <c r="R337" s="22">
        <v>0</v>
      </c>
      <c r="S337" s="22">
        <v>0</v>
      </c>
      <c r="T337" s="22">
        <v>0</v>
      </c>
      <c r="U337" s="22">
        <v>0</v>
      </c>
      <c r="V337" s="22">
        <v>8171</v>
      </c>
      <c r="W337" s="22">
        <v>38741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75</v>
      </c>
      <c r="AD337" s="22">
        <v>113518</v>
      </c>
      <c r="AE337" s="22">
        <v>16788</v>
      </c>
      <c r="AF337" s="22">
        <v>34456</v>
      </c>
      <c r="AG337" s="22">
        <v>0</v>
      </c>
      <c r="AH337" s="22">
        <v>6292</v>
      </c>
      <c r="AI337" s="22">
        <v>0</v>
      </c>
      <c r="AJ337" s="22">
        <v>0</v>
      </c>
      <c r="AK337" s="22">
        <v>1009</v>
      </c>
      <c r="AL337" s="22">
        <v>0</v>
      </c>
      <c r="AM337" s="22">
        <v>0</v>
      </c>
      <c r="AN337" s="22">
        <v>0</v>
      </c>
      <c r="AO337" s="22">
        <v>0</v>
      </c>
      <c r="AP337" s="22">
        <v>20269</v>
      </c>
      <c r="AQ337" s="22">
        <v>0</v>
      </c>
      <c r="AR337" s="22">
        <v>0</v>
      </c>
      <c r="AS337" s="22">
        <v>926</v>
      </c>
      <c r="AT337" s="22">
        <v>79740</v>
      </c>
      <c r="AU337" s="22">
        <v>33778</v>
      </c>
    </row>
    <row r="338" spans="1:47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252533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245</v>
      </c>
      <c r="M338" s="22">
        <v>7620</v>
      </c>
      <c r="N338" s="22">
        <v>1093</v>
      </c>
      <c r="O338" s="22">
        <v>401</v>
      </c>
      <c r="P338" s="22">
        <v>0</v>
      </c>
      <c r="Q338" s="22">
        <v>4331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14827</v>
      </c>
      <c r="Y338" s="22">
        <v>21259</v>
      </c>
      <c r="Z338" s="22">
        <v>0</v>
      </c>
      <c r="AA338" s="22">
        <v>0</v>
      </c>
      <c r="AB338" s="22">
        <v>0</v>
      </c>
      <c r="AC338" s="22">
        <v>4611</v>
      </c>
      <c r="AD338" s="22">
        <v>306920</v>
      </c>
      <c r="AE338" s="22">
        <v>27469</v>
      </c>
      <c r="AF338" s="22">
        <v>171787</v>
      </c>
      <c r="AG338" s="22">
        <v>11571</v>
      </c>
      <c r="AH338" s="22">
        <v>17453</v>
      </c>
      <c r="AI338" s="22">
        <v>0</v>
      </c>
      <c r="AJ338" s="22">
        <v>0</v>
      </c>
      <c r="AK338" s="22">
        <v>0</v>
      </c>
      <c r="AL338" s="22">
        <v>0</v>
      </c>
      <c r="AM338" s="22">
        <v>450</v>
      </c>
      <c r="AN338" s="22">
        <v>0</v>
      </c>
      <c r="AO338" s="22">
        <v>0</v>
      </c>
      <c r="AP338" s="22">
        <v>60954</v>
      </c>
      <c r="AQ338" s="22">
        <v>0</v>
      </c>
      <c r="AR338" s="22">
        <v>0</v>
      </c>
      <c r="AS338" s="22">
        <v>0</v>
      </c>
      <c r="AT338" s="22">
        <v>289684</v>
      </c>
      <c r="AU338" s="22">
        <v>17236</v>
      </c>
    </row>
    <row r="339" spans="1:47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126589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1598</v>
      </c>
      <c r="M339" s="22">
        <v>4535</v>
      </c>
      <c r="N339" s="22">
        <v>2130</v>
      </c>
      <c r="O339" s="22">
        <v>500</v>
      </c>
      <c r="P339" s="22">
        <v>0</v>
      </c>
      <c r="Q339" s="22">
        <v>379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34962</v>
      </c>
      <c r="Y339" s="22">
        <v>80619</v>
      </c>
      <c r="Z339" s="22">
        <v>0</v>
      </c>
      <c r="AA339" s="22">
        <v>0</v>
      </c>
      <c r="AB339" s="22">
        <v>0</v>
      </c>
      <c r="AC339" s="22">
        <v>0</v>
      </c>
      <c r="AD339" s="22">
        <v>251312</v>
      </c>
      <c r="AE339" s="22">
        <v>25337</v>
      </c>
      <c r="AF339" s="22">
        <v>88469</v>
      </c>
      <c r="AG339" s="22">
        <v>0</v>
      </c>
      <c r="AH339" s="22">
        <v>11229</v>
      </c>
      <c r="AI339" s="22">
        <v>0</v>
      </c>
      <c r="AJ339" s="22">
        <v>11626</v>
      </c>
      <c r="AK339" s="22">
        <v>0</v>
      </c>
      <c r="AL339" s="22">
        <v>0</v>
      </c>
      <c r="AM339" s="22">
        <v>0</v>
      </c>
      <c r="AN339" s="22">
        <v>4424</v>
      </c>
      <c r="AO339" s="22">
        <v>0</v>
      </c>
      <c r="AP339" s="22">
        <v>34940</v>
      </c>
      <c r="AQ339" s="22">
        <v>0</v>
      </c>
      <c r="AR339" s="22">
        <v>0</v>
      </c>
      <c r="AS339" s="22">
        <v>0</v>
      </c>
      <c r="AT339" s="22">
        <v>176025</v>
      </c>
      <c r="AU339" s="22">
        <v>75287</v>
      </c>
    </row>
    <row r="340" spans="1:47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229657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1182</v>
      </c>
      <c r="M340" s="22">
        <v>4489</v>
      </c>
      <c r="N340" s="22">
        <v>4174</v>
      </c>
      <c r="O340" s="22">
        <v>160</v>
      </c>
      <c r="P340" s="22">
        <v>0</v>
      </c>
      <c r="Q340" s="22">
        <v>4755</v>
      </c>
      <c r="R340" s="22">
        <v>714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41574</v>
      </c>
      <c r="Z340" s="22">
        <v>0</v>
      </c>
      <c r="AA340" s="22">
        <v>0</v>
      </c>
      <c r="AB340" s="22">
        <v>0</v>
      </c>
      <c r="AC340" s="22">
        <v>-196</v>
      </c>
      <c r="AD340" s="22">
        <v>286509</v>
      </c>
      <c r="AE340" s="22">
        <v>15155</v>
      </c>
      <c r="AF340" s="22">
        <v>175127</v>
      </c>
      <c r="AG340" s="22">
        <v>0</v>
      </c>
      <c r="AH340" s="22">
        <v>48523</v>
      </c>
      <c r="AI340" s="22">
        <v>0</v>
      </c>
      <c r="AJ340" s="22">
        <v>0</v>
      </c>
      <c r="AK340" s="22">
        <v>0</v>
      </c>
      <c r="AL340" s="22">
        <v>0</v>
      </c>
      <c r="AM340" s="22">
        <v>118</v>
      </c>
      <c r="AN340" s="22">
        <v>0</v>
      </c>
      <c r="AO340" s="22">
        <v>0</v>
      </c>
      <c r="AP340" s="22">
        <v>27338</v>
      </c>
      <c r="AQ340" s="22">
        <v>0</v>
      </c>
      <c r="AR340" s="22">
        <v>0</v>
      </c>
      <c r="AS340" s="22">
        <v>0</v>
      </c>
      <c r="AT340" s="22">
        <v>266261</v>
      </c>
      <c r="AU340" s="22">
        <v>20248</v>
      </c>
    </row>
    <row r="341" spans="1:47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191330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225</v>
      </c>
      <c r="M341" s="22">
        <v>4451</v>
      </c>
      <c r="N341" s="22">
        <v>0</v>
      </c>
      <c r="O341" s="22">
        <v>0</v>
      </c>
      <c r="P341" s="22">
        <v>0</v>
      </c>
      <c r="Q341" s="22">
        <v>3825</v>
      </c>
      <c r="R341" s="22">
        <v>0</v>
      </c>
      <c r="S341" s="22">
        <v>0</v>
      </c>
      <c r="T341" s="22">
        <v>1577</v>
      </c>
      <c r="U341" s="22">
        <v>0</v>
      </c>
      <c r="V341" s="22">
        <v>0</v>
      </c>
      <c r="W341" s="22">
        <v>0</v>
      </c>
      <c r="X341" s="22">
        <v>11320</v>
      </c>
      <c r="Y341" s="22">
        <v>6086</v>
      </c>
      <c r="Z341" s="22">
        <v>0</v>
      </c>
      <c r="AA341" s="22">
        <v>0</v>
      </c>
      <c r="AB341" s="22">
        <v>0</v>
      </c>
      <c r="AC341" s="22">
        <v>61</v>
      </c>
      <c r="AD341" s="22">
        <v>218875</v>
      </c>
      <c r="AE341" s="22">
        <v>44744</v>
      </c>
      <c r="AF341" s="22">
        <v>139022</v>
      </c>
      <c r="AG341" s="22">
        <v>0</v>
      </c>
      <c r="AH341" s="22">
        <v>32416</v>
      </c>
      <c r="AI341" s="22">
        <v>0</v>
      </c>
      <c r="AJ341" s="22">
        <v>0</v>
      </c>
      <c r="AK341" s="22">
        <v>12143</v>
      </c>
      <c r="AL341" s="22">
        <v>0</v>
      </c>
      <c r="AM341" s="22">
        <v>0</v>
      </c>
      <c r="AN341" s="22">
        <v>0</v>
      </c>
      <c r="AO341" s="22">
        <v>0</v>
      </c>
      <c r="AP341" s="22">
        <v>22401</v>
      </c>
      <c r="AQ341" s="22">
        <v>0</v>
      </c>
      <c r="AR341" s="22">
        <v>0</v>
      </c>
      <c r="AS341" s="22">
        <v>0</v>
      </c>
      <c r="AT341" s="22">
        <v>250726</v>
      </c>
      <c r="AU341" s="22">
        <v>-31851</v>
      </c>
    </row>
    <row r="342" spans="1:47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350916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9540</v>
      </c>
      <c r="N342" s="22">
        <v>345</v>
      </c>
      <c r="O342" s="22">
        <v>0</v>
      </c>
      <c r="P342" s="22">
        <v>0</v>
      </c>
      <c r="Q342" s="22">
        <v>5386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240664</v>
      </c>
      <c r="Z342" s="22">
        <v>0</v>
      </c>
      <c r="AA342" s="22">
        <v>0</v>
      </c>
      <c r="AB342" s="22">
        <v>0</v>
      </c>
      <c r="AC342" s="22">
        <v>10000</v>
      </c>
      <c r="AD342" s="22">
        <v>616851</v>
      </c>
      <c r="AE342" s="22">
        <v>0</v>
      </c>
      <c r="AF342" s="22">
        <v>64557</v>
      </c>
      <c r="AG342" s="22">
        <v>44608</v>
      </c>
      <c r="AH342" s="22">
        <v>3292</v>
      </c>
      <c r="AI342" s="22">
        <v>0</v>
      </c>
      <c r="AJ342" s="22">
        <v>0</v>
      </c>
      <c r="AK342" s="22">
        <v>135000</v>
      </c>
      <c r="AL342" s="22">
        <v>0</v>
      </c>
      <c r="AM342" s="22">
        <v>0</v>
      </c>
      <c r="AN342" s="22">
        <v>6645</v>
      </c>
      <c r="AO342" s="22">
        <v>0</v>
      </c>
      <c r="AP342" s="22">
        <v>109077</v>
      </c>
      <c r="AQ342" s="22">
        <v>0</v>
      </c>
      <c r="AR342" s="22">
        <v>0</v>
      </c>
      <c r="AS342" s="22">
        <v>0</v>
      </c>
      <c r="AT342" s="22">
        <v>363179</v>
      </c>
      <c r="AU342" s="22">
        <v>253672</v>
      </c>
    </row>
    <row r="343" spans="1:47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1721038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23833</v>
      </c>
      <c r="N343" s="22">
        <v>210</v>
      </c>
      <c r="O343" s="22">
        <v>0</v>
      </c>
      <c r="P343" s="22">
        <v>0</v>
      </c>
      <c r="Q343" s="22">
        <v>60464</v>
      </c>
      <c r="R343" s="22">
        <v>77445</v>
      </c>
      <c r="S343" s="22">
        <v>0</v>
      </c>
      <c r="T343" s="22">
        <v>4000</v>
      </c>
      <c r="U343" s="22">
        <v>0</v>
      </c>
      <c r="V343" s="22">
        <v>0</v>
      </c>
      <c r="W343" s="22">
        <v>0</v>
      </c>
      <c r="X343" s="22">
        <v>0</v>
      </c>
      <c r="Y343" s="22">
        <v>962627</v>
      </c>
      <c r="Z343" s="22">
        <v>0</v>
      </c>
      <c r="AA343" s="22">
        <v>0</v>
      </c>
      <c r="AB343" s="22">
        <v>0</v>
      </c>
      <c r="AC343" s="22">
        <v>12428</v>
      </c>
      <c r="AD343" s="22">
        <v>2862045</v>
      </c>
      <c r="AE343" s="22">
        <v>0</v>
      </c>
      <c r="AF343" s="22">
        <v>101063</v>
      </c>
      <c r="AG343" s="22">
        <v>843949</v>
      </c>
      <c r="AH343" s="22">
        <v>7638</v>
      </c>
      <c r="AI343" s="22">
        <v>0</v>
      </c>
      <c r="AJ343" s="22">
        <v>0</v>
      </c>
      <c r="AK343" s="22">
        <v>539582</v>
      </c>
      <c r="AL343" s="22">
        <v>0</v>
      </c>
      <c r="AM343" s="22">
        <v>0</v>
      </c>
      <c r="AN343" s="22">
        <v>0</v>
      </c>
      <c r="AO343" s="22">
        <v>0</v>
      </c>
      <c r="AP343" s="22">
        <v>66087</v>
      </c>
      <c r="AQ343" s="22">
        <v>0</v>
      </c>
      <c r="AR343" s="22">
        <v>0</v>
      </c>
      <c r="AS343" s="22">
        <v>0</v>
      </c>
      <c r="AT343" s="22">
        <v>1558319</v>
      </c>
      <c r="AU343" s="22">
        <v>1303726</v>
      </c>
    </row>
    <row r="344" spans="1:47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49273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2</v>
      </c>
      <c r="N344" s="22">
        <v>0</v>
      </c>
      <c r="O344" s="22">
        <v>0</v>
      </c>
      <c r="P344" s="22">
        <v>0</v>
      </c>
      <c r="Q344" s="22">
        <v>5516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13937</v>
      </c>
      <c r="Z344" s="22">
        <v>0</v>
      </c>
      <c r="AA344" s="22">
        <v>0</v>
      </c>
      <c r="AB344" s="22">
        <v>0</v>
      </c>
      <c r="AC344" s="22">
        <v>0</v>
      </c>
      <c r="AD344" s="22">
        <v>68728</v>
      </c>
      <c r="AE344" s="22">
        <v>0</v>
      </c>
      <c r="AF344" s="22">
        <v>10474</v>
      </c>
      <c r="AG344" s="22">
        <v>35535</v>
      </c>
      <c r="AH344" s="22">
        <v>161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  <c r="AQ344" s="22">
        <v>0</v>
      </c>
      <c r="AR344" s="22">
        <v>0</v>
      </c>
      <c r="AS344" s="22">
        <v>0</v>
      </c>
      <c r="AT344" s="22">
        <v>46170</v>
      </c>
      <c r="AU344" s="22">
        <v>22558</v>
      </c>
    </row>
    <row r="345" spans="1:47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19200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3616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9770</v>
      </c>
      <c r="Z345" s="22">
        <v>0</v>
      </c>
      <c r="AA345" s="22">
        <v>0</v>
      </c>
      <c r="AB345" s="22">
        <v>0</v>
      </c>
      <c r="AC345" s="22">
        <v>0</v>
      </c>
      <c r="AD345" s="22">
        <v>32586</v>
      </c>
      <c r="AE345" s="22">
        <v>0</v>
      </c>
      <c r="AF345" s="22">
        <v>8112</v>
      </c>
      <c r="AG345" s="22">
        <v>1147</v>
      </c>
      <c r="AH345" s="22">
        <v>0</v>
      </c>
      <c r="AI345" s="22">
        <v>0</v>
      </c>
      <c r="AJ345" s="22">
        <v>9770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  <c r="AQ345" s="22">
        <v>0</v>
      </c>
      <c r="AR345" s="22">
        <v>0</v>
      </c>
      <c r="AS345" s="22">
        <v>0</v>
      </c>
      <c r="AT345" s="22">
        <v>19029</v>
      </c>
      <c r="AU345" s="22">
        <v>13557</v>
      </c>
    </row>
    <row r="346" spans="1:47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15955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224</v>
      </c>
      <c r="N346" s="22">
        <v>0</v>
      </c>
      <c r="O346" s="22">
        <v>0</v>
      </c>
      <c r="P346" s="22">
        <v>0</v>
      </c>
      <c r="Q346" s="22">
        <v>262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23073</v>
      </c>
      <c r="Z346" s="22">
        <v>0</v>
      </c>
      <c r="AA346" s="22">
        <v>0</v>
      </c>
      <c r="AB346" s="22">
        <v>0</v>
      </c>
      <c r="AC346" s="22">
        <v>0</v>
      </c>
      <c r="AD346" s="22">
        <v>39514</v>
      </c>
      <c r="AE346" s="22">
        <v>0</v>
      </c>
      <c r="AF346" s="22">
        <v>9370</v>
      </c>
      <c r="AG346" s="22">
        <v>1339</v>
      </c>
      <c r="AH346" s="22">
        <v>0</v>
      </c>
      <c r="AI346" s="22">
        <v>0</v>
      </c>
      <c r="AJ346" s="22">
        <v>23073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  <c r="AQ346" s="22">
        <v>0</v>
      </c>
      <c r="AR346" s="22">
        <v>0</v>
      </c>
      <c r="AS346" s="22">
        <v>0</v>
      </c>
      <c r="AT346" s="22">
        <v>33782</v>
      </c>
      <c r="AU346" s="22">
        <v>5732</v>
      </c>
    </row>
    <row r="347" spans="1:47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  <c r="AQ347" s="22">
        <v>0</v>
      </c>
      <c r="AR347" s="22">
        <v>0</v>
      </c>
      <c r="AS347" s="22">
        <v>0</v>
      </c>
      <c r="AT347" s="22">
        <v>0</v>
      </c>
      <c r="AU347" s="22">
        <v>0</v>
      </c>
    </row>
    <row r="348" spans="1:47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21003331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73451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124398</v>
      </c>
      <c r="Z348" s="22">
        <v>0</v>
      </c>
      <c r="AA348" s="22">
        <v>0</v>
      </c>
      <c r="AB348" s="22">
        <v>0</v>
      </c>
      <c r="AC348" s="22">
        <v>0</v>
      </c>
      <c r="AD348" s="22">
        <v>21201180</v>
      </c>
      <c r="AE348" s="22">
        <v>0</v>
      </c>
      <c r="AF348" s="22">
        <v>138271</v>
      </c>
      <c r="AG348" s="22">
        <v>205466</v>
      </c>
      <c r="AH348" s="22">
        <v>0</v>
      </c>
      <c r="AI348" s="22">
        <v>0</v>
      </c>
      <c r="AJ348" s="22">
        <v>19486219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  <c r="AQ348" s="22">
        <v>0</v>
      </c>
      <c r="AR348" s="22">
        <v>0</v>
      </c>
      <c r="AS348" s="22">
        <v>0</v>
      </c>
      <c r="AT348" s="22">
        <v>19829956</v>
      </c>
      <c r="AU348" s="22">
        <v>1371224</v>
      </c>
    </row>
    <row r="349" spans="1:47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1069038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427693</v>
      </c>
      <c r="M349" s="22">
        <v>14095</v>
      </c>
      <c r="N349" s="22">
        <v>53138</v>
      </c>
      <c r="O349" s="22">
        <v>0</v>
      </c>
      <c r="P349" s="22">
        <v>0</v>
      </c>
      <c r="Q349" s="22">
        <v>22116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248681</v>
      </c>
      <c r="Z349" s="22">
        <v>4800</v>
      </c>
      <c r="AA349" s="22">
        <v>0</v>
      </c>
      <c r="AB349" s="22">
        <v>0</v>
      </c>
      <c r="AC349" s="22">
        <v>10078</v>
      </c>
      <c r="AD349" s="22">
        <v>1849639</v>
      </c>
      <c r="AE349" s="22">
        <v>671118</v>
      </c>
      <c r="AF349" s="22">
        <v>821301</v>
      </c>
      <c r="AG349" s="22">
        <v>72909</v>
      </c>
      <c r="AH349" s="22">
        <v>234000</v>
      </c>
      <c r="AI349" s="22">
        <v>753</v>
      </c>
      <c r="AJ349" s="22">
        <v>0</v>
      </c>
      <c r="AK349" s="22">
        <v>0</v>
      </c>
      <c r="AL349" s="22">
        <v>0</v>
      </c>
      <c r="AM349" s="22">
        <v>411</v>
      </c>
      <c r="AN349" s="22">
        <v>0</v>
      </c>
      <c r="AO349" s="22">
        <v>0</v>
      </c>
      <c r="AP349" s="22">
        <v>96848</v>
      </c>
      <c r="AQ349" s="22">
        <v>0</v>
      </c>
      <c r="AR349" s="22">
        <v>0</v>
      </c>
      <c r="AS349" s="22">
        <v>0</v>
      </c>
      <c r="AT349" s="22">
        <v>1897340</v>
      </c>
      <c r="AU349" s="22">
        <v>-47701</v>
      </c>
    </row>
    <row r="350" spans="1:47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29516606</v>
      </c>
      <c r="F350" s="22">
        <v>0</v>
      </c>
      <c r="G350" s="22">
        <v>0</v>
      </c>
      <c r="H350" s="22">
        <v>0</v>
      </c>
      <c r="I350" s="22">
        <v>199420</v>
      </c>
      <c r="J350" s="22">
        <v>110502</v>
      </c>
      <c r="K350" s="22">
        <v>0</v>
      </c>
      <c r="L350" s="22">
        <v>2883305</v>
      </c>
      <c r="M350" s="22">
        <v>254857</v>
      </c>
      <c r="N350" s="22">
        <v>0</v>
      </c>
      <c r="O350" s="22">
        <v>0</v>
      </c>
      <c r="P350" s="22">
        <v>0</v>
      </c>
      <c r="Q350" s="22">
        <v>1712243</v>
      </c>
      <c r="R350" s="22">
        <v>6333918</v>
      </c>
      <c r="S350" s="22">
        <v>0</v>
      </c>
      <c r="T350" s="22">
        <v>0</v>
      </c>
      <c r="U350" s="22">
        <v>57257</v>
      </c>
      <c r="V350" s="22">
        <v>0</v>
      </c>
      <c r="W350" s="22">
        <v>527094</v>
      </c>
      <c r="X350" s="22">
        <v>0</v>
      </c>
      <c r="Y350" s="22">
        <v>7392639</v>
      </c>
      <c r="Z350" s="22">
        <v>0</v>
      </c>
      <c r="AA350" s="22">
        <v>0</v>
      </c>
      <c r="AB350" s="22">
        <v>0</v>
      </c>
      <c r="AC350" s="22">
        <v>1982066</v>
      </c>
      <c r="AD350" s="22">
        <v>50969907</v>
      </c>
      <c r="AE350" s="22">
        <v>14800883</v>
      </c>
      <c r="AF350" s="22">
        <v>8316110</v>
      </c>
      <c r="AG350" s="22">
        <v>327711</v>
      </c>
      <c r="AH350" s="22">
        <v>11566940</v>
      </c>
      <c r="AI350" s="22">
        <v>650811</v>
      </c>
      <c r="AJ350" s="22">
        <v>580000</v>
      </c>
      <c r="AK350" s="22">
        <v>1712837</v>
      </c>
      <c r="AL350" s="22">
        <v>0</v>
      </c>
      <c r="AM350" s="22">
        <v>23731</v>
      </c>
      <c r="AN350" s="22">
        <v>610939</v>
      </c>
      <c r="AO350" s="22">
        <v>66994</v>
      </c>
      <c r="AP350" s="22">
        <v>6786230</v>
      </c>
      <c r="AQ350" s="22">
        <v>151892</v>
      </c>
      <c r="AR350" s="22">
        <v>0</v>
      </c>
      <c r="AS350" s="22">
        <v>-14261549</v>
      </c>
      <c r="AT350" s="22">
        <v>31333529</v>
      </c>
      <c r="AU350" s="22">
        <v>19636378</v>
      </c>
    </row>
    <row r="351" spans="1:47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672A0-5803-4B2C-99E9-0FF76F424173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1073</v>
      </c>
      <c r="D1" s="20" t="s">
        <v>1074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871</v>
      </c>
      <c r="F2" s="21" t="s">
        <v>872</v>
      </c>
      <c r="G2" s="21" t="s">
        <v>873</v>
      </c>
      <c r="H2" s="21" t="s">
        <v>874</v>
      </c>
      <c r="I2" s="21" t="s">
        <v>875</v>
      </c>
      <c r="J2" s="21" t="s">
        <v>876</v>
      </c>
      <c r="K2" s="21" t="s">
        <v>877</v>
      </c>
      <c r="L2" s="21" t="s">
        <v>878</v>
      </c>
      <c r="M2" s="21" t="s">
        <v>879</v>
      </c>
      <c r="N2" s="21" t="s">
        <v>1075</v>
      </c>
      <c r="O2" s="21" t="s">
        <v>881</v>
      </c>
      <c r="P2" s="21" t="s">
        <v>882</v>
      </c>
      <c r="Q2" s="21" t="s">
        <v>883</v>
      </c>
      <c r="R2" s="21" t="s">
        <v>884</v>
      </c>
      <c r="S2" s="21" t="s">
        <v>885</v>
      </c>
      <c r="T2" s="21" t="s">
        <v>886</v>
      </c>
      <c r="U2" s="21" t="s">
        <v>887</v>
      </c>
      <c r="V2" s="21" t="s">
        <v>888</v>
      </c>
      <c r="W2" s="21" t="s">
        <v>889</v>
      </c>
      <c r="X2" s="21" t="s">
        <v>890</v>
      </c>
      <c r="Y2" s="21" t="s">
        <v>891</v>
      </c>
      <c r="Z2" s="21" t="s">
        <v>1076</v>
      </c>
      <c r="AA2" s="21" t="s">
        <v>893</v>
      </c>
      <c r="AB2" s="21" t="s">
        <v>894</v>
      </c>
      <c r="AC2" s="21" t="s">
        <v>895</v>
      </c>
      <c r="AD2" s="21" t="s">
        <v>896</v>
      </c>
      <c r="AE2" s="21" t="s">
        <v>897</v>
      </c>
      <c r="AF2" s="21" t="s">
        <v>898</v>
      </c>
      <c r="AG2" s="21" t="s">
        <v>899</v>
      </c>
      <c r="AH2" s="21" t="s">
        <v>900</v>
      </c>
      <c r="AI2" s="21" t="s">
        <v>901</v>
      </c>
      <c r="AJ2" s="21" t="s">
        <v>902</v>
      </c>
      <c r="AK2" s="21" t="s">
        <v>903</v>
      </c>
      <c r="AL2" s="21" t="s">
        <v>904</v>
      </c>
      <c r="AM2" s="21" t="s">
        <v>905</v>
      </c>
      <c r="AN2" s="21" t="s">
        <v>906</v>
      </c>
      <c r="AO2" s="21" t="s">
        <v>65</v>
      </c>
      <c r="AP2" s="21" t="s">
        <v>1077</v>
      </c>
    </row>
    <row r="3" spans="1:42" x14ac:dyDescent="0.25">
      <c r="A3" s="21"/>
      <c r="B3" s="21"/>
      <c r="C3" s="21"/>
      <c r="D3" s="21" t="s">
        <v>88</v>
      </c>
      <c r="E3" s="21" t="s">
        <v>1078</v>
      </c>
      <c r="F3" s="21" t="s">
        <v>1079</v>
      </c>
      <c r="G3" s="21" t="s">
        <v>1080</v>
      </c>
      <c r="H3" s="21" t="s">
        <v>1081</v>
      </c>
      <c r="I3" s="21" t="s">
        <v>1082</v>
      </c>
      <c r="J3" s="21" t="s">
        <v>1083</v>
      </c>
      <c r="K3" s="21" t="s">
        <v>1084</v>
      </c>
      <c r="L3" s="21" t="s">
        <v>1085</v>
      </c>
      <c r="M3" s="21" t="s">
        <v>1086</v>
      </c>
      <c r="N3" s="21" t="s">
        <v>1087</v>
      </c>
      <c r="O3" s="21" t="s">
        <v>1088</v>
      </c>
      <c r="P3" s="21" t="s">
        <v>1089</v>
      </c>
      <c r="Q3" s="21" t="s">
        <v>1090</v>
      </c>
      <c r="R3" s="21" t="s">
        <v>1091</v>
      </c>
      <c r="S3" s="21" t="s">
        <v>1092</v>
      </c>
      <c r="T3" s="21" t="s">
        <v>1093</v>
      </c>
      <c r="U3" s="21" t="s">
        <v>1094</v>
      </c>
      <c r="V3" s="21" t="s">
        <v>1095</v>
      </c>
      <c r="W3" s="21" t="s">
        <v>1096</v>
      </c>
      <c r="X3" s="21" t="s">
        <v>1097</v>
      </c>
      <c r="Y3" s="21" t="s">
        <v>1098</v>
      </c>
      <c r="Z3" s="21" t="s">
        <v>1099</v>
      </c>
      <c r="AA3" s="21" t="s">
        <v>1100</v>
      </c>
      <c r="AB3" s="21" t="s">
        <v>1101</v>
      </c>
      <c r="AC3" s="21" t="s">
        <v>1102</v>
      </c>
      <c r="AD3" s="21" t="s">
        <v>1103</v>
      </c>
      <c r="AE3" s="21" t="s">
        <v>1104</v>
      </c>
      <c r="AF3" s="21" t="s">
        <v>1105</v>
      </c>
      <c r="AG3" s="21" t="s">
        <v>1106</v>
      </c>
      <c r="AH3" s="21" t="s">
        <v>1107</v>
      </c>
      <c r="AI3" s="21" t="s">
        <v>1108</v>
      </c>
      <c r="AJ3" s="21" t="s">
        <v>1109</v>
      </c>
      <c r="AK3" s="21" t="s">
        <v>1110</v>
      </c>
      <c r="AL3" s="21" t="s">
        <v>1111</v>
      </c>
      <c r="AM3" s="21" t="s">
        <v>1112</v>
      </c>
      <c r="AN3" s="21" t="s">
        <v>1113</v>
      </c>
      <c r="AO3" s="21" t="s">
        <v>1114</v>
      </c>
      <c r="AP3" s="21" t="s">
        <v>1115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280413</v>
      </c>
      <c r="G4" s="22">
        <v>0</v>
      </c>
      <c r="H4" s="22">
        <v>108792</v>
      </c>
      <c r="I4" s="22">
        <v>38752</v>
      </c>
      <c r="J4" s="22">
        <v>0</v>
      </c>
      <c r="K4" s="22">
        <v>0</v>
      </c>
      <c r="L4" s="22">
        <v>0</v>
      </c>
      <c r="M4" s="22">
        <v>0</v>
      </c>
      <c r="N4" s="22">
        <v>5836</v>
      </c>
      <c r="O4" s="22">
        <v>70527</v>
      </c>
      <c r="P4" s="22">
        <v>0</v>
      </c>
      <c r="Q4" s="22">
        <v>761769</v>
      </c>
      <c r="R4" s="22">
        <v>0</v>
      </c>
      <c r="S4" s="22">
        <v>0</v>
      </c>
      <c r="T4" s="22">
        <v>8305526</v>
      </c>
      <c r="U4" s="22">
        <v>9290867</v>
      </c>
      <c r="V4" s="22">
        <v>3790007</v>
      </c>
      <c r="W4" s="22">
        <v>0</v>
      </c>
      <c r="X4" s="22">
        <v>0</v>
      </c>
      <c r="Y4" s="22">
        <v>0</v>
      </c>
      <c r="Z4" s="22">
        <v>38748</v>
      </c>
      <c r="AA4" s="22">
        <v>0</v>
      </c>
      <c r="AB4" s="22">
        <v>9586</v>
      </c>
      <c r="AC4" s="22">
        <v>0</v>
      </c>
      <c r="AD4" s="22">
        <v>0</v>
      </c>
      <c r="AE4" s="22">
        <v>0</v>
      </c>
      <c r="AF4" s="22">
        <v>89328</v>
      </c>
      <c r="AG4" s="22">
        <v>0</v>
      </c>
      <c r="AH4" s="22">
        <v>0</v>
      </c>
      <c r="AI4" s="22">
        <v>4042723</v>
      </c>
      <c r="AJ4" s="22">
        <v>213153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27046027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18131</v>
      </c>
      <c r="G5" s="22">
        <v>0</v>
      </c>
      <c r="H5" s="22">
        <v>0</v>
      </c>
      <c r="I5" s="22">
        <v>16637</v>
      </c>
      <c r="J5" s="22">
        <v>0</v>
      </c>
      <c r="K5" s="22">
        <v>0</v>
      </c>
      <c r="L5" s="22">
        <v>625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2820044</v>
      </c>
      <c r="U5" s="22">
        <v>1089333</v>
      </c>
      <c r="V5" s="22">
        <v>1197216</v>
      </c>
      <c r="W5" s="22">
        <v>0</v>
      </c>
      <c r="X5" s="22">
        <v>0</v>
      </c>
      <c r="Y5" s="22">
        <v>0</v>
      </c>
      <c r="Z5" s="22">
        <v>40580</v>
      </c>
      <c r="AA5" s="22">
        <v>0</v>
      </c>
      <c r="AB5" s="22">
        <v>8852</v>
      </c>
      <c r="AC5" s="22">
        <v>0</v>
      </c>
      <c r="AD5" s="22">
        <v>283323</v>
      </c>
      <c r="AE5" s="22">
        <v>0</v>
      </c>
      <c r="AF5" s="22">
        <v>0</v>
      </c>
      <c r="AG5" s="22">
        <v>0</v>
      </c>
      <c r="AH5" s="22">
        <v>0</v>
      </c>
      <c r="AI5" s="22">
        <v>851973</v>
      </c>
      <c r="AJ5" s="22">
        <v>14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6326728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22932000</v>
      </c>
      <c r="G6" s="22">
        <v>0</v>
      </c>
      <c r="H6" s="22">
        <v>19473000</v>
      </c>
      <c r="I6" s="22">
        <v>8501000</v>
      </c>
      <c r="J6" s="22">
        <v>0</v>
      </c>
      <c r="K6" s="22">
        <v>0</v>
      </c>
      <c r="L6" s="22">
        <v>0</v>
      </c>
      <c r="M6" s="22">
        <v>0</v>
      </c>
      <c r="N6" s="22">
        <v>2703000</v>
      </c>
      <c r="O6" s="22">
        <v>72939000</v>
      </c>
      <c r="P6" s="22">
        <v>0</v>
      </c>
      <c r="Q6" s="22">
        <v>186493000</v>
      </c>
      <c r="R6" s="22">
        <v>0</v>
      </c>
      <c r="S6" s="22">
        <v>95000</v>
      </c>
      <c r="T6" s="22">
        <v>479817000</v>
      </c>
      <c r="U6" s="22">
        <v>0</v>
      </c>
      <c r="V6" s="22">
        <v>91525000</v>
      </c>
      <c r="W6" s="22">
        <v>0</v>
      </c>
      <c r="X6" s="22">
        <v>70000</v>
      </c>
      <c r="Y6" s="22">
        <v>0</v>
      </c>
      <c r="Z6" s="22">
        <v>0</v>
      </c>
      <c r="AA6" s="22">
        <v>0</v>
      </c>
      <c r="AB6" s="22">
        <v>132000</v>
      </c>
      <c r="AC6" s="22">
        <v>0</v>
      </c>
      <c r="AD6" s="22">
        <v>80285000</v>
      </c>
      <c r="AE6" s="22">
        <v>0</v>
      </c>
      <c r="AF6" s="22">
        <v>0</v>
      </c>
      <c r="AG6" s="22">
        <v>0</v>
      </c>
      <c r="AH6" s="22">
        <v>0</v>
      </c>
      <c r="AI6" s="22">
        <v>48246000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1013211000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96543</v>
      </c>
      <c r="G7" s="22">
        <v>0</v>
      </c>
      <c r="H7" s="22">
        <v>434185</v>
      </c>
      <c r="I7" s="22">
        <v>19202</v>
      </c>
      <c r="J7" s="22">
        <v>0</v>
      </c>
      <c r="K7" s="22">
        <v>0</v>
      </c>
      <c r="L7" s="22">
        <v>33486</v>
      </c>
      <c r="M7" s="22">
        <v>33902</v>
      </c>
      <c r="N7" s="22">
        <v>6098</v>
      </c>
      <c r="O7" s="22">
        <v>26578</v>
      </c>
      <c r="P7" s="22">
        <v>108736</v>
      </c>
      <c r="Q7" s="22">
        <v>0</v>
      </c>
      <c r="R7" s="22">
        <v>0</v>
      </c>
      <c r="S7" s="22">
        <v>0</v>
      </c>
      <c r="T7" s="22">
        <v>5471933</v>
      </c>
      <c r="U7" s="22">
        <v>3149591</v>
      </c>
      <c r="V7" s="22">
        <v>2792565</v>
      </c>
      <c r="W7" s="22">
        <v>0</v>
      </c>
      <c r="X7" s="22">
        <v>0</v>
      </c>
      <c r="Y7" s="22">
        <v>0</v>
      </c>
      <c r="Z7" s="22">
        <v>113127</v>
      </c>
      <c r="AA7" s="22">
        <v>0</v>
      </c>
      <c r="AB7" s="22">
        <v>26867</v>
      </c>
      <c r="AC7" s="22">
        <v>0</v>
      </c>
      <c r="AD7" s="22">
        <v>3607825</v>
      </c>
      <c r="AE7" s="22">
        <v>0</v>
      </c>
      <c r="AF7" s="22">
        <v>0</v>
      </c>
      <c r="AG7" s="22">
        <v>0</v>
      </c>
      <c r="AH7" s="22">
        <v>0</v>
      </c>
      <c r="AI7" s="22">
        <v>1119053</v>
      </c>
      <c r="AJ7" s="22">
        <v>4586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17044277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23195</v>
      </c>
      <c r="G8" s="22">
        <v>0</v>
      </c>
      <c r="H8" s="22">
        <v>0</v>
      </c>
      <c r="I8" s="22">
        <v>130543</v>
      </c>
      <c r="J8" s="22">
        <v>0</v>
      </c>
      <c r="K8" s="22">
        <v>0</v>
      </c>
      <c r="L8" s="22">
        <v>0</v>
      </c>
      <c r="M8" s="22">
        <v>0</v>
      </c>
      <c r="N8" s="22">
        <v>18042</v>
      </c>
      <c r="O8" s="22">
        <v>0</v>
      </c>
      <c r="P8" s="22">
        <v>0</v>
      </c>
      <c r="Q8" s="22">
        <v>17185</v>
      </c>
      <c r="R8" s="22">
        <v>0</v>
      </c>
      <c r="S8" s="22">
        <v>0</v>
      </c>
      <c r="T8" s="22">
        <v>2895539</v>
      </c>
      <c r="U8" s="22">
        <v>1315956</v>
      </c>
      <c r="V8" s="22">
        <v>2476403</v>
      </c>
      <c r="W8" s="22">
        <v>196045</v>
      </c>
      <c r="X8" s="22">
        <v>16428</v>
      </c>
      <c r="Y8" s="22">
        <v>0</v>
      </c>
      <c r="Z8" s="22">
        <v>5200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33462</v>
      </c>
      <c r="AG8" s="22">
        <v>53350</v>
      </c>
      <c r="AH8" s="22">
        <v>0</v>
      </c>
      <c r="AI8" s="22">
        <v>1222808</v>
      </c>
      <c r="AJ8" s="22">
        <v>0</v>
      </c>
      <c r="AK8" s="22">
        <v>0</v>
      </c>
      <c r="AL8" s="22">
        <v>19922</v>
      </c>
      <c r="AM8" s="22">
        <v>0</v>
      </c>
      <c r="AN8" s="22">
        <v>0</v>
      </c>
      <c r="AO8" s="22">
        <v>0</v>
      </c>
      <c r="AP8" s="22">
        <v>8424078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7045000</v>
      </c>
      <c r="G9" s="22">
        <v>0</v>
      </c>
      <c r="H9" s="22">
        <v>23424000</v>
      </c>
      <c r="I9" s="22">
        <v>2263000</v>
      </c>
      <c r="J9" s="22">
        <v>0</v>
      </c>
      <c r="K9" s="22">
        <v>0</v>
      </c>
      <c r="L9" s="22">
        <v>601000</v>
      </c>
      <c r="M9" s="22">
        <v>0</v>
      </c>
      <c r="N9" s="22">
        <v>11212000</v>
      </c>
      <c r="O9" s="22">
        <v>22884000</v>
      </c>
      <c r="P9" s="22">
        <v>0</v>
      </c>
      <c r="Q9" s="22">
        <v>130426000</v>
      </c>
      <c r="R9" s="22">
        <v>38933000</v>
      </c>
      <c r="S9" s="22">
        <v>2470000</v>
      </c>
      <c r="T9" s="22">
        <v>0</v>
      </c>
      <c r="U9" s="22">
        <v>105960000</v>
      </c>
      <c r="V9" s="22">
        <v>144690000</v>
      </c>
      <c r="W9" s="22">
        <v>0</v>
      </c>
      <c r="X9" s="22">
        <v>756000</v>
      </c>
      <c r="Y9" s="22">
        <v>0</v>
      </c>
      <c r="Z9" s="22">
        <v>1758000</v>
      </c>
      <c r="AA9" s="22">
        <v>0</v>
      </c>
      <c r="AB9" s="22">
        <v>798000</v>
      </c>
      <c r="AC9" s="22">
        <v>0</v>
      </c>
      <c r="AD9" s="22">
        <v>45581000</v>
      </c>
      <c r="AE9" s="22">
        <v>223000</v>
      </c>
      <c r="AF9" s="22">
        <v>585000</v>
      </c>
      <c r="AG9" s="22">
        <v>43000</v>
      </c>
      <c r="AH9" s="22">
        <v>0</v>
      </c>
      <c r="AI9" s="22">
        <v>38533000</v>
      </c>
      <c r="AJ9" s="22">
        <v>416000</v>
      </c>
      <c r="AK9" s="22">
        <v>20307000</v>
      </c>
      <c r="AL9" s="22">
        <v>0</v>
      </c>
      <c r="AM9" s="22">
        <v>0</v>
      </c>
      <c r="AN9" s="22">
        <v>0</v>
      </c>
      <c r="AO9" s="22">
        <v>0</v>
      </c>
      <c r="AP9" s="22">
        <v>598908000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227245</v>
      </c>
      <c r="G10" s="22">
        <v>68567</v>
      </c>
      <c r="H10" s="22">
        <v>29442</v>
      </c>
      <c r="I10" s="22">
        <v>11344</v>
      </c>
      <c r="J10" s="22">
        <v>0</v>
      </c>
      <c r="K10" s="22">
        <v>0</v>
      </c>
      <c r="L10" s="22">
        <v>0</v>
      </c>
      <c r="M10" s="22">
        <v>0</v>
      </c>
      <c r="N10" s="22">
        <v>15271</v>
      </c>
      <c r="O10" s="22">
        <v>159941</v>
      </c>
      <c r="P10" s="22">
        <v>0</v>
      </c>
      <c r="Q10" s="22">
        <v>0</v>
      </c>
      <c r="R10" s="22">
        <v>0</v>
      </c>
      <c r="S10" s="22">
        <v>114901</v>
      </c>
      <c r="T10" s="22">
        <v>5122044</v>
      </c>
      <c r="U10" s="22">
        <v>4655625</v>
      </c>
      <c r="V10" s="22">
        <v>1893407</v>
      </c>
      <c r="W10" s="22">
        <v>0</v>
      </c>
      <c r="X10" s="22">
        <v>79184</v>
      </c>
      <c r="Y10" s="22">
        <v>0</v>
      </c>
      <c r="Z10" s="22">
        <v>45481</v>
      </c>
      <c r="AA10" s="22">
        <v>0</v>
      </c>
      <c r="AB10" s="22">
        <v>383176</v>
      </c>
      <c r="AC10" s="22">
        <v>0</v>
      </c>
      <c r="AD10" s="22">
        <v>250</v>
      </c>
      <c r="AE10" s="22">
        <v>0</v>
      </c>
      <c r="AF10" s="22">
        <v>0</v>
      </c>
      <c r="AG10" s="22">
        <v>0</v>
      </c>
      <c r="AH10" s="22">
        <v>0</v>
      </c>
      <c r="AI10" s="22">
        <v>1532842</v>
      </c>
      <c r="AJ10" s="22">
        <v>220808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14559528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264756</v>
      </c>
      <c r="G11" s="22">
        <v>0</v>
      </c>
      <c r="H11" s="22">
        <v>185009</v>
      </c>
      <c r="I11" s="22">
        <v>742603</v>
      </c>
      <c r="J11" s="22">
        <v>2702</v>
      </c>
      <c r="K11" s="22">
        <v>0</v>
      </c>
      <c r="L11" s="22">
        <v>11799</v>
      </c>
      <c r="M11" s="22">
        <v>0</v>
      </c>
      <c r="N11" s="22">
        <v>0</v>
      </c>
      <c r="O11" s="22">
        <v>236740</v>
      </c>
      <c r="P11" s="22">
        <v>7341616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385413</v>
      </c>
      <c r="AC11" s="22">
        <v>0</v>
      </c>
      <c r="AD11" s="22">
        <v>0</v>
      </c>
      <c r="AE11" s="22">
        <v>0</v>
      </c>
      <c r="AF11" s="22">
        <v>0</v>
      </c>
      <c r="AG11" s="22">
        <v>106134</v>
      </c>
      <c r="AH11" s="22">
        <v>123923</v>
      </c>
      <c r="AI11" s="22">
        <v>10390491</v>
      </c>
      <c r="AJ11" s="22">
        <v>407626</v>
      </c>
      <c r="AK11" s="22">
        <v>0</v>
      </c>
      <c r="AL11" s="22">
        <v>461305</v>
      </c>
      <c r="AM11" s="22">
        <v>0</v>
      </c>
      <c r="AN11" s="22">
        <v>0</v>
      </c>
      <c r="AO11" s="22">
        <v>1814594</v>
      </c>
      <c r="AP11" s="22">
        <v>22474711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45885</v>
      </c>
      <c r="F12" s="22">
        <v>49643</v>
      </c>
      <c r="G12" s="22">
        <v>0</v>
      </c>
      <c r="H12" s="22">
        <v>0</v>
      </c>
      <c r="I12" s="22">
        <v>9095</v>
      </c>
      <c r="J12" s="22">
        <v>0</v>
      </c>
      <c r="K12" s="22">
        <v>0</v>
      </c>
      <c r="L12" s="22">
        <v>0</v>
      </c>
      <c r="M12" s="22">
        <v>0</v>
      </c>
      <c r="N12" s="22">
        <v>78</v>
      </c>
      <c r="O12" s="22">
        <v>31497</v>
      </c>
      <c r="P12" s="22">
        <v>0</v>
      </c>
      <c r="Q12" s="22">
        <v>0</v>
      </c>
      <c r="R12" s="22">
        <v>0</v>
      </c>
      <c r="S12" s="22">
        <v>5784</v>
      </c>
      <c r="T12" s="22">
        <v>3809474</v>
      </c>
      <c r="U12" s="22">
        <v>1303867</v>
      </c>
      <c r="V12" s="22">
        <v>1850085</v>
      </c>
      <c r="W12" s="22">
        <v>0</v>
      </c>
      <c r="X12" s="22">
        <v>0</v>
      </c>
      <c r="Y12" s="22">
        <v>0</v>
      </c>
      <c r="Z12" s="22">
        <v>31649</v>
      </c>
      <c r="AA12" s="22">
        <v>0</v>
      </c>
      <c r="AB12" s="22">
        <v>63957</v>
      </c>
      <c r="AC12" s="22">
        <v>1677</v>
      </c>
      <c r="AD12" s="22">
        <v>0</v>
      </c>
      <c r="AE12" s="22">
        <v>0</v>
      </c>
      <c r="AF12" s="22">
        <v>0</v>
      </c>
      <c r="AG12" s="22">
        <v>0</v>
      </c>
      <c r="AH12" s="22">
        <v>6171</v>
      </c>
      <c r="AI12" s="22">
        <v>783103</v>
      </c>
      <c r="AJ12" s="22">
        <v>26909</v>
      </c>
      <c r="AK12" s="22">
        <v>191428</v>
      </c>
      <c r="AL12" s="22">
        <v>0</v>
      </c>
      <c r="AM12" s="22">
        <v>0</v>
      </c>
      <c r="AN12" s="22">
        <v>0</v>
      </c>
      <c r="AO12" s="22">
        <v>0</v>
      </c>
      <c r="AP12" s="22">
        <v>8210302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35</v>
      </c>
      <c r="F13" s="22">
        <v>232553</v>
      </c>
      <c r="G13" s="22">
        <v>0</v>
      </c>
      <c r="H13" s="22">
        <v>0</v>
      </c>
      <c r="I13" s="22">
        <v>165297</v>
      </c>
      <c r="J13" s="22">
        <v>0</v>
      </c>
      <c r="K13" s="22">
        <v>610699</v>
      </c>
      <c r="L13" s="22">
        <v>26335</v>
      </c>
      <c r="M13" s="22">
        <v>0</v>
      </c>
      <c r="N13" s="22">
        <v>0</v>
      </c>
      <c r="O13" s="22">
        <v>40871</v>
      </c>
      <c r="P13" s="22">
        <v>0</v>
      </c>
      <c r="Q13" s="22">
        <v>221504</v>
      </c>
      <c r="R13" s="22">
        <v>561837</v>
      </c>
      <c r="S13" s="22">
        <v>0</v>
      </c>
      <c r="T13" s="22">
        <v>5674587</v>
      </c>
      <c r="U13" s="22">
        <v>3894361</v>
      </c>
      <c r="V13" s="22">
        <v>2100813</v>
      </c>
      <c r="W13" s="22">
        <v>0</v>
      </c>
      <c r="X13" s="22">
        <v>639708</v>
      </c>
      <c r="Y13" s="22">
        <v>0</v>
      </c>
      <c r="Z13" s="22">
        <v>71900</v>
      </c>
      <c r="AA13" s="22">
        <v>0</v>
      </c>
      <c r="AB13" s="22">
        <v>1953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2658139</v>
      </c>
      <c r="AJ13" s="22">
        <v>29071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16929663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577000</v>
      </c>
      <c r="G14" s="22">
        <v>0</v>
      </c>
      <c r="H14" s="22">
        <v>2059000</v>
      </c>
      <c r="I14" s="22">
        <v>394000</v>
      </c>
      <c r="J14" s="22">
        <v>0</v>
      </c>
      <c r="K14" s="22">
        <v>8056000</v>
      </c>
      <c r="L14" s="22">
        <v>13000</v>
      </c>
      <c r="M14" s="22">
        <v>1497000</v>
      </c>
      <c r="N14" s="22">
        <v>964000</v>
      </c>
      <c r="O14" s="22">
        <v>3006000</v>
      </c>
      <c r="P14" s="22">
        <v>0</v>
      </c>
      <c r="Q14" s="22">
        <v>5925000</v>
      </c>
      <c r="R14" s="22">
        <v>6000</v>
      </c>
      <c r="S14" s="22">
        <v>2859000</v>
      </c>
      <c r="T14" s="22">
        <v>20422000</v>
      </c>
      <c r="U14" s="22">
        <v>15042000</v>
      </c>
      <c r="V14" s="22">
        <v>15683000</v>
      </c>
      <c r="W14" s="22">
        <v>0</v>
      </c>
      <c r="X14" s="22">
        <v>0</v>
      </c>
      <c r="Y14" s="22">
        <v>0</v>
      </c>
      <c r="Z14" s="22">
        <v>775000</v>
      </c>
      <c r="AA14" s="22">
        <v>0</v>
      </c>
      <c r="AB14" s="22">
        <v>672000</v>
      </c>
      <c r="AC14" s="22">
        <v>0</v>
      </c>
      <c r="AD14" s="22">
        <v>9318000</v>
      </c>
      <c r="AE14" s="22">
        <v>60000</v>
      </c>
      <c r="AF14" s="22">
        <v>0</v>
      </c>
      <c r="AG14" s="22">
        <v>0</v>
      </c>
      <c r="AH14" s="22">
        <v>0</v>
      </c>
      <c r="AI14" s="22">
        <v>6689000</v>
      </c>
      <c r="AJ14" s="22">
        <v>793000</v>
      </c>
      <c r="AK14" s="22">
        <v>0</v>
      </c>
      <c r="AL14" s="22">
        <v>0</v>
      </c>
      <c r="AM14" s="22">
        <v>0</v>
      </c>
      <c r="AN14" s="22">
        <v>74593000</v>
      </c>
      <c r="AO14" s="22">
        <v>0</v>
      </c>
      <c r="AP14" s="22">
        <v>169403000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33896</v>
      </c>
      <c r="G15" s="22">
        <v>0</v>
      </c>
      <c r="H15" s="22">
        <v>17625</v>
      </c>
      <c r="I15" s="22">
        <v>400</v>
      </c>
      <c r="J15" s="22">
        <v>0</v>
      </c>
      <c r="K15" s="22">
        <v>0</v>
      </c>
      <c r="L15" s="22">
        <v>44378</v>
      </c>
      <c r="M15" s="22">
        <v>0</v>
      </c>
      <c r="N15" s="22">
        <v>0</v>
      </c>
      <c r="O15" s="22">
        <v>12327</v>
      </c>
      <c r="P15" s="22">
        <v>0</v>
      </c>
      <c r="Q15" s="22">
        <v>0</v>
      </c>
      <c r="R15" s="22">
        <v>0</v>
      </c>
      <c r="S15" s="22">
        <v>0</v>
      </c>
      <c r="T15" s="22">
        <v>12347673</v>
      </c>
      <c r="U15" s="22">
        <v>297239</v>
      </c>
      <c r="V15" s="22">
        <v>4444119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17052530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3033453</v>
      </c>
      <c r="AJ15" s="22">
        <v>131663</v>
      </c>
      <c r="AK15" s="22">
        <v>0</v>
      </c>
      <c r="AL15" s="22">
        <v>0</v>
      </c>
      <c r="AM15" s="22">
        <v>1809120</v>
      </c>
      <c r="AN15" s="22">
        <v>2399403</v>
      </c>
      <c r="AO15" s="22">
        <v>0</v>
      </c>
      <c r="AP15" s="22">
        <v>41623826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125000</v>
      </c>
      <c r="G16" s="22">
        <v>0</v>
      </c>
      <c r="H16" s="22">
        <v>0</v>
      </c>
      <c r="I16" s="22">
        <v>355000</v>
      </c>
      <c r="J16" s="22">
        <v>541000</v>
      </c>
      <c r="K16" s="22">
        <v>0</v>
      </c>
      <c r="L16" s="22">
        <v>0</v>
      </c>
      <c r="M16" s="22">
        <v>0</v>
      </c>
      <c r="N16" s="22">
        <v>101000</v>
      </c>
      <c r="O16" s="22">
        <v>144000</v>
      </c>
      <c r="P16" s="22">
        <v>339000</v>
      </c>
      <c r="Q16" s="22">
        <v>1193000</v>
      </c>
      <c r="R16" s="22">
        <v>0</v>
      </c>
      <c r="S16" s="22">
        <v>272000</v>
      </c>
      <c r="T16" s="22">
        <v>16272000</v>
      </c>
      <c r="U16" s="22">
        <v>13219000</v>
      </c>
      <c r="V16" s="22">
        <v>7906000</v>
      </c>
      <c r="W16" s="22">
        <v>0</v>
      </c>
      <c r="X16" s="22">
        <v>225000</v>
      </c>
      <c r="Y16" s="22">
        <v>0</v>
      </c>
      <c r="Z16" s="22">
        <v>475000</v>
      </c>
      <c r="AA16" s="22">
        <v>0</v>
      </c>
      <c r="AB16" s="22">
        <v>0</v>
      </c>
      <c r="AC16" s="22">
        <v>0</v>
      </c>
      <c r="AD16" s="22">
        <v>9626000</v>
      </c>
      <c r="AE16" s="22">
        <v>0</v>
      </c>
      <c r="AF16" s="22">
        <v>0</v>
      </c>
      <c r="AG16" s="22">
        <v>0</v>
      </c>
      <c r="AH16" s="22">
        <v>0</v>
      </c>
      <c r="AI16" s="22">
        <v>4160000</v>
      </c>
      <c r="AJ16" s="22">
        <v>1882000</v>
      </c>
      <c r="AK16" s="22">
        <v>0</v>
      </c>
      <c r="AL16" s="22">
        <v>0</v>
      </c>
      <c r="AM16" s="22">
        <v>107722000</v>
      </c>
      <c r="AN16" s="22">
        <v>113268000</v>
      </c>
      <c r="AO16" s="22">
        <v>0</v>
      </c>
      <c r="AP16" s="22">
        <v>277825000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453796</v>
      </c>
      <c r="G17" s="22">
        <v>0</v>
      </c>
      <c r="H17" s="22">
        <v>0</v>
      </c>
      <c r="I17" s="22">
        <v>2502266</v>
      </c>
      <c r="J17" s="22">
        <v>0</v>
      </c>
      <c r="K17" s="22">
        <v>7988422</v>
      </c>
      <c r="L17" s="22">
        <v>88578</v>
      </c>
      <c r="M17" s="22">
        <v>1551474</v>
      </c>
      <c r="N17" s="22">
        <v>12238</v>
      </c>
      <c r="O17" s="22">
        <v>249759</v>
      </c>
      <c r="P17" s="22">
        <v>0</v>
      </c>
      <c r="Q17" s="22">
        <v>5281598</v>
      </c>
      <c r="R17" s="22">
        <v>-214</v>
      </c>
      <c r="S17" s="22">
        <v>0</v>
      </c>
      <c r="T17" s="22">
        <v>21634705</v>
      </c>
      <c r="U17" s="22">
        <v>22458229</v>
      </c>
      <c r="V17" s="22">
        <v>16210370</v>
      </c>
      <c r="W17" s="22">
        <v>0</v>
      </c>
      <c r="X17" s="22">
        <v>0</v>
      </c>
      <c r="Y17" s="22">
        <v>0</v>
      </c>
      <c r="Z17" s="22">
        <v>443011</v>
      </c>
      <c r="AA17" s="22">
        <v>0</v>
      </c>
      <c r="AB17" s="22">
        <v>0</v>
      </c>
      <c r="AC17" s="22">
        <v>287035</v>
      </c>
      <c r="AD17" s="22">
        <v>30913189</v>
      </c>
      <c r="AE17" s="22">
        <v>0</v>
      </c>
      <c r="AF17" s="22">
        <v>0</v>
      </c>
      <c r="AG17" s="22">
        <v>0</v>
      </c>
      <c r="AH17" s="22">
        <v>0</v>
      </c>
      <c r="AI17" s="22">
        <v>7175590</v>
      </c>
      <c r="AJ17" s="22">
        <v>161363</v>
      </c>
      <c r="AK17" s="22">
        <v>0</v>
      </c>
      <c r="AL17" s="22">
        <v>0</v>
      </c>
      <c r="AM17" s="22">
        <v>0</v>
      </c>
      <c r="AN17" s="22">
        <v>49933267</v>
      </c>
      <c r="AO17" s="22">
        <v>0</v>
      </c>
      <c r="AP17" s="22">
        <v>167344676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251670</v>
      </c>
      <c r="H18" s="22">
        <v>41270</v>
      </c>
      <c r="I18" s="22">
        <v>3010410</v>
      </c>
      <c r="J18" s="22">
        <v>0</v>
      </c>
      <c r="K18" s="22">
        <v>0</v>
      </c>
      <c r="L18" s="22">
        <v>5980</v>
      </c>
      <c r="M18" s="22">
        <v>0</v>
      </c>
      <c r="N18" s="22">
        <v>6060</v>
      </c>
      <c r="O18" s="22">
        <v>1875740</v>
      </c>
      <c r="P18" s="22">
        <v>0</v>
      </c>
      <c r="Q18" s="22">
        <v>426590</v>
      </c>
      <c r="R18" s="22">
        <v>0</v>
      </c>
      <c r="S18" s="22">
        <v>0</v>
      </c>
      <c r="T18" s="22">
        <v>10432640</v>
      </c>
      <c r="U18" s="22">
        <v>69230</v>
      </c>
      <c r="V18" s="22">
        <v>2907570</v>
      </c>
      <c r="W18" s="22">
        <v>0</v>
      </c>
      <c r="X18" s="22">
        <v>22190</v>
      </c>
      <c r="Y18" s="22">
        <v>0</v>
      </c>
      <c r="Z18" s="22">
        <v>0</v>
      </c>
      <c r="AA18" s="22">
        <v>0</v>
      </c>
      <c r="AB18" s="22">
        <v>212090</v>
      </c>
      <c r="AC18" s="22">
        <v>0</v>
      </c>
      <c r="AD18" s="22">
        <v>0</v>
      </c>
      <c r="AE18" s="22">
        <v>0</v>
      </c>
      <c r="AF18" s="22">
        <v>0</v>
      </c>
      <c r="AG18" s="22">
        <v>3650470</v>
      </c>
      <c r="AH18" s="22">
        <v>0</v>
      </c>
      <c r="AI18" s="22">
        <v>2647600</v>
      </c>
      <c r="AJ18" s="22">
        <v>95100</v>
      </c>
      <c r="AK18" s="22">
        <v>0</v>
      </c>
      <c r="AL18" s="22">
        <v>94180</v>
      </c>
      <c r="AM18" s="22">
        <v>0</v>
      </c>
      <c r="AN18" s="22">
        <v>0</v>
      </c>
      <c r="AO18" s="22">
        <v>0</v>
      </c>
      <c r="AP18" s="22">
        <v>25748790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7365</v>
      </c>
      <c r="F19" s="22">
        <v>297126</v>
      </c>
      <c r="G19" s="22">
        <v>0</v>
      </c>
      <c r="H19" s="22">
        <v>418367</v>
      </c>
      <c r="I19" s="22">
        <v>14312</v>
      </c>
      <c r="J19" s="22">
        <v>0</v>
      </c>
      <c r="K19" s="22">
        <v>750954</v>
      </c>
      <c r="L19" s="22">
        <v>4181</v>
      </c>
      <c r="M19" s="22">
        <v>0</v>
      </c>
      <c r="N19" s="22">
        <v>69970</v>
      </c>
      <c r="O19" s="22">
        <v>181128</v>
      </c>
      <c r="P19" s="22">
        <v>0</v>
      </c>
      <c r="Q19" s="22">
        <v>4357345</v>
      </c>
      <c r="R19" s="22">
        <v>4123925</v>
      </c>
      <c r="S19" s="22">
        <v>0</v>
      </c>
      <c r="T19" s="22">
        <v>10438517</v>
      </c>
      <c r="U19" s="22">
        <v>9637069</v>
      </c>
      <c r="V19" s="22">
        <v>5800663</v>
      </c>
      <c r="W19" s="22">
        <v>0</v>
      </c>
      <c r="X19" s="22">
        <v>167654</v>
      </c>
      <c r="Y19" s="22">
        <v>0</v>
      </c>
      <c r="Z19" s="22">
        <v>72764</v>
      </c>
      <c r="AA19" s="22">
        <v>0</v>
      </c>
      <c r="AB19" s="22">
        <v>838623</v>
      </c>
      <c r="AC19" s="22">
        <v>0</v>
      </c>
      <c r="AD19" s="22">
        <v>20434</v>
      </c>
      <c r="AE19" s="22">
        <v>0</v>
      </c>
      <c r="AF19" s="22">
        <v>305</v>
      </c>
      <c r="AG19" s="22">
        <v>0</v>
      </c>
      <c r="AH19" s="22">
        <v>0</v>
      </c>
      <c r="AI19" s="22">
        <v>10475041</v>
      </c>
      <c r="AJ19" s="22">
        <v>1789337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49465080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18902</v>
      </c>
      <c r="G20" s="22">
        <v>12800</v>
      </c>
      <c r="H20" s="22">
        <v>15550</v>
      </c>
      <c r="I20" s="22">
        <v>0</v>
      </c>
      <c r="J20" s="22">
        <v>0</v>
      </c>
      <c r="K20" s="22">
        <v>0</v>
      </c>
      <c r="L20" s="22">
        <v>17325</v>
      </c>
      <c r="M20" s="22">
        <v>0</v>
      </c>
      <c r="N20" s="22">
        <v>0</v>
      </c>
      <c r="O20" s="22">
        <v>0</v>
      </c>
      <c r="P20" s="22">
        <v>4411</v>
      </c>
      <c r="Q20" s="22">
        <v>0</v>
      </c>
      <c r="R20" s="22">
        <v>0</v>
      </c>
      <c r="S20" s="22">
        <v>0</v>
      </c>
      <c r="T20" s="22">
        <v>4030022</v>
      </c>
      <c r="U20" s="22">
        <v>1484983</v>
      </c>
      <c r="V20" s="22">
        <v>1576214</v>
      </c>
      <c r="W20" s="22">
        <v>0</v>
      </c>
      <c r="X20" s="22">
        <v>65686</v>
      </c>
      <c r="Y20" s="22">
        <v>0</v>
      </c>
      <c r="Z20" s="22">
        <v>27823</v>
      </c>
      <c r="AA20" s="22">
        <v>0</v>
      </c>
      <c r="AB20" s="22">
        <v>19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222034</v>
      </c>
      <c r="AJ20" s="22">
        <v>36583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7512352</v>
      </c>
    </row>
    <row r="21" spans="1:42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0</v>
      </c>
      <c r="F21" s="22">
        <v>71862</v>
      </c>
      <c r="G21" s="22">
        <v>0</v>
      </c>
      <c r="H21" s="22">
        <v>0</v>
      </c>
      <c r="I21" s="22">
        <v>54136</v>
      </c>
      <c r="J21" s="22">
        <v>0</v>
      </c>
      <c r="K21" s="22">
        <v>0</v>
      </c>
      <c r="L21" s="22">
        <v>249446</v>
      </c>
      <c r="M21" s="22">
        <v>0</v>
      </c>
      <c r="N21" s="22">
        <v>0</v>
      </c>
      <c r="O21" s="22">
        <v>33872</v>
      </c>
      <c r="P21" s="22">
        <v>0</v>
      </c>
      <c r="Q21" s="22">
        <v>34189</v>
      </c>
      <c r="R21" s="22">
        <v>0</v>
      </c>
      <c r="S21" s="22">
        <v>0</v>
      </c>
      <c r="T21" s="22">
        <v>977190</v>
      </c>
      <c r="U21" s="22">
        <v>658130</v>
      </c>
      <c r="V21" s="22">
        <v>747203</v>
      </c>
      <c r="W21" s="22">
        <v>0</v>
      </c>
      <c r="X21" s="22">
        <v>0</v>
      </c>
      <c r="Y21" s="22">
        <v>0</v>
      </c>
      <c r="Z21" s="22">
        <v>6299</v>
      </c>
      <c r="AA21" s="22">
        <v>0</v>
      </c>
      <c r="AB21" s="22">
        <v>192127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355994</v>
      </c>
      <c r="AJ21" s="22">
        <v>11080</v>
      </c>
      <c r="AK21" s="22">
        <v>7911</v>
      </c>
      <c r="AL21" s="22">
        <v>0</v>
      </c>
      <c r="AM21" s="22">
        <v>0</v>
      </c>
      <c r="AN21" s="22">
        <v>1118179</v>
      </c>
      <c r="AO21" s="22">
        <v>0</v>
      </c>
      <c r="AP21" s="22">
        <v>4517618</v>
      </c>
    </row>
    <row r="22" spans="1:42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5881</v>
      </c>
      <c r="F22" s="22">
        <v>2922</v>
      </c>
      <c r="G22" s="22">
        <v>0</v>
      </c>
      <c r="H22" s="22">
        <v>0</v>
      </c>
      <c r="I22" s="22">
        <v>41035</v>
      </c>
      <c r="J22" s="22">
        <v>0</v>
      </c>
      <c r="K22" s="22">
        <v>0</v>
      </c>
      <c r="L22" s="22">
        <v>2325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689718</v>
      </c>
      <c r="U22" s="22">
        <v>1387769</v>
      </c>
      <c r="V22" s="22">
        <v>911099</v>
      </c>
      <c r="W22" s="22">
        <v>0</v>
      </c>
      <c r="X22" s="22">
        <v>2156</v>
      </c>
      <c r="Y22" s="22">
        <v>616963</v>
      </c>
      <c r="Z22" s="22">
        <v>7495</v>
      </c>
      <c r="AA22" s="22">
        <v>0</v>
      </c>
      <c r="AB22" s="22">
        <v>0</v>
      </c>
      <c r="AC22" s="22">
        <v>0</v>
      </c>
      <c r="AD22" s="22">
        <v>0</v>
      </c>
      <c r="AE22" s="22">
        <v>3882</v>
      </c>
      <c r="AF22" s="22">
        <v>0</v>
      </c>
      <c r="AG22" s="22">
        <v>0</v>
      </c>
      <c r="AH22" s="22">
        <v>0</v>
      </c>
      <c r="AI22" s="22">
        <v>691615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4362860</v>
      </c>
    </row>
    <row r="23" spans="1:42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0</v>
      </c>
      <c r="F23" s="22">
        <v>37578</v>
      </c>
      <c r="G23" s="22">
        <v>0</v>
      </c>
      <c r="H23" s="22">
        <v>0</v>
      </c>
      <c r="I23" s="22">
        <v>36393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89759</v>
      </c>
      <c r="P23" s="22">
        <v>10386</v>
      </c>
      <c r="Q23" s="22">
        <v>0</v>
      </c>
      <c r="R23" s="22">
        <v>0</v>
      </c>
      <c r="S23" s="22">
        <v>0</v>
      </c>
      <c r="T23" s="22">
        <v>2496187</v>
      </c>
      <c r="U23" s="22">
        <v>420876</v>
      </c>
      <c r="V23" s="22">
        <v>70505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3785</v>
      </c>
      <c r="AC23" s="22">
        <v>2835</v>
      </c>
      <c r="AD23" s="22">
        <v>46859</v>
      </c>
      <c r="AE23" s="22">
        <v>0</v>
      </c>
      <c r="AF23" s="22">
        <v>0</v>
      </c>
      <c r="AG23" s="22">
        <v>0</v>
      </c>
      <c r="AH23" s="22">
        <v>0</v>
      </c>
      <c r="AI23" s="22">
        <v>64092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3279255</v>
      </c>
    </row>
    <row r="24" spans="1:42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0</v>
      </c>
      <c r="F24" s="22">
        <v>811871</v>
      </c>
      <c r="G24" s="22">
        <v>0</v>
      </c>
      <c r="H24" s="22">
        <v>554926</v>
      </c>
      <c r="I24" s="22">
        <v>1167750</v>
      </c>
      <c r="J24" s="22">
        <v>0</v>
      </c>
      <c r="K24" s="22">
        <v>1504943</v>
      </c>
      <c r="L24" s="22">
        <v>14320</v>
      </c>
      <c r="M24" s="22">
        <v>0</v>
      </c>
      <c r="N24" s="22">
        <v>8163</v>
      </c>
      <c r="O24" s="22">
        <v>55296</v>
      </c>
      <c r="P24" s="22">
        <v>126550</v>
      </c>
      <c r="Q24" s="22">
        <v>4433747</v>
      </c>
      <c r="R24" s="22">
        <v>0</v>
      </c>
      <c r="S24" s="22">
        <v>0</v>
      </c>
      <c r="T24" s="22">
        <v>24454272</v>
      </c>
      <c r="U24" s="22">
        <v>18114367</v>
      </c>
      <c r="V24" s="22">
        <v>7790960</v>
      </c>
      <c r="W24" s="22">
        <v>151824</v>
      </c>
      <c r="X24" s="22">
        <v>1301044</v>
      </c>
      <c r="Y24" s="22">
        <v>0</v>
      </c>
      <c r="Z24" s="22">
        <v>0</v>
      </c>
      <c r="AA24" s="22">
        <v>0</v>
      </c>
      <c r="AB24" s="22">
        <v>1088300</v>
      </c>
      <c r="AC24" s="22">
        <v>55425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16638605</v>
      </c>
      <c r="AJ24" s="22">
        <v>167369</v>
      </c>
      <c r="AK24" s="22">
        <v>0</v>
      </c>
      <c r="AL24" s="22">
        <v>0</v>
      </c>
      <c r="AM24" s="22">
        <v>0</v>
      </c>
      <c r="AN24" s="22">
        <v>0</v>
      </c>
      <c r="AO24" s="22">
        <v>1047611</v>
      </c>
      <c r="AP24" s="22">
        <v>79487343</v>
      </c>
    </row>
    <row r="25" spans="1:42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28599</v>
      </c>
      <c r="F25" s="22">
        <v>5308869</v>
      </c>
      <c r="G25" s="22">
        <v>365356</v>
      </c>
      <c r="H25" s="22">
        <v>1131010</v>
      </c>
      <c r="I25" s="22">
        <v>108055</v>
      </c>
      <c r="J25" s="22">
        <v>96365</v>
      </c>
      <c r="K25" s="22">
        <v>1968597</v>
      </c>
      <c r="L25" s="22">
        <v>35493</v>
      </c>
      <c r="M25" s="22">
        <v>0</v>
      </c>
      <c r="N25" s="22">
        <v>1043300</v>
      </c>
      <c r="O25" s="22">
        <v>1910987</v>
      </c>
      <c r="P25" s="22">
        <v>0</v>
      </c>
      <c r="Q25" s="22">
        <v>1307332</v>
      </c>
      <c r="R25" s="22">
        <v>326501</v>
      </c>
      <c r="S25" s="22">
        <v>0</v>
      </c>
      <c r="T25" s="22">
        <v>22491625</v>
      </c>
      <c r="U25" s="22">
        <v>19147838</v>
      </c>
      <c r="V25" s="22">
        <v>12632704</v>
      </c>
      <c r="W25" s="22">
        <v>0</v>
      </c>
      <c r="X25" s="22">
        <v>26021</v>
      </c>
      <c r="Y25" s="22">
        <v>0</v>
      </c>
      <c r="Z25" s="22">
        <v>33786</v>
      </c>
      <c r="AA25" s="22">
        <v>0</v>
      </c>
      <c r="AB25" s="22">
        <v>179474</v>
      </c>
      <c r="AC25" s="22">
        <v>0</v>
      </c>
      <c r="AD25" s="22">
        <v>2714</v>
      </c>
      <c r="AE25" s="22">
        <v>3854427</v>
      </c>
      <c r="AF25" s="22">
        <v>342</v>
      </c>
      <c r="AG25" s="22">
        <v>0</v>
      </c>
      <c r="AH25" s="22">
        <v>0</v>
      </c>
      <c r="AI25" s="22">
        <v>14020390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-131366</v>
      </c>
      <c r="AP25" s="22">
        <v>85888419</v>
      </c>
    </row>
    <row r="26" spans="1:42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4181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510</v>
      </c>
      <c r="P26" s="22">
        <v>0</v>
      </c>
      <c r="Q26" s="22">
        <v>0</v>
      </c>
      <c r="R26" s="22">
        <v>0</v>
      </c>
      <c r="S26" s="22">
        <v>0</v>
      </c>
      <c r="T26" s="22">
        <v>106997</v>
      </c>
      <c r="U26" s="22">
        <v>14652</v>
      </c>
      <c r="V26" s="22">
        <v>11188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650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9160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147338</v>
      </c>
    </row>
    <row r="27" spans="1:42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0</v>
      </c>
      <c r="F27" s="22">
        <v>34187</v>
      </c>
      <c r="G27" s="22">
        <v>952082</v>
      </c>
      <c r="H27" s="22">
        <v>0</v>
      </c>
      <c r="I27" s="22">
        <v>142400</v>
      </c>
      <c r="J27" s="22">
        <v>0</v>
      </c>
      <c r="K27" s="22">
        <v>126074</v>
      </c>
      <c r="L27" s="22">
        <v>574</v>
      </c>
      <c r="M27" s="22">
        <v>0</v>
      </c>
      <c r="N27" s="22">
        <v>103922</v>
      </c>
      <c r="O27" s="22">
        <v>183650</v>
      </c>
      <c r="P27" s="22">
        <v>18671</v>
      </c>
      <c r="Q27" s="22">
        <v>0</v>
      </c>
      <c r="R27" s="22">
        <v>0</v>
      </c>
      <c r="S27" s="22">
        <v>26134</v>
      </c>
      <c r="T27" s="22">
        <v>346850</v>
      </c>
      <c r="U27" s="22">
        <v>62022</v>
      </c>
      <c r="V27" s="22">
        <v>0</v>
      </c>
      <c r="W27" s="22">
        <v>0</v>
      </c>
      <c r="X27" s="22">
        <v>471911</v>
      </c>
      <c r="Y27" s="22">
        <v>0</v>
      </c>
      <c r="Z27" s="22">
        <v>1600</v>
      </c>
      <c r="AA27" s="22">
        <v>0</v>
      </c>
      <c r="AB27" s="22">
        <v>2100</v>
      </c>
      <c r="AC27" s="22">
        <v>31715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417148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2921040</v>
      </c>
    </row>
    <row r="28" spans="1:42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0</v>
      </c>
      <c r="F28" s="22">
        <v>9577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170455</v>
      </c>
      <c r="P28" s="22">
        <v>0</v>
      </c>
      <c r="Q28" s="22">
        <v>0</v>
      </c>
      <c r="R28" s="22">
        <v>0</v>
      </c>
      <c r="S28" s="22">
        <v>0</v>
      </c>
      <c r="T28" s="22">
        <v>122704</v>
      </c>
      <c r="U28" s="22">
        <v>35455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36335</v>
      </c>
      <c r="AD28" s="22">
        <v>3905</v>
      </c>
      <c r="AE28" s="22">
        <v>0</v>
      </c>
      <c r="AF28" s="22">
        <v>0</v>
      </c>
      <c r="AG28" s="22">
        <v>0</v>
      </c>
      <c r="AH28" s="22">
        <v>0</v>
      </c>
      <c r="AI28" s="22">
        <v>7685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386116</v>
      </c>
    </row>
    <row r="29" spans="1:42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0</v>
      </c>
      <c r="F29" s="22">
        <v>19798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90</v>
      </c>
      <c r="M29" s="22">
        <v>0</v>
      </c>
      <c r="N29" s="22">
        <v>0</v>
      </c>
      <c r="O29" s="22">
        <v>94361</v>
      </c>
      <c r="P29" s="22">
        <v>0</v>
      </c>
      <c r="Q29" s="22">
        <v>0</v>
      </c>
      <c r="R29" s="22">
        <v>0</v>
      </c>
      <c r="S29" s="22">
        <v>0</v>
      </c>
      <c r="T29" s="22">
        <v>31544</v>
      </c>
      <c r="U29" s="22">
        <v>16958</v>
      </c>
      <c r="V29" s="22">
        <v>3996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24858</v>
      </c>
      <c r="AD29" s="22">
        <v>0</v>
      </c>
      <c r="AE29" s="22">
        <v>0</v>
      </c>
      <c r="AF29" s="22">
        <v>0</v>
      </c>
      <c r="AG29" s="22">
        <v>150689</v>
      </c>
      <c r="AH29" s="22">
        <v>0</v>
      </c>
      <c r="AI29" s="22">
        <v>31321</v>
      </c>
      <c r="AJ29" s="22">
        <v>0</v>
      </c>
      <c r="AK29" s="22">
        <v>0</v>
      </c>
      <c r="AL29" s="22">
        <v>26219</v>
      </c>
      <c r="AM29" s="22">
        <v>0</v>
      </c>
      <c r="AN29" s="22">
        <v>0</v>
      </c>
      <c r="AO29" s="22">
        <v>0</v>
      </c>
      <c r="AP29" s="22">
        <v>399834</v>
      </c>
    </row>
    <row r="30" spans="1:42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6153</v>
      </c>
      <c r="F30" s="22">
        <v>11660</v>
      </c>
      <c r="G30" s="22">
        <v>0</v>
      </c>
      <c r="H30" s="22">
        <v>0</v>
      </c>
      <c r="I30" s="22">
        <v>45700</v>
      </c>
      <c r="J30" s="22">
        <v>0</v>
      </c>
      <c r="K30" s="22">
        <v>0</v>
      </c>
      <c r="L30" s="22">
        <v>30000</v>
      </c>
      <c r="M30" s="22">
        <v>0</v>
      </c>
      <c r="N30" s="22">
        <v>575</v>
      </c>
      <c r="O30" s="22">
        <v>706229</v>
      </c>
      <c r="P30" s="22">
        <v>14198</v>
      </c>
      <c r="Q30" s="22">
        <v>0</v>
      </c>
      <c r="R30" s="22">
        <v>0</v>
      </c>
      <c r="S30" s="22">
        <v>0</v>
      </c>
      <c r="T30" s="22">
        <v>1131388</v>
      </c>
      <c r="U30" s="22">
        <v>220742</v>
      </c>
      <c r="V30" s="22">
        <v>0</v>
      </c>
      <c r="W30" s="22">
        <v>0</v>
      </c>
      <c r="X30" s="22">
        <v>15392</v>
      </c>
      <c r="Y30" s="22">
        <v>0</v>
      </c>
      <c r="Z30" s="22">
        <v>0</v>
      </c>
      <c r="AA30" s="22">
        <v>0</v>
      </c>
      <c r="AB30" s="22">
        <v>0</v>
      </c>
      <c r="AC30" s="22">
        <v>136493</v>
      </c>
      <c r="AD30" s="22">
        <v>126501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250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2445281</v>
      </c>
    </row>
    <row r="31" spans="1:42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250</v>
      </c>
      <c r="F31" s="22">
        <v>18677</v>
      </c>
      <c r="G31" s="22">
        <v>263000</v>
      </c>
      <c r="H31" s="22">
        <v>0</v>
      </c>
      <c r="I31" s="22">
        <v>0</v>
      </c>
      <c r="J31" s="22">
        <v>360000</v>
      </c>
      <c r="K31" s="22">
        <v>0</v>
      </c>
      <c r="L31" s="22">
        <v>0</v>
      </c>
      <c r="M31" s="22">
        <v>0</v>
      </c>
      <c r="N31" s="22">
        <v>202651</v>
      </c>
      <c r="O31" s="22">
        <v>100</v>
      </c>
      <c r="P31" s="22">
        <v>0</v>
      </c>
      <c r="Q31" s="22">
        <v>0</v>
      </c>
      <c r="R31" s="22">
        <v>0</v>
      </c>
      <c r="S31" s="22">
        <v>0</v>
      </c>
      <c r="T31" s="22">
        <v>87715</v>
      </c>
      <c r="U31" s="22">
        <v>178556</v>
      </c>
      <c r="V31" s="22">
        <v>36485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2463</v>
      </c>
      <c r="AC31" s="22">
        <v>0</v>
      </c>
      <c r="AD31" s="22">
        <v>5675</v>
      </c>
      <c r="AE31" s="22">
        <v>0</v>
      </c>
      <c r="AF31" s="22">
        <v>23522</v>
      </c>
      <c r="AG31" s="22">
        <v>1305</v>
      </c>
      <c r="AH31" s="22">
        <v>0</v>
      </c>
      <c r="AI31" s="22">
        <v>0</v>
      </c>
      <c r="AJ31" s="22">
        <v>0</v>
      </c>
      <c r="AK31" s="22">
        <v>0</v>
      </c>
      <c r="AL31" s="22">
        <v>3224</v>
      </c>
      <c r="AM31" s="22">
        <v>0</v>
      </c>
      <c r="AN31" s="22">
        <v>0</v>
      </c>
      <c r="AO31" s="22">
        <v>0</v>
      </c>
      <c r="AP31" s="22">
        <v>1183623</v>
      </c>
    </row>
    <row r="32" spans="1:42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0</v>
      </c>
      <c r="F32" s="22">
        <v>8241</v>
      </c>
      <c r="G32" s="22">
        <v>0</v>
      </c>
      <c r="H32" s="22">
        <v>0</v>
      </c>
      <c r="I32" s="22">
        <v>15111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106252</v>
      </c>
      <c r="P32" s="22">
        <v>0</v>
      </c>
      <c r="Q32" s="22">
        <v>0</v>
      </c>
      <c r="R32" s="22">
        <v>0</v>
      </c>
      <c r="S32" s="22">
        <v>0</v>
      </c>
      <c r="T32" s="22">
        <v>116419</v>
      </c>
      <c r="U32" s="22">
        <v>31724</v>
      </c>
      <c r="V32" s="22">
        <v>17423</v>
      </c>
      <c r="W32" s="22">
        <v>0</v>
      </c>
      <c r="X32" s="22">
        <v>0</v>
      </c>
      <c r="Y32" s="22">
        <v>0</v>
      </c>
      <c r="Z32" s="22">
        <v>200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295370</v>
      </c>
    </row>
    <row r="33" spans="1:42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0</v>
      </c>
      <c r="F33" s="22">
        <v>15203</v>
      </c>
      <c r="G33" s="22">
        <v>0</v>
      </c>
      <c r="H33" s="22">
        <v>0</v>
      </c>
      <c r="I33" s="22">
        <v>615053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353832</v>
      </c>
      <c r="U33" s="22">
        <v>28952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4334</v>
      </c>
      <c r="AC33" s="22">
        <v>204059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1203297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2424730</v>
      </c>
    </row>
    <row r="34" spans="1:42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0</v>
      </c>
      <c r="F34" s="22">
        <v>12920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10796</v>
      </c>
      <c r="O34" s="22">
        <v>139915</v>
      </c>
      <c r="P34" s="22">
        <v>0</v>
      </c>
      <c r="Q34" s="22">
        <v>0</v>
      </c>
      <c r="R34" s="22">
        <v>0</v>
      </c>
      <c r="S34" s="22">
        <v>0</v>
      </c>
      <c r="T34" s="22">
        <v>166467</v>
      </c>
      <c r="U34" s="22">
        <v>204005</v>
      </c>
      <c r="V34" s="22">
        <v>11779</v>
      </c>
      <c r="W34" s="22">
        <v>0</v>
      </c>
      <c r="X34" s="22">
        <v>0</v>
      </c>
      <c r="Y34" s="22">
        <v>0</v>
      </c>
      <c r="Z34" s="22">
        <v>600</v>
      </c>
      <c r="AA34" s="22">
        <v>0</v>
      </c>
      <c r="AB34" s="22">
        <v>10975</v>
      </c>
      <c r="AC34" s="22">
        <v>3556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561013</v>
      </c>
    </row>
    <row r="35" spans="1:42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0</v>
      </c>
      <c r="F35" s="22">
        <v>45413</v>
      </c>
      <c r="G35" s="22">
        <v>0</v>
      </c>
      <c r="H35" s="22">
        <v>7400</v>
      </c>
      <c r="I35" s="22">
        <v>113015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372898</v>
      </c>
      <c r="P35" s="22">
        <v>0</v>
      </c>
      <c r="Q35" s="22">
        <v>0</v>
      </c>
      <c r="R35" s="22">
        <v>0</v>
      </c>
      <c r="S35" s="22">
        <v>0</v>
      </c>
      <c r="T35" s="22">
        <v>251723</v>
      </c>
      <c r="U35" s="22">
        <v>80843</v>
      </c>
      <c r="V35" s="22">
        <v>1287310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78261</v>
      </c>
      <c r="AC35" s="22">
        <v>572161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127093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2936117</v>
      </c>
    </row>
    <row r="36" spans="1:42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0</v>
      </c>
      <c r="F36" s="22">
        <v>20128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285284</v>
      </c>
      <c r="P36" s="22">
        <v>0</v>
      </c>
      <c r="Q36" s="22">
        <v>0</v>
      </c>
      <c r="R36" s="22">
        <v>0</v>
      </c>
      <c r="S36" s="22">
        <v>0</v>
      </c>
      <c r="T36" s="22">
        <v>126794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196897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629103</v>
      </c>
    </row>
    <row r="37" spans="1:42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10367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13664</v>
      </c>
      <c r="P37" s="22">
        <v>0</v>
      </c>
      <c r="Q37" s="22">
        <v>0</v>
      </c>
      <c r="R37" s="22">
        <v>0</v>
      </c>
      <c r="S37" s="22">
        <v>0</v>
      </c>
      <c r="T37" s="22">
        <v>224774</v>
      </c>
      <c r="U37" s="22">
        <v>25883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12731</v>
      </c>
      <c r="AC37" s="22">
        <v>4568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291987</v>
      </c>
    </row>
    <row r="38" spans="1:42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0</v>
      </c>
      <c r="F38" s="22">
        <v>7452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446830</v>
      </c>
      <c r="P38" s="22">
        <v>0</v>
      </c>
      <c r="Q38" s="22">
        <v>0</v>
      </c>
      <c r="R38" s="22">
        <v>0</v>
      </c>
      <c r="S38" s="22">
        <v>0</v>
      </c>
      <c r="T38" s="22">
        <v>17006</v>
      </c>
      <c r="U38" s="22">
        <v>155395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405121</v>
      </c>
      <c r="AD38" s="22">
        <v>93883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1125687</v>
      </c>
    </row>
    <row r="39" spans="1:42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0</v>
      </c>
      <c r="F39" s="22">
        <v>21922</v>
      </c>
      <c r="G39" s="22">
        <v>0</v>
      </c>
      <c r="H39" s="22">
        <v>0</v>
      </c>
      <c r="I39" s="22">
        <v>51784</v>
      </c>
      <c r="J39" s="22">
        <v>3751084</v>
      </c>
      <c r="K39" s="22">
        <v>0</v>
      </c>
      <c r="L39" s="22">
        <v>2150</v>
      </c>
      <c r="M39" s="22">
        <v>0</v>
      </c>
      <c r="N39" s="22">
        <v>0</v>
      </c>
      <c r="O39" s="22">
        <v>104359</v>
      </c>
      <c r="P39" s="22">
        <v>0</v>
      </c>
      <c r="Q39" s="22">
        <v>0</v>
      </c>
      <c r="R39" s="22">
        <v>0</v>
      </c>
      <c r="S39" s="22">
        <v>0</v>
      </c>
      <c r="T39" s="22">
        <v>808319</v>
      </c>
      <c r="U39" s="22">
        <v>220505</v>
      </c>
      <c r="V39" s="22">
        <v>45141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33454</v>
      </c>
      <c r="AP39" s="22">
        <v>5038718</v>
      </c>
    </row>
    <row r="40" spans="1:42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19179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95724</v>
      </c>
      <c r="M40" s="22">
        <v>0</v>
      </c>
      <c r="N40" s="22">
        <v>0</v>
      </c>
      <c r="O40" s="22">
        <v>153242</v>
      </c>
      <c r="P40" s="22">
        <v>78771</v>
      </c>
      <c r="Q40" s="22">
        <v>0</v>
      </c>
      <c r="R40" s="22">
        <v>0</v>
      </c>
      <c r="S40" s="22">
        <v>0</v>
      </c>
      <c r="T40" s="22">
        <v>94433</v>
      </c>
      <c r="U40" s="22">
        <v>15192</v>
      </c>
      <c r="V40" s="22">
        <v>15070</v>
      </c>
      <c r="W40" s="22">
        <v>0</v>
      </c>
      <c r="X40" s="22">
        <v>0</v>
      </c>
      <c r="Y40" s="22">
        <v>0</v>
      </c>
      <c r="Z40" s="22">
        <v>1700</v>
      </c>
      <c r="AA40" s="22">
        <v>0</v>
      </c>
      <c r="AB40" s="22">
        <v>1830</v>
      </c>
      <c r="AC40" s="22">
        <v>12534</v>
      </c>
      <c r="AD40" s="22">
        <v>8728</v>
      </c>
      <c r="AE40" s="22">
        <v>0</v>
      </c>
      <c r="AF40" s="22">
        <v>0</v>
      </c>
      <c r="AG40" s="22">
        <v>0</v>
      </c>
      <c r="AH40" s="22">
        <v>0</v>
      </c>
      <c r="AI40" s="22">
        <v>7000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503403</v>
      </c>
    </row>
    <row r="41" spans="1:42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0</v>
      </c>
      <c r="F41" s="22">
        <v>15474</v>
      </c>
      <c r="G41" s="22">
        <v>0</v>
      </c>
      <c r="H41" s="22">
        <v>0</v>
      </c>
      <c r="I41" s="22">
        <v>82679</v>
      </c>
      <c r="J41" s="22">
        <v>0</v>
      </c>
      <c r="K41" s="22">
        <v>0</v>
      </c>
      <c r="L41" s="22">
        <v>0</v>
      </c>
      <c r="M41" s="22">
        <v>17659</v>
      </c>
      <c r="N41" s="22">
        <v>0</v>
      </c>
      <c r="O41" s="22">
        <v>722940</v>
      </c>
      <c r="P41" s="22">
        <v>2250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30089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14498</v>
      </c>
      <c r="AJ41" s="22">
        <v>0</v>
      </c>
      <c r="AK41" s="22">
        <v>0</v>
      </c>
      <c r="AL41" s="22">
        <v>21933</v>
      </c>
      <c r="AM41" s="22">
        <v>0</v>
      </c>
      <c r="AN41" s="22">
        <v>0</v>
      </c>
      <c r="AO41" s="22">
        <v>0</v>
      </c>
      <c r="AP41" s="22">
        <v>907522</v>
      </c>
    </row>
    <row r="42" spans="1:42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0</v>
      </c>
      <c r="F42" s="22">
        <v>32419</v>
      </c>
      <c r="G42" s="22">
        <v>0</v>
      </c>
      <c r="H42" s="22">
        <v>0</v>
      </c>
      <c r="I42" s="22">
        <v>145665</v>
      </c>
      <c r="J42" s="22">
        <v>0</v>
      </c>
      <c r="K42" s="22">
        <v>0</v>
      </c>
      <c r="L42" s="22">
        <v>22127</v>
      </c>
      <c r="M42" s="22">
        <v>0</v>
      </c>
      <c r="N42" s="22">
        <v>0</v>
      </c>
      <c r="O42" s="22">
        <v>619044</v>
      </c>
      <c r="P42" s="22">
        <v>0</v>
      </c>
      <c r="Q42" s="22">
        <v>0</v>
      </c>
      <c r="R42" s="22">
        <v>0</v>
      </c>
      <c r="S42" s="22">
        <v>0</v>
      </c>
      <c r="T42" s="22">
        <v>502665</v>
      </c>
      <c r="U42" s="22">
        <v>117103</v>
      </c>
      <c r="V42" s="22">
        <v>74060</v>
      </c>
      <c r="W42" s="22">
        <v>0</v>
      </c>
      <c r="X42" s="22">
        <v>0</v>
      </c>
      <c r="Y42" s="22">
        <v>0</v>
      </c>
      <c r="Z42" s="22">
        <v>21410</v>
      </c>
      <c r="AA42" s="22">
        <v>0</v>
      </c>
      <c r="AB42" s="22">
        <v>34066</v>
      </c>
      <c r="AC42" s="22">
        <v>6482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256843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1831884</v>
      </c>
    </row>
    <row r="43" spans="1:42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0</v>
      </c>
      <c r="F43" s="22">
        <v>5155</v>
      </c>
      <c r="G43" s="22">
        <v>0</v>
      </c>
      <c r="H43" s="22">
        <v>0</v>
      </c>
      <c r="I43" s="22">
        <v>2888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69816</v>
      </c>
      <c r="P43" s="22">
        <v>0</v>
      </c>
      <c r="Q43" s="22">
        <v>0</v>
      </c>
      <c r="R43" s="22">
        <v>0</v>
      </c>
      <c r="S43" s="22">
        <v>0</v>
      </c>
      <c r="T43" s="22">
        <v>131219</v>
      </c>
      <c r="U43" s="22">
        <v>22831</v>
      </c>
      <c r="V43" s="22">
        <v>16862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2530</v>
      </c>
      <c r="AC43" s="22">
        <v>69251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316185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636737</v>
      </c>
    </row>
    <row r="44" spans="1:42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0</v>
      </c>
      <c r="F44" s="22">
        <v>119540</v>
      </c>
      <c r="G44" s="22">
        <v>0</v>
      </c>
      <c r="H44" s="22">
        <v>0</v>
      </c>
      <c r="I44" s="22">
        <v>433657</v>
      </c>
      <c r="J44" s="22">
        <v>0</v>
      </c>
      <c r="K44" s="22">
        <v>0</v>
      </c>
      <c r="L44" s="22">
        <v>38068</v>
      </c>
      <c r="M44" s="22">
        <v>0</v>
      </c>
      <c r="N44" s="22">
        <v>0</v>
      </c>
      <c r="O44" s="22">
        <v>1034339</v>
      </c>
      <c r="P44" s="22">
        <v>0</v>
      </c>
      <c r="Q44" s="22">
        <v>0</v>
      </c>
      <c r="R44" s="22">
        <v>0</v>
      </c>
      <c r="S44" s="22">
        <v>0</v>
      </c>
      <c r="T44" s="22">
        <v>49135</v>
      </c>
      <c r="U44" s="22">
        <v>38376</v>
      </c>
      <c r="V44" s="22">
        <v>3700788</v>
      </c>
      <c r="W44" s="22">
        <v>589995</v>
      </c>
      <c r="X44" s="22">
        <v>136224</v>
      </c>
      <c r="Y44" s="22">
        <v>0</v>
      </c>
      <c r="Z44" s="22">
        <v>1110</v>
      </c>
      <c r="AA44" s="22">
        <v>0</v>
      </c>
      <c r="AB44" s="22">
        <v>5573</v>
      </c>
      <c r="AC44" s="22">
        <v>13023</v>
      </c>
      <c r="AD44" s="22">
        <v>0</v>
      </c>
      <c r="AE44" s="22">
        <v>0</v>
      </c>
      <c r="AF44" s="22">
        <v>0</v>
      </c>
      <c r="AG44" s="22">
        <v>32695</v>
      </c>
      <c r="AH44" s="22">
        <v>0</v>
      </c>
      <c r="AI44" s="22">
        <v>232014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6424537</v>
      </c>
    </row>
    <row r="45" spans="1:42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0</v>
      </c>
      <c r="F45" s="22">
        <v>25612</v>
      </c>
      <c r="G45" s="22">
        <v>0</v>
      </c>
      <c r="H45" s="22">
        <v>0</v>
      </c>
      <c r="I45" s="22">
        <v>8650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1174821</v>
      </c>
      <c r="P45" s="22">
        <v>0</v>
      </c>
      <c r="Q45" s="22">
        <v>0</v>
      </c>
      <c r="R45" s="22">
        <v>0</v>
      </c>
      <c r="S45" s="22">
        <v>0</v>
      </c>
      <c r="T45" s="22">
        <v>92763</v>
      </c>
      <c r="U45" s="22">
        <v>26552</v>
      </c>
      <c r="V45" s="22">
        <v>15348</v>
      </c>
      <c r="W45" s="22">
        <v>0</v>
      </c>
      <c r="X45" s="22">
        <v>30887</v>
      </c>
      <c r="Y45" s="22">
        <v>0</v>
      </c>
      <c r="Z45" s="22">
        <v>0</v>
      </c>
      <c r="AA45" s="22">
        <v>77925</v>
      </c>
      <c r="AB45" s="22">
        <v>49056</v>
      </c>
      <c r="AC45" s="22">
        <v>36000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20000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1557614</v>
      </c>
    </row>
    <row r="46" spans="1:42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0</v>
      </c>
      <c r="F46" s="22">
        <v>44540</v>
      </c>
      <c r="G46" s="22">
        <v>-36100</v>
      </c>
      <c r="H46" s="22">
        <v>0</v>
      </c>
      <c r="I46" s="22">
        <v>10344</v>
      </c>
      <c r="J46" s="22">
        <v>0</v>
      </c>
      <c r="K46" s="22">
        <v>0</v>
      </c>
      <c r="L46" s="22">
        <v>53502</v>
      </c>
      <c r="M46" s="22">
        <v>0</v>
      </c>
      <c r="N46" s="22">
        <v>164142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444891</v>
      </c>
      <c r="U46" s="22">
        <v>11192</v>
      </c>
      <c r="V46" s="22">
        <v>60</v>
      </c>
      <c r="W46" s="22">
        <v>0</v>
      </c>
      <c r="X46" s="22">
        <v>0</v>
      </c>
      <c r="Y46" s="22">
        <v>0</v>
      </c>
      <c r="Z46" s="22">
        <v>8000</v>
      </c>
      <c r="AA46" s="22">
        <v>0</v>
      </c>
      <c r="AB46" s="22">
        <v>64721</v>
      </c>
      <c r="AC46" s="22">
        <v>13627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54599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833518</v>
      </c>
    </row>
    <row r="47" spans="1:42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6563</v>
      </c>
      <c r="F47" s="22">
        <v>22084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171437</v>
      </c>
      <c r="M47" s="22">
        <v>0</v>
      </c>
      <c r="N47" s="22">
        <v>4864</v>
      </c>
      <c r="O47" s="22">
        <v>50611</v>
      </c>
      <c r="P47" s="22">
        <v>0</v>
      </c>
      <c r="Q47" s="22">
        <v>0</v>
      </c>
      <c r="R47" s="22">
        <v>0</v>
      </c>
      <c r="S47" s="22">
        <v>0</v>
      </c>
      <c r="T47" s="22">
        <v>2174859</v>
      </c>
      <c r="U47" s="22">
        <v>859859</v>
      </c>
      <c r="V47" s="22">
        <v>871559</v>
      </c>
      <c r="W47" s="22">
        <v>4039</v>
      </c>
      <c r="X47" s="22">
        <v>24098</v>
      </c>
      <c r="Y47" s="22">
        <v>0</v>
      </c>
      <c r="Z47" s="22">
        <v>14891</v>
      </c>
      <c r="AA47" s="22">
        <v>0</v>
      </c>
      <c r="AB47" s="22">
        <v>165</v>
      </c>
      <c r="AC47" s="22">
        <v>9974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314163</v>
      </c>
      <c r="AJ47" s="22">
        <v>16953</v>
      </c>
      <c r="AK47" s="22">
        <v>0</v>
      </c>
      <c r="AL47" s="22">
        <v>0</v>
      </c>
      <c r="AM47" s="22">
        <v>2686882</v>
      </c>
      <c r="AN47" s="22">
        <v>0</v>
      </c>
      <c r="AO47" s="22">
        <v>0</v>
      </c>
      <c r="AP47" s="22">
        <v>7233001</v>
      </c>
    </row>
    <row r="48" spans="1:42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0</v>
      </c>
      <c r="F48" s="22">
        <v>139982</v>
      </c>
      <c r="G48" s="22">
        <v>0</v>
      </c>
      <c r="H48" s="22">
        <v>0</v>
      </c>
      <c r="I48" s="22">
        <v>572469</v>
      </c>
      <c r="J48" s="22">
        <v>0</v>
      </c>
      <c r="K48" s="22">
        <v>0</v>
      </c>
      <c r="L48" s="22">
        <v>87589</v>
      </c>
      <c r="M48" s="22">
        <v>0</v>
      </c>
      <c r="N48" s="22">
        <v>0</v>
      </c>
      <c r="O48" s="22">
        <v>352489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200950</v>
      </c>
      <c r="V48" s="22">
        <v>63719</v>
      </c>
      <c r="W48" s="22">
        <v>0</v>
      </c>
      <c r="X48" s="22">
        <v>63631</v>
      </c>
      <c r="Y48" s="22">
        <v>0</v>
      </c>
      <c r="Z48" s="22">
        <v>350</v>
      </c>
      <c r="AA48" s="22">
        <v>0</v>
      </c>
      <c r="AB48" s="22">
        <v>345909</v>
      </c>
      <c r="AC48" s="22">
        <v>69725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315709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19500</v>
      </c>
      <c r="AP48" s="22">
        <v>2232022</v>
      </c>
    </row>
    <row r="49" spans="1:42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0</v>
      </c>
      <c r="F49" s="22">
        <v>162984</v>
      </c>
      <c r="G49" s="22">
        <v>0</v>
      </c>
      <c r="H49" s="22">
        <v>95897</v>
      </c>
      <c r="I49" s="22">
        <v>239675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794604</v>
      </c>
      <c r="P49" s="22">
        <v>0</v>
      </c>
      <c r="Q49" s="22">
        <v>0</v>
      </c>
      <c r="R49" s="22">
        <v>0</v>
      </c>
      <c r="S49" s="22">
        <v>0</v>
      </c>
      <c r="T49" s="22">
        <v>336075</v>
      </c>
      <c r="U49" s="22">
        <v>71589</v>
      </c>
      <c r="V49" s="22">
        <v>36990</v>
      </c>
      <c r="W49" s="22">
        <v>0</v>
      </c>
      <c r="X49" s="22">
        <v>0</v>
      </c>
      <c r="Y49" s="22">
        <v>0</v>
      </c>
      <c r="Z49" s="22">
        <v>2609</v>
      </c>
      <c r="AA49" s="22">
        <v>0</v>
      </c>
      <c r="AB49" s="22">
        <v>51750</v>
      </c>
      <c r="AC49" s="22">
        <v>21891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1814064</v>
      </c>
    </row>
    <row r="50" spans="1:42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0</v>
      </c>
      <c r="F50" s="22">
        <v>229618</v>
      </c>
      <c r="G50" s="22">
        <v>0</v>
      </c>
      <c r="H50" s="22">
        <v>0</v>
      </c>
      <c r="I50" s="22">
        <v>201739</v>
      </c>
      <c r="J50" s="22">
        <v>33479</v>
      </c>
      <c r="K50" s="22">
        <v>0</v>
      </c>
      <c r="L50" s="22">
        <v>0</v>
      </c>
      <c r="M50" s="22">
        <v>0</v>
      </c>
      <c r="N50" s="22">
        <v>0</v>
      </c>
      <c r="O50" s="22">
        <v>62306</v>
      </c>
      <c r="P50" s="22">
        <v>0</v>
      </c>
      <c r="Q50" s="22">
        <v>0</v>
      </c>
      <c r="R50" s="22">
        <v>0</v>
      </c>
      <c r="S50" s="22">
        <v>0</v>
      </c>
      <c r="T50" s="22">
        <v>139534</v>
      </c>
      <c r="U50" s="22">
        <v>0</v>
      </c>
      <c r="V50" s="22">
        <v>0</v>
      </c>
      <c r="W50" s="22">
        <v>0</v>
      </c>
      <c r="X50" s="22">
        <v>129242</v>
      </c>
      <c r="Y50" s="22">
        <v>0</v>
      </c>
      <c r="Z50" s="22">
        <v>0</v>
      </c>
      <c r="AA50" s="22">
        <v>0</v>
      </c>
      <c r="AB50" s="22">
        <v>17292</v>
      </c>
      <c r="AC50" s="22">
        <v>2067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51625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866902</v>
      </c>
    </row>
    <row r="51" spans="1:42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0</v>
      </c>
      <c r="F51" s="22">
        <v>43832</v>
      </c>
      <c r="G51" s="22">
        <v>0</v>
      </c>
      <c r="H51" s="22">
        <v>0</v>
      </c>
      <c r="I51" s="22">
        <v>146090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316790</v>
      </c>
      <c r="P51" s="22">
        <v>0</v>
      </c>
      <c r="Q51" s="22">
        <v>62138</v>
      </c>
      <c r="R51" s="22">
        <v>0</v>
      </c>
      <c r="S51" s="22">
        <v>0</v>
      </c>
      <c r="T51" s="22">
        <v>1675169</v>
      </c>
      <c r="U51" s="22">
        <v>1390089</v>
      </c>
      <c r="V51" s="22">
        <v>34032</v>
      </c>
      <c r="W51" s="22">
        <v>0</v>
      </c>
      <c r="X51" s="22">
        <v>16372</v>
      </c>
      <c r="Y51" s="22">
        <v>0</v>
      </c>
      <c r="Z51" s="22">
        <v>0</v>
      </c>
      <c r="AA51" s="22">
        <v>0</v>
      </c>
      <c r="AB51" s="22">
        <v>145161</v>
      </c>
      <c r="AC51" s="22">
        <v>22535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658276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4510484</v>
      </c>
    </row>
    <row r="52" spans="1:42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0</v>
      </c>
      <c r="F52" s="22">
        <v>4983</v>
      </c>
      <c r="G52" s="22">
        <v>9412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250802</v>
      </c>
      <c r="P52" s="22">
        <v>0</v>
      </c>
      <c r="Q52" s="22">
        <v>0</v>
      </c>
      <c r="R52" s="22">
        <v>0</v>
      </c>
      <c r="S52" s="22">
        <v>0</v>
      </c>
      <c r="T52" s="22">
        <v>890317</v>
      </c>
      <c r="U52" s="22">
        <v>148196</v>
      </c>
      <c r="V52" s="22">
        <v>1135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3843</v>
      </c>
      <c r="AC52" s="22">
        <v>8722</v>
      </c>
      <c r="AD52" s="22">
        <v>0</v>
      </c>
      <c r="AE52" s="22">
        <v>0</v>
      </c>
      <c r="AF52" s="22">
        <v>30332</v>
      </c>
      <c r="AG52" s="22">
        <v>0</v>
      </c>
      <c r="AH52" s="22">
        <v>0</v>
      </c>
      <c r="AI52" s="22">
        <v>14046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1361788</v>
      </c>
    </row>
    <row r="53" spans="1:42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0</v>
      </c>
      <c r="F53" s="22">
        <v>85456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1323761</v>
      </c>
      <c r="O53" s="22">
        <v>299547</v>
      </c>
      <c r="P53" s="22">
        <v>0</v>
      </c>
      <c r="Q53" s="22">
        <v>0</v>
      </c>
      <c r="R53" s="22">
        <v>0</v>
      </c>
      <c r="S53" s="22">
        <v>0</v>
      </c>
      <c r="T53" s="22">
        <v>2025246</v>
      </c>
      <c r="U53" s="22">
        <v>195827</v>
      </c>
      <c r="V53" s="22">
        <v>87296</v>
      </c>
      <c r="W53" s="22">
        <v>118855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40776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4176764</v>
      </c>
    </row>
    <row r="54" spans="1:42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0</v>
      </c>
      <c r="F54" s="22">
        <v>59070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69394</v>
      </c>
      <c r="P54" s="22">
        <v>0</v>
      </c>
      <c r="Q54" s="22">
        <v>0</v>
      </c>
      <c r="R54" s="22">
        <v>0</v>
      </c>
      <c r="S54" s="22">
        <v>0</v>
      </c>
      <c r="T54" s="22">
        <v>99839</v>
      </c>
      <c r="U54" s="22">
        <v>10086</v>
      </c>
      <c r="V54" s="22">
        <v>67964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14396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320749</v>
      </c>
    </row>
    <row r="55" spans="1:42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0</v>
      </c>
      <c r="F55" s="22">
        <v>295543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29995</v>
      </c>
      <c r="O55" s="22">
        <v>198690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520729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103691</v>
      </c>
      <c r="AC55" s="22">
        <v>34280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1182928</v>
      </c>
    </row>
    <row r="56" spans="1:42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0</v>
      </c>
      <c r="F56" s="22">
        <v>32626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217643</v>
      </c>
      <c r="P56" s="22">
        <v>0</v>
      </c>
      <c r="Q56" s="22">
        <v>0</v>
      </c>
      <c r="R56" s="22">
        <v>0</v>
      </c>
      <c r="S56" s="22">
        <v>0</v>
      </c>
      <c r="T56" s="22">
        <v>342315</v>
      </c>
      <c r="U56" s="22">
        <v>115412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104834</v>
      </c>
      <c r="AD56" s="22">
        <v>0</v>
      </c>
      <c r="AE56" s="22">
        <v>0</v>
      </c>
      <c r="AF56" s="22">
        <v>0</v>
      </c>
      <c r="AG56" s="22">
        <v>2932</v>
      </c>
      <c r="AH56" s="22">
        <v>0</v>
      </c>
      <c r="AI56" s="22">
        <v>4080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819842</v>
      </c>
    </row>
    <row r="57" spans="1:42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0</v>
      </c>
      <c r="F57" s="22">
        <v>31872</v>
      </c>
      <c r="G57" s="22">
        <v>35301</v>
      </c>
      <c r="H57" s="22">
        <v>0</v>
      </c>
      <c r="I57" s="22">
        <v>18326</v>
      </c>
      <c r="J57" s="22">
        <v>0</v>
      </c>
      <c r="K57" s="22">
        <v>0</v>
      </c>
      <c r="L57" s="22">
        <v>18020</v>
      </c>
      <c r="M57" s="22">
        <v>0</v>
      </c>
      <c r="N57" s="22">
        <v>0</v>
      </c>
      <c r="O57" s="22">
        <v>467667</v>
      </c>
      <c r="P57" s="22">
        <v>147361</v>
      </c>
      <c r="Q57" s="22">
        <v>0</v>
      </c>
      <c r="R57" s="22">
        <v>0</v>
      </c>
      <c r="S57" s="22">
        <v>0</v>
      </c>
      <c r="T57" s="22">
        <v>924152</v>
      </c>
      <c r="U57" s="22">
        <v>11686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31500</v>
      </c>
      <c r="AC57" s="22">
        <v>4029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1689914</v>
      </c>
    </row>
    <row r="58" spans="1:42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0</v>
      </c>
      <c r="F58" s="22">
        <v>246884</v>
      </c>
      <c r="G58" s="22">
        <v>0</v>
      </c>
      <c r="H58" s="22">
        <v>0</v>
      </c>
      <c r="I58" s="22">
        <v>75685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23252</v>
      </c>
      <c r="P58" s="22">
        <v>0</v>
      </c>
      <c r="Q58" s="22">
        <v>0</v>
      </c>
      <c r="R58" s="22">
        <v>0</v>
      </c>
      <c r="S58" s="22">
        <v>0</v>
      </c>
      <c r="T58" s="22">
        <v>552754</v>
      </c>
      <c r="U58" s="22">
        <v>0</v>
      </c>
      <c r="V58" s="22">
        <v>2226564</v>
      </c>
      <c r="W58" s="22">
        <v>0</v>
      </c>
      <c r="X58" s="22">
        <v>2804</v>
      </c>
      <c r="Y58" s="22">
        <v>0</v>
      </c>
      <c r="Z58" s="22">
        <v>0</v>
      </c>
      <c r="AA58" s="22">
        <v>0</v>
      </c>
      <c r="AB58" s="22">
        <v>0</v>
      </c>
      <c r="AC58" s="22">
        <v>11339</v>
      </c>
      <c r="AD58" s="22">
        <v>147907</v>
      </c>
      <c r="AE58" s="22">
        <v>0</v>
      </c>
      <c r="AF58" s="22">
        <v>0</v>
      </c>
      <c r="AG58" s="22">
        <v>0</v>
      </c>
      <c r="AH58" s="22">
        <v>0</v>
      </c>
      <c r="AI58" s="22">
        <v>4663</v>
      </c>
      <c r="AJ58" s="22">
        <v>12474</v>
      </c>
      <c r="AK58" s="22">
        <v>0</v>
      </c>
      <c r="AL58" s="22">
        <v>16430</v>
      </c>
      <c r="AM58" s="22">
        <v>0</v>
      </c>
      <c r="AN58" s="22">
        <v>0</v>
      </c>
      <c r="AO58" s="22">
        <v>0</v>
      </c>
      <c r="AP58" s="22">
        <v>3320756</v>
      </c>
    </row>
    <row r="59" spans="1:42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0</v>
      </c>
      <c r="F59" s="22">
        <v>3963</v>
      </c>
      <c r="G59" s="22">
        <v>4611</v>
      </c>
      <c r="H59" s="22">
        <v>0</v>
      </c>
      <c r="I59" s="22">
        <v>26935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10405</v>
      </c>
      <c r="P59" s="22">
        <v>0</v>
      </c>
      <c r="Q59" s="22">
        <v>0</v>
      </c>
      <c r="R59" s="22">
        <v>0</v>
      </c>
      <c r="S59" s="22">
        <v>0</v>
      </c>
      <c r="T59" s="22">
        <v>2637171</v>
      </c>
      <c r="U59" s="22">
        <v>441147</v>
      </c>
      <c r="V59" s="22">
        <v>197408</v>
      </c>
      <c r="W59" s="22">
        <v>0</v>
      </c>
      <c r="X59" s="22">
        <v>0</v>
      </c>
      <c r="Y59" s="22">
        <v>414786</v>
      </c>
      <c r="Z59" s="22">
        <v>0</v>
      </c>
      <c r="AA59" s="22">
        <v>607468</v>
      </c>
      <c r="AB59" s="22">
        <v>174307</v>
      </c>
      <c r="AC59" s="22">
        <v>12308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84383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4614892</v>
      </c>
    </row>
    <row r="60" spans="1:42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0</v>
      </c>
      <c r="F60" s="22">
        <v>8372</v>
      </c>
      <c r="G60" s="22">
        <v>0</v>
      </c>
      <c r="H60" s="22">
        <v>0</v>
      </c>
      <c r="I60" s="22">
        <v>52343</v>
      </c>
      <c r="J60" s="22">
        <v>0</v>
      </c>
      <c r="K60" s="22">
        <v>0</v>
      </c>
      <c r="L60" s="22">
        <v>18720</v>
      </c>
      <c r="M60" s="22">
        <v>0</v>
      </c>
      <c r="N60" s="22">
        <v>0</v>
      </c>
      <c r="O60" s="22">
        <v>112656</v>
      </c>
      <c r="P60" s="22">
        <v>0</v>
      </c>
      <c r="Q60" s="22">
        <v>0</v>
      </c>
      <c r="R60" s="22">
        <v>0</v>
      </c>
      <c r="S60" s="22">
        <v>0</v>
      </c>
      <c r="T60" s="22">
        <v>78923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16940</v>
      </c>
      <c r="AD60" s="22">
        <v>278078</v>
      </c>
      <c r="AE60" s="22">
        <v>0</v>
      </c>
      <c r="AF60" s="22">
        <v>0</v>
      </c>
      <c r="AG60" s="22">
        <v>0</v>
      </c>
      <c r="AH60" s="22">
        <v>0</v>
      </c>
      <c r="AI60" s="22">
        <v>19627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585659</v>
      </c>
    </row>
    <row r="61" spans="1:42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36216</v>
      </c>
      <c r="F61" s="22">
        <v>63745</v>
      </c>
      <c r="G61" s="22">
        <v>0</v>
      </c>
      <c r="H61" s="22">
        <v>0</v>
      </c>
      <c r="I61" s="22">
        <v>78705</v>
      </c>
      <c r="J61" s="22">
        <v>614324</v>
      </c>
      <c r="K61" s="22">
        <v>0</v>
      </c>
      <c r="L61" s="22">
        <v>34624</v>
      </c>
      <c r="M61" s="22">
        <v>0</v>
      </c>
      <c r="N61" s="22">
        <v>38483</v>
      </c>
      <c r="O61" s="22">
        <v>91205</v>
      </c>
      <c r="P61" s="22">
        <v>0</v>
      </c>
      <c r="Q61" s="22">
        <v>0</v>
      </c>
      <c r="R61" s="22">
        <v>0</v>
      </c>
      <c r="S61" s="22">
        <v>0</v>
      </c>
      <c r="T61" s="22">
        <v>1497260</v>
      </c>
      <c r="U61" s="22">
        <v>1068056</v>
      </c>
      <c r="V61" s="22">
        <v>403699</v>
      </c>
      <c r="W61" s="22">
        <v>12160</v>
      </c>
      <c r="X61" s="22">
        <v>0</v>
      </c>
      <c r="Y61" s="22">
        <v>0</v>
      </c>
      <c r="Z61" s="22">
        <v>5200</v>
      </c>
      <c r="AA61" s="22">
        <v>0</v>
      </c>
      <c r="AB61" s="22">
        <v>295491</v>
      </c>
      <c r="AC61" s="22">
        <v>19484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1645540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5904192</v>
      </c>
    </row>
    <row r="62" spans="1:42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3438</v>
      </c>
      <c r="G62" s="22">
        <v>0</v>
      </c>
      <c r="H62" s="22">
        <v>0</v>
      </c>
      <c r="I62" s="22">
        <v>7200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17941</v>
      </c>
      <c r="P62" s="22">
        <v>0</v>
      </c>
      <c r="Q62" s="22">
        <v>0</v>
      </c>
      <c r="R62" s="22">
        <v>0</v>
      </c>
      <c r="S62" s="22">
        <v>0</v>
      </c>
      <c r="T62" s="22">
        <v>28830</v>
      </c>
      <c r="U62" s="22">
        <v>0</v>
      </c>
      <c r="V62" s="22">
        <v>4972</v>
      </c>
      <c r="W62" s="22">
        <v>0</v>
      </c>
      <c r="X62" s="22">
        <v>0</v>
      </c>
      <c r="Y62" s="22">
        <v>0</v>
      </c>
      <c r="Z62" s="22">
        <v>1150</v>
      </c>
      <c r="AA62" s="22">
        <v>0</v>
      </c>
      <c r="AB62" s="22">
        <v>0</v>
      </c>
      <c r="AC62" s="22">
        <v>1900</v>
      </c>
      <c r="AD62" s="22">
        <v>15000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80431</v>
      </c>
    </row>
    <row r="63" spans="1:42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0</v>
      </c>
      <c r="F63" s="22">
        <v>13761</v>
      </c>
      <c r="G63" s="22">
        <v>0</v>
      </c>
      <c r="H63" s="22">
        <v>0</v>
      </c>
      <c r="I63" s="22">
        <v>4000</v>
      </c>
      <c r="J63" s="22">
        <v>0</v>
      </c>
      <c r="K63" s="22">
        <v>0</v>
      </c>
      <c r="L63" s="22">
        <v>49252</v>
      </c>
      <c r="M63" s="22">
        <v>0</v>
      </c>
      <c r="N63" s="22">
        <v>0</v>
      </c>
      <c r="O63" s="22">
        <v>156644</v>
      </c>
      <c r="P63" s="22">
        <v>0</v>
      </c>
      <c r="Q63" s="22">
        <v>0</v>
      </c>
      <c r="R63" s="22">
        <v>0</v>
      </c>
      <c r="S63" s="22">
        <v>0</v>
      </c>
      <c r="T63" s="22">
        <v>63294</v>
      </c>
      <c r="U63" s="22">
        <v>37107</v>
      </c>
      <c r="V63" s="22">
        <v>7802</v>
      </c>
      <c r="W63" s="22">
        <v>96417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76581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504858</v>
      </c>
    </row>
    <row r="64" spans="1:42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29623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138914</v>
      </c>
      <c r="P64" s="22">
        <v>0</v>
      </c>
      <c r="Q64" s="22">
        <v>0</v>
      </c>
      <c r="R64" s="22">
        <v>0</v>
      </c>
      <c r="S64" s="22">
        <v>0</v>
      </c>
      <c r="T64" s="22">
        <v>20800</v>
      </c>
      <c r="U64" s="22">
        <v>4020</v>
      </c>
      <c r="V64" s="22">
        <v>76127</v>
      </c>
      <c r="W64" s="22">
        <v>1750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9530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280764</v>
      </c>
    </row>
    <row r="65" spans="1:42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17232</v>
      </c>
      <c r="G65" s="22">
        <v>0</v>
      </c>
      <c r="H65" s="22">
        <v>0</v>
      </c>
      <c r="I65" s="22">
        <v>5600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41837</v>
      </c>
      <c r="P65" s="22">
        <v>27175</v>
      </c>
      <c r="Q65" s="22">
        <v>0</v>
      </c>
      <c r="R65" s="22">
        <v>0</v>
      </c>
      <c r="S65" s="22">
        <v>0</v>
      </c>
      <c r="T65" s="22">
        <v>62088</v>
      </c>
      <c r="U65" s="22">
        <v>29460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151601</v>
      </c>
      <c r="AC65" s="22">
        <v>13262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77612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425867</v>
      </c>
    </row>
    <row r="66" spans="1:42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2335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48935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5105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27360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83735</v>
      </c>
    </row>
    <row r="67" spans="1:42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675</v>
      </c>
      <c r="F67" s="22">
        <v>228533</v>
      </c>
      <c r="G67" s="22">
        <v>0</v>
      </c>
      <c r="H67" s="22">
        <v>0</v>
      </c>
      <c r="I67" s="22">
        <v>177888</v>
      </c>
      <c r="J67" s="22">
        <v>9775</v>
      </c>
      <c r="K67" s="22">
        <v>0</v>
      </c>
      <c r="L67" s="22">
        <v>14843</v>
      </c>
      <c r="M67" s="22">
        <v>0</v>
      </c>
      <c r="N67" s="22">
        <v>0</v>
      </c>
      <c r="O67" s="22">
        <v>901227</v>
      </c>
      <c r="P67" s="22">
        <v>0</v>
      </c>
      <c r="Q67" s="22">
        <v>16952</v>
      </c>
      <c r="R67" s="22">
        <v>0</v>
      </c>
      <c r="S67" s="22">
        <v>0</v>
      </c>
      <c r="T67" s="22">
        <v>833076</v>
      </c>
      <c r="U67" s="22">
        <v>1053123</v>
      </c>
      <c r="V67" s="22">
        <v>2074286</v>
      </c>
      <c r="W67" s="22">
        <v>0</v>
      </c>
      <c r="X67" s="22">
        <v>180710</v>
      </c>
      <c r="Y67" s="22">
        <v>0</v>
      </c>
      <c r="Z67" s="22">
        <v>0</v>
      </c>
      <c r="AA67" s="22">
        <v>0</v>
      </c>
      <c r="AB67" s="22">
        <v>3541</v>
      </c>
      <c r="AC67" s="22">
        <v>56297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2943</v>
      </c>
      <c r="AJ67" s="22">
        <v>0</v>
      </c>
      <c r="AK67" s="22">
        <v>0</v>
      </c>
      <c r="AL67" s="22">
        <v>213</v>
      </c>
      <c r="AM67" s="22">
        <v>0</v>
      </c>
      <c r="AN67" s="22">
        <v>0</v>
      </c>
      <c r="AO67" s="22">
        <v>0</v>
      </c>
      <c r="AP67" s="22">
        <v>5554082</v>
      </c>
    </row>
    <row r="68" spans="1:42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175496</v>
      </c>
      <c r="F68" s="22">
        <v>0</v>
      </c>
      <c r="G68" s="22">
        <v>0</v>
      </c>
      <c r="H68" s="22">
        <v>0</v>
      </c>
      <c r="I68" s="22">
        <v>212107</v>
      </c>
      <c r="J68" s="22">
        <v>0</v>
      </c>
      <c r="K68" s="22">
        <v>0</v>
      </c>
      <c r="L68" s="22">
        <v>59576</v>
      </c>
      <c r="M68" s="22">
        <v>0</v>
      </c>
      <c r="N68" s="22">
        <v>-498</v>
      </c>
      <c r="O68" s="22">
        <v>2273543</v>
      </c>
      <c r="P68" s="22">
        <v>0</v>
      </c>
      <c r="Q68" s="22">
        <v>0</v>
      </c>
      <c r="R68" s="22">
        <v>0</v>
      </c>
      <c r="S68" s="22">
        <v>0</v>
      </c>
      <c r="T68" s="22">
        <v>790805</v>
      </c>
      <c r="U68" s="22">
        <v>2280564</v>
      </c>
      <c r="V68" s="22">
        <v>409905</v>
      </c>
      <c r="W68" s="22">
        <v>0</v>
      </c>
      <c r="X68" s="22">
        <v>0</v>
      </c>
      <c r="Y68" s="22">
        <v>0</v>
      </c>
      <c r="Z68" s="22">
        <v>582017</v>
      </c>
      <c r="AA68" s="22">
        <v>0</v>
      </c>
      <c r="AB68" s="22">
        <v>606535</v>
      </c>
      <c r="AC68" s="22">
        <v>86411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75522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7551983</v>
      </c>
    </row>
    <row r="69" spans="1:42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22267</v>
      </c>
      <c r="F69" s="22">
        <v>0</v>
      </c>
      <c r="G69" s="22">
        <v>0</v>
      </c>
      <c r="H69" s="22">
        <v>0</v>
      </c>
      <c r="I69" s="22">
        <v>33300</v>
      </c>
      <c r="J69" s="22">
        <v>0</v>
      </c>
      <c r="K69" s="22">
        <v>0</v>
      </c>
      <c r="L69" s="22">
        <v>2110</v>
      </c>
      <c r="M69" s="22">
        <v>525</v>
      </c>
      <c r="N69" s="22">
        <v>0</v>
      </c>
      <c r="O69" s="22">
        <v>104299</v>
      </c>
      <c r="P69" s="22">
        <v>0</v>
      </c>
      <c r="Q69" s="22">
        <v>0</v>
      </c>
      <c r="R69" s="22">
        <v>0</v>
      </c>
      <c r="S69" s="22">
        <v>0</v>
      </c>
      <c r="T69" s="22">
        <v>31156</v>
      </c>
      <c r="U69" s="22">
        <v>13564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15219</v>
      </c>
      <c r="AC69" s="22">
        <v>1000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223440</v>
      </c>
    </row>
    <row r="70" spans="1:42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0</v>
      </c>
      <c r="F70" s="22">
        <v>37217</v>
      </c>
      <c r="G70" s="22">
        <v>0</v>
      </c>
      <c r="H70" s="22">
        <v>0</v>
      </c>
      <c r="I70" s="22">
        <v>113948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311179</v>
      </c>
      <c r="P70" s="22">
        <v>0</v>
      </c>
      <c r="Q70" s="22">
        <v>0</v>
      </c>
      <c r="R70" s="22">
        <v>0</v>
      </c>
      <c r="S70" s="22">
        <v>0</v>
      </c>
      <c r="T70" s="22">
        <v>95822</v>
      </c>
      <c r="U70" s="22">
        <v>0</v>
      </c>
      <c r="V70" s="22">
        <v>63005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2047</v>
      </c>
      <c r="AC70" s="22">
        <v>2664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2904411</v>
      </c>
      <c r="AN70" s="22">
        <v>0</v>
      </c>
      <c r="AO70" s="22">
        <v>0</v>
      </c>
      <c r="AP70" s="22">
        <v>3530293</v>
      </c>
    </row>
    <row r="71" spans="1:42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258343</v>
      </c>
      <c r="G71" s="22">
        <v>0</v>
      </c>
      <c r="H71" s="22">
        <v>0</v>
      </c>
      <c r="I71" s="22">
        <v>68261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65637</v>
      </c>
      <c r="P71" s="22">
        <v>900</v>
      </c>
      <c r="Q71" s="22">
        <v>0</v>
      </c>
      <c r="R71" s="22">
        <v>0</v>
      </c>
      <c r="S71" s="22">
        <v>0</v>
      </c>
      <c r="T71" s="22">
        <v>42272</v>
      </c>
      <c r="U71" s="22">
        <v>5675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5712</v>
      </c>
      <c r="AB71" s="22">
        <v>0</v>
      </c>
      <c r="AC71" s="22">
        <v>5225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56945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508970</v>
      </c>
    </row>
    <row r="72" spans="1:42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3845</v>
      </c>
      <c r="G72" s="22">
        <v>0</v>
      </c>
      <c r="H72" s="22">
        <v>0</v>
      </c>
      <c r="I72" s="22">
        <v>13241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126863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225603</v>
      </c>
      <c r="W72" s="22">
        <v>0</v>
      </c>
      <c r="X72" s="22">
        <v>0</v>
      </c>
      <c r="Y72" s="22">
        <v>0</v>
      </c>
      <c r="Z72" s="22">
        <v>2863</v>
      </c>
      <c r="AA72" s="22">
        <v>0</v>
      </c>
      <c r="AB72" s="22">
        <v>1300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373715</v>
      </c>
    </row>
    <row r="73" spans="1:42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0</v>
      </c>
      <c r="F73" s="22">
        <v>30317</v>
      </c>
      <c r="G73" s="22">
        <v>0</v>
      </c>
      <c r="H73" s="22">
        <v>0</v>
      </c>
      <c r="I73" s="22">
        <v>61235</v>
      </c>
      <c r="J73" s="22">
        <v>0</v>
      </c>
      <c r="K73" s="22">
        <v>46963</v>
      </c>
      <c r="L73" s="22">
        <v>0</v>
      </c>
      <c r="M73" s="22">
        <v>0</v>
      </c>
      <c r="N73" s="22">
        <v>0</v>
      </c>
      <c r="O73" s="22">
        <v>770623</v>
      </c>
      <c r="P73" s="22">
        <v>0</v>
      </c>
      <c r="Q73" s="22">
        <v>0</v>
      </c>
      <c r="R73" s="22">
        <v>0</v>
      </c>
      <c r="S73" s="22">
        <v>0</v>
      </c>
      <c r="T73" s="22">
        <v>97363</v>
      </c>
      <c r="U73" s="22">
        <v>38466</v>
      </c>
      <c r="V73" s="22">
        <v>189330</v>
      </c>
      <c r="W73" s="22">
        <v>0</v>
      </c>
      <c r="X73" s="22">
        <v>3368</v>
      </c>
      <c r="Y73" s="22">
        <v>0</v>
      </c>
      <c r="Z73" s="22">
        <v>0</v>
      </c>
      <c r="AA73" s="22">
        <v>0</v>
      </c>
      <c r="AB73" s="22">
        <v>5625</v>
      </c>
      <c r="AC73" s="22">
        <v>5504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237756</v>
      </c>
      <c r="AJ73" s="22">
        <v>492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1487042</v>
      </c>
    </row>
    <row r="74" spans="1:42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53924</v>
      </c>
      <c r="G74" s="22">
        <v>0</v>
      </c>
      <c r="H74" s="22">
        <v>0</v>
      </c>
      <c r="I74" s="22">
        <v>11025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257721</v>
      </c>
      <c r="P74" s="22">
        <v>0</v>
      </c>
      <c r="Q74" s="22">
        <v>0</v>
      </c>
      <c r="R74" s="22">
        <v>0</v>
      </c>
      <c r="S74" s="22">
        <v>0</v>
      </c>
      <c r="T74" s="22">
        <v>127932</v>
      </c>
      <c r="U74" s="22">
        <v>8314</v>
      </c>
      <c r="V74" s="22">
        <v>0</v>
      </c>
      <c r="W74" s="22">
        <v>0</v>
      </c>
      <c r="X74" s="22">
        <v>0</v>
      </c>
      <c r="Y74" s="22">
        <v>0</v>
      </c>
      <c r="Z74" s="22">
        <v>12985</v>
      </c>
      <c r="AA74" s="22">
        <v>0</v>
      </c>
      <c r="AB74" s="22">
        <v>0</v>
      </c>
      <c r="AC74" s="22">
        <v>6419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77836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556156</v>
      </c>
    </row>
    <row r="75" spans="1:42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0</v>
      </c>
      <c r="F75" s="22">
        <v>16453</v>
      </c>
      <c r="G75" s="22">
        <v>0</v>
      </c>
      <c r="H75" s="22">
        <v>0</v>
      </c>
      <c r="I75" s="22">
        <v>160836</v>
      </c>
      <c r="J75" s="22">
        <v>0</v>
      </c>
      <c r="K75" s="22">
        <v>0</v>
      </c>
      <c r="L75" s="22">
        <v>27662</v>
      </c>
      <c r="M75" s="22">
        <v>0</v>
      </c>
      <c r="N75" s="22">
        <v>0</v>
      </c>
      <c r="O75" s="22">
        <v>137040</v>
      </c>
      <c r="P75" s="22">
        <v>0</v>
      </c>
      <c r="Q75" s="22">
        <v>0</v>
      </c>
      <c r="R75" s="22">
        <v>0</v>
      </c>
      <c r="S75" s="22">
        <v>0</v>
      </c>
      <c r="T75" s="22">
        <v>338540</v>
      </c>
      <c r="U75" s="22">
        <v>90829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17304</v>
      </c>
      <c r="AD75" s="22">
        <v>35786</v>
      </c>
      <c r="AE75" s="22">
        <v>0</v>
      </c>
      <c r="AF75" s="22">
        <v>0</v>
      </c>
      <c r="AG75" s="22">
        <v>0</v>
      </c>
      <c r="AH75" s="22">
        <v>0</v>
      </c>
      <c r="AI75" s="22">
        <v>632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825082</v>
      </c>
    </row>
    <row r="76" spans="1:42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0</v>
      </c>
      <c r="F76" s="22">
        <v>148714</v>
      </c>
      <c r="G76" s="22">
        <v>0</v>
      </c>
      <c r="H76" s="22">
        <v>0</v>
      </c>
      <c r="I76" s="22">
        <v>169225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265680</v>
      </c>
      <c r="P76" s="22">
        <v>0</v>
      </c>
      <c r="Q76" s="22">
        <v>0</v>
      </c>
      <c r="R76" s="22">
        <v>0</v>
      </c>
      <c r="S76" s="22">
        <v>0</v>
      </c>
      <c r="T76" s="22">
        <v>3260593</v>
      </c>
      <c r="U76" s="22">
        <v>1232471</v>
      </c>
      <c r="V76" s="22">
        <v>15614</v>
      </c>
      <c r="W76" s="22">
        <v>0</v>
      </c>
      <c r="X76" s="22">
        <v>100090</v>
      </c>
      <c r="Y76" s="22">
        <v>0</v>
      </c>
      <c r="Z76" s="22">
        <v>0</v>
      </c>
      <c r="AA76" s="22">
        <v>0</v>
      </c>
      <c r="AB76" s="22">
        <v>108700</v>
      </c>
      <c r="AC76" s="22">
        <v>21951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5323038</v>
      </c>
    </row>
    <row r="77" spans="1:42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0</v>
      </c>
      <c r="F77" s="22">
        <v>22589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67715</v>
      </c>
      <c r="P77" s="22">
        <v>0</v>
      </c>
      <c r="Q77" s="22">
        <v>0</v>
      </c>
      <c r="R77" s="22">
        <v>0</v>
      </c>
      <c r="S77" s="22">
        <v>0</v>
      </c>
      <c r="T77" s="22">
        <v>440383</v>
      </c>
      <c r="U77" s="22">
        <v>0</v>
      </c>
      <c r="V77" s="22">
        <v>23244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99526</v>
      </c>
      <c r="AD77" s="22">
        <v>30268</v>
      </c>
      <c r="AE77" s="22">
        <v>0</v>
      </c>
      <c r="AF77" s="22">
        <v>0</v>
      </c>
      <c r="AG77" s="22">
        <v>7226</v>
      </c>
      <c r="AH77" s="22">
        <v>0</v>
      </c>
      <c r="AI77" s="22">
        <v>95767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786718</v>
      </c>
    </row>
    <row r="78" spans="1:42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0</v>
      </c>
      <c r="F78" s="22">
        <v>165576</v>
      </c>
      <c r="G78" s="22">
        <v>0</v>
      </c>
      <c r="H78" s="22">
        <v>0</v>
      </c>
      <c r="I78" s="22">
        <v>445744</v>
      </c>
      <c r="J78" s="22">
        <v>987</v>
      </c>
      <c r="K78" s="22">
        <v>0</v>
      </c>
      <c r="L78" s="22">
        <v>0</v>
      </c>
      <c r="M78" s="22">
        <v>0</v>
      </c>
      <c r="N78" s="22">
        <v>0</v>
      </c>
      <c r="O78" s="22">
        <v>55474</v>
      </c>
      <c r="P78" s="22">
        <v>0</v>
      </c>
      <c r="Q78" s="22">
        <v>0</v>
      </c>
      <c r="R78" s="22">
        <v>0</v>
      </c>
      <c r="S78" s="22">
        <v>0</v>
      </c>
      <c r="T78" s="22">
        <v>644222</v>
      </c>
      <c r="U78" s="22">
        <v>99117</v>
      </c>
      <c r="V78" s="22">
        <v>82997</v>
      </c>
      <c r="W78" s="22">
        <v>0</v>
      </c>
      <c r="X78" s="22">
        <v>66016</v>
      </c>
      <c r="Y78" s="22">
        <v>0</v>
      </c>
      <c r="Z78" s="22">
        <v>0</v>
      </c>
      <c r="AA78" s="22">
        <v>0</v>
      </c>
      <c r="AB78" s="22">
        <v>116681</v>
      </c>
      <c r="AC78" s="22">
        <v>350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80084</v>
      </c>
      <c r="AJ78" s="22">
        <v>0</v>
      </c>
      <c r="AK78" s="22">
        <v>0</v>
      </c>
      <c r="AL78" s="22">
        <v>0</v>
      </c>
      <c r="AM78" s="22">
        <v>2632282</v>
      </c>
      <c r="AN78" s="22">
        <v>0</v>
      </c>
      <c r="AO78" s="22">
        <v>0</v>
      </c>
      <c r="AP78" s="22">
        <v>4389530</v>
      </c>
    </row>
    <row r="79" spans="1:42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0</v>
      </c>
      <c r="F79" s="22">
        <v>4308</v>
      </c>
      <c r="G79" s="22">
        <v>0</v>
      </c>
      <c r="H79" s="22">
        <v>0</v>
      </c>
      <c r="I79" s="22">
        <v>50200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589637</v>
      </c>
      <c r="P79" s="22">
        <v>0</v>
      </c>
      <c r="Q79" s="22">
        <v>0</v>
      </c>
      <c r="R79" s="22">
        <v>0</v>
      </c>
      <c r="S79" s="22">
        <v>0</v>
      </c>
      <c r="T79" s="22">
        <v>56824</v>
      </c>
      <c r="U79" s="22">
        <v>0</v>
      </c>
      <c r="V79" s="22">
        <v>25738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8559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28861</v>
      </c>
      <c r="AJ79" s="22">
        <v>0</v>
      </c>
      <c r="AK79" s="22">
        <v>0</v>
      </c>
      <c r="AL79" s="22">
        <v>0</v>
      </c>
      <c r="AM79" s="22">
        <v>4318180</v>
      </c>
      <c r="AN79" s="22">
        <v>0</v>
      </c>
      <c r="AO79" s="22">
        <v>0</v>
      </c>
      <c r="AP79" s="22">
        <v>5082307</v>
      </c>
    </row>
    <row r="80" spans="1:42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0</v>
      </c>
      <c r="F80" s="22">
        <v>30340</v>
      </c>
      <c r="G80" s="22">
        <v>0</v>
      </c>
      <c r="H80" s="22">
        <v>227984</v>
      </c>
      <c r="I80" s="22">
        <v>196401</v>
      </c>
      <c r="J80" s="22">
        <v>0</v>
      </c>
      <c r="K80" s="22">
        <v>1175</v>
      </c>
      <c r="L80" s="22">
        <v>0</v>
      </c>
      <c r="M80" s="22">
        <v>0</v>
      </c>
      <c r="N80" s="22">
        <v>0</v>
      </c>
      <c r="O80" s="22">
        <v>1996042</v>
      </c>
      <c r="P80" s="22">
        <v>0</v>
      </c>
      <c r="Q80" s="22">
        <v>0</v>
      </c>
      <c r="R80" s="22">
        <v>0</v>
      </c>
      <c r="S80" s="22">
        <v>0</v>
      </c>
      <c r="T80" s="22">
        <v>401949</v>
      </c>
      <c r="U80" s="22">
        <v>0</v>
      </c>
      <c r="V80" s="22">
        <v>31236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512593</v>
      </c>
      <c r="AC80" s="22">
        <v>15982</v>
      </c>
      <c r="AD80" s="22">
        <v>1490382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15248385</v>
      </c>
      <c r="AN80" s="22">
        <v>0</v>
      </c>
      <c r="AO80" s="22">
        <v>0</v>
      </c>
      <c r="AP80" s="22">
        <v>20152469</v>
      </c>
    </row>
    <row r="81" spans="1:42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0</v>
      </c>
      <c r="F81" s="22">
        <v>124078</v>
      </c>
      <c r="G81" s="22">
        <v>15401</v>
      </c>
      <c r="H81" s="22">
        <v>204000</v>
      </c>
      <c r="I81" s="22">
        <v>89549</v>
      </c>
      <c r="J81" s="22">
        <v>0</v>
      </c>
      <c r="K81" s="22">
        <v>43640</v>
      </c>
      <c r="L81" s="22">
        <v>5421</v>
      </c>
      <c r="M81" s="22">
        <v>0</v>
      </c>
      <c r="N81" s="22">
        <v>9808</v>
      </c>
      <c r="O81" s="22">
        <v>168802</v>
      </c>
      <c r="P81" s="22">
        <v>0</v>
      </c>
      <c r="Q81" s="22">
        <v>0</v>
      </c>
      <c r="R81" s="22">
        <v>0</v>
      </c>
      <c r="S81" s="22">
        <v>0</v>
      </c>
      <c r="T81" s="22">
        <v>139</v>
      </c>
      <c r="U81" s="22">
        <v>0</v>
      </c>
      <c r="V81" s="22">
        <v>4302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140973</v>
      </c>
      <c r="AC81" s="22">
        <v>68989</v>
      </c>
      <c r="AD81" s="22">
        <v>4483</v>
      </c>
      <c r="AE81" s="22">
        <v>0</v>
      </c>
      <c r="AF81" s="22">
        <v>146396</v>
      </c>
      <c r="AG81" s="22">
        <v>0</v>
      </c>
      <c r="AH81" s="22">
        <v>0</v>
      </c>
      <c r="AI81" s="22">
        <v>126662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1152643</v>
      </c>
    </row>
    <row r="82" spans="1:42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0</v>
      </c>
      <c r="F82" s="22">
        <v>62377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70987</v>
      </c>
      <c r="P82" s="22">
        <v>0</v>
      </c>
      <c r="Q82" s="22">
        <v>0</v>
      </c>
      <c r="R82" s="22">
        <v>0</v>
      </c>
      <c r="S82" s="22">
        <v>0</v>
      </c>
      <c r="T82" s="22">
        <v>25952</v>
      </c>
      <c r="U82" s="22">
        <v>12843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37432</v>
      </c>
      <c r="AC82" s="22">
        <v>21795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359203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590589</v>
      </c>
    </row>
    <row r="83" spans="1:42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0</v>
      </c>
      <c r="F83" s="22">
        <v>7936</v>
      </c>
      <c r="G83" s="22">
        <v>0</v>
      </c>
      <c r="H83" s="22">
        <v>0</v>
      </c>
      <c r="I83" s="22">
        <v>1125</v>
      </c>
      <c r="J83" s="22">
        <v>0</v>
      </c>
      <c r="K83" s="22">
        <v>0</v>
      </c>
      <c r="L83" s="22">
        <v>13650</v>
      </c>
      <c r="M83" s="22">
        <v>0</v>
      </c>
      <c r="N83" s="22">
        <v>0</v>
      </c>
      <c r="O83" s="22">
        <v>513381</v>
      </c>
      <c r="P83" s="22">
        <v>0</v>
      </c>
      <c r="Q83" s="22">
        <v>0</v>
      </c>
      <c r="R83" s="22">
        <v>0</v>
      </c>
      <c r="S83" s="22">
        <v>0</v>
      </c>
      <c r="T83" s="22">
        <v>66223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185889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33463</v>
      </c>
      <c r="AP83" s="22">
        <v>821667</v>
      </c>
    </row>
    <row r="84" spans="1:42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0</v>
      </c>
      <c r="F84" s="22">
        <v>35419</v>
      </c>
      <c r="G84" s="22">
        <v>0</v>
      </c>
      <c r="H84" s="22">
        <v>0</v>
      </c>
      <c r="I84" s="22">
        <v>44163</v>
      </c>
      <c r="J84" s="22">
        <v>0</v>
      </c>
      <c r="K84" s="22">
        <v>0</v>
      </c>
      <c r="L84" s="22">
        <v>0</v>
      </c>
      <c r="M84" s="22">
        <v>0</v>
      </c>
      <c r="N84" s="22">
        <v>215152</v>
      </c>
      <c r="O84" s="22">
        <v>613533</v>
      </c>
      <c r="P84" s="22">
        <v>47688</v>
      </c>
      <c r="Q84" s="22">
        <v>0</v>
      </c>
      <c r="R84" s="22">
        <v>0</v>
      </c>
      <c r="S84" s="22">
        <v>0</v>
      </c>
      <c r="T84" s="22">
        <v>290558</v>
      </c>
      <c r="U84" s="22">
        <v>76174</v>
      </c>
      <c r="V84" s="22">
        <v>37739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21302</v>
      </c>
      <c r="AC84" s="22">
        <v>40336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229402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1651466</v>
      </c>
    </row>
    <row r="85" spans="1:42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0</v>
      </c>
      <c r="F85" s="22">
        <v>41545</v>
      </c>
      <c r="G85" s="22">
        <v>0</v>
      </c>
      <c r="H85" s="22">
        <v>0</v>
      </c>
      <c r="I85" s="22">
        <v>105447</v>
      </c>
      <c r="J85" s="22">
        <v>0</v>
      </c>
      <c r="K85" s="22">
        <v>0</v>
      </c>
      <c r="L85" s="22">
        <v>0</v>
      </c>
      <c r="M85" s="22">
        <v>0</v>
      </c>
      <c r="N85" s="22">
        <v>808121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224841</v>
      </c>
      <c r="U85" s="22">
        <v>199336</v>
      </c>
      <c r="V85" s="22">
        <v>155443</v>
      </c>
      <c r="W85" s="22">
        <v>0</v>
      </c>
      <c r="X85" s="22">
        <v>34481</v>
      </c>
      <c r="Y85" s="22">
        <v>0</v>
      </c>
      <c r="Z85" s="22">
        <v>0</v>
      </c>
      <c r="AA85" s="22">
        <v>0</v>
      </c>
      <c r="AB85" s="22">
        <v>0</v>
      </c>
      <c r="AC85" s="22">
        <v>8737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1577951</v>
      </c>
    </row>
    <row r="86" spans="1:42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857</v>
      </c>
      <c r="F86" s="22">
        <v>59793</v>
      </c>
      <c r="G86" s="22">
        <v>0</v>
      </c>
      <c r="H86" s="22">
        <v>0</v>
      </c>
      <c r="I86" s="22">
        <v>4884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280370</v>
      </c>
      <c r="P86" s="22">
        <v>0</v>
      </c>
      <c r="Q86" s="22">
        <v>0</v>
      </c>
      <c r="R86" s="22">
        <v>0</v>
      </c>
      <c r="S86" s="22">
        <v>0</v>
      </c>
      <c r="T86" s="22">
        <v>259263</v>
      </c>
      <c r="U86" s="22">
        <v>316497</v>
      </c>
      <c r="V86" s="22">
        <v>0</v>
      </c>
      <c r="W86" s="22">
        <v>0</v>
      </c>
      <c r="X86" s="22">
        <v>0</v>
      </c>
      <c r="Y86" s="22">
        <v>0</v>
      </c>
      <c r="Z86" s="22">
        <v>130</v>
      </c>
      <c r="AA86" s="22">
        <v>0</v>
      </c>
      <c r="AB86" s="22">
        <v>100394</v>
      </c>
      <c r="AC86" s="22">
        <v>13295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1035483</v>
      </c>
    </row>
    <row r="87" spans="1:42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0</v>
      </c>
      <c r="F87" s="22">
        <v>37501</v>
      </c>
      <c r="G87" s="22">
        <v>0</v>
      </c>
      <c r="H87" s="22">
        <v>0</v>
      </c>
      <c r="I87" s="22">
        <v>195649</v>
      </c>
      <c r="J87" s="22">
        <v>0</v>
      </c>
      <c r="K87" s="22">
        <v>0</v>
      </c>
      <c r="L87" s="22">
        <v>40608</v>
      </c>
      <c r="M87" s="22">
        <v>0</v>
      </c>
      <c r="N87" s="22">
        <v>0</v>
      </c>
      <c r="O87" s="22">
        <v>15553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6330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125582</v>
      </c>
      <c r="AC87" s="22">
        <v>0</v>
      </c>
      <c r="AD87" s="22">
        <v>0</v>
      </c>
      <c r="AE87" s="22">
        <v>0</v>
      </c>
      <c r="AF87" s="22">
        <v>0</v>
      </c>
      <c r="AG87" s="22">
        <v>66466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487689</v>
      </c>
    </row>
    <row r="88" spans="1:42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0</v>
      </c>
      <c r="F88" s="22">
        <v>24675</v>
      </c>
      <c r="G88" s="22">
        <v>0</v>
      </c>
      <c r="H88" s="22">
        <v>0</v>
      </c>
      <c r="I88" s="22">
        <v>56102</v>
      </c>
      <c r="J88" s="22">
        <v>2889</v>
      </c>
      <c r="K88" s="22">
        <v>0</v>
      </c>
      <c r="L88" s="22">
        <v>1155</v>
      </c>
      <c r="M88" s="22">
        <v>0</v>
      </c>
      <c r="N88" s="22">
        <v>0</v>
      </c>
      <c r="O88" s="22">
        <v>34048</v>
      </c>
      <c r="P88" s="22">
        <v>0</v>
      </c>
      <c r="Q88" s="22">
        <v>0</v>
      </c>
      <c r="R88" s="22">
        <v>0</v>
      </c>
      <c r="S88" s="22">
        <v>0</v>
      </c>
      <c r="T88" s="22">
        <v>724927</v>
      </c>
      <c r="U88" s="22">
        <v>27551</v>
      </c>
      <c r="V88" s="22">
        <v>34373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6697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912417</v>
      </c>
    </row>
    <row r="89" spans="1:42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0</v>
      </c>
      <c r="F89" s="22">
        <v>352369</v>
      </c>
      <c r="G89" s="22">
        <v>0</v>
      </c>
      <c r="H89" s="22">
        <v>161085</v>
      </c>
      <c r="I89" s="22">
        <v>184869</v>
      </c>
      <c r="J89" s="22">
        <v>0</v>
      </c>
      <c r="K89" s="22">
        <v>0</v>
      </c>
      <c r="L89" s="22">
        <v>70</v>
      </c>
      <c r="M89" s="22">
        <v>93678</v>
      </c>
      <c r="N89" s="22">
        <v>0</v>
      </c>
      <c r="O89" s="22">
        <v>163068</v>
      </c>
      <c r="P89" s="22">
        <v>6000</v>
      </c>
      <c r="Q89" s="22">
        <v>0</v>
      </c>
      <c r="R89" s="22">
        <v>0</v>
      </c>
      <c r="S89" s="22">
        <v>0</v>
      </c>
      <c r="T89" s="22">
        <v>276743</v>
      </c>
      <c r="U89" s="22">
        <v>302292</v>
      </c>
      <c r="V89" s="22">
        <v>95752</v>
      </c>
      <c r="W89" s="22">
        <v>0</v>
      </c>
      <c r="X89" s="22">
        <v>258639</v>
      </c>
      <c r="Y89" s="22">
        <v>0</v>
      </c>
      <c r="Z89" s="22">
        <v>10550</v>
      </c>
      <c r="AA89" s="22">
        <v>0</v>
      </c>
      <c r="AB89" s="22">
        <v>40639</v>
      </c>
      <c r="AC89" s="22">
        <v>9356</v>
      </c>
      <c r="AD89" s="22">
        <v>174011</v>
      </c>
      <c r="AE89" s="22">
        <v>0</v>
      </c>
      <c r="AF89" s="22">
        <v>0</v>
      </c>
      <c r="AG89" s="22">
        <v>0</v>
      </c>
      <c r="AH89" s="22">
        <v>0</v>
      </c>
      <c r="AI89" s="22">
        <v>25943</v>
      </c>
      <c r="AJ89" s="22">
        <v>20000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2175064</v>
      </c>
    </row>
    <row r="90" spans="1:42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44417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1207445</v>
      </c>
      <c r="U90" s="22">
        <v>408478</v>
      </c>
      <c r="V90" s="22">
        <v>461760</v>
      </c>
      <c r="W90" s="22">
        <v>37029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2159129</v>
      </c>
    </row>
    <row r="91" spans="1:42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0</v>
      </c>
      <c r="F91" s="22">
        <v>1471</v>
      </c>
      <c r="G91" s="22">
        <v>5</v>
      </c>
      <c r="H91" s="22">
        <v>37030</v>
      </c>
      <c r="I91" s="22">
        <v>29706</v>
      </c>
      <c r="J91" s="22">
        <v>0</v>
      </c>
      <c r="K91" s="22">
        <v>0</v>
      </c>
      <c r="L91" s="22">
        <v>0</v>
      </c>
      <c r="M91" s="22">
        <v>0</v>
      </c>
      <c r="N91" s="22">
        <v>168308</v>
      </c>
      <c r="O91" s="22">
        <v>833</v>
      </c>
      <c r="P91" s="22">
        <v>0</v>
      </c>
      <c r="Q91" s="22">
        <v>40545</v>
      </c>
      <c r="R91" s="22">
        <v>0</v>
      </c>
      <c r="S91" s="22">
        <v>0</v>
      </c>
      <c r="T91" s="22">
        <v>2318212</v>
      </c>
      <c r="U91" s="22">
        <v>3243845</v>
      </c>
      <c r="V91" s="22">
        <v>2646471</v>
      </c>
      <c r="W91" s="22">
        <v>0</v>
      </c>
      <c r="X91" s="22">
        <v>230508</v>
      </c>
      <c r="Y91" s="22">
        <v>0</v>
      </c>
      <c r="Z91" s="22">
        <v>4916</v>
      </c>
      <c r="AA91" s="22">
        <v>0</v>
      </c>
      <c r="AB91" s="22">
        <v>-474</v>
      </c>
      <c r="AC91" s="22">
        <v>5389</v>
      </c>
      <c r="AD91" s="22">
        <v>0</v>
      </c>
      <c r="AE91" s="22">
        <v>92946</v>
      </c>
      <c r="AF91" s="22">
        <v>0</v>
      </c>
      <c r="AG91" s="22">
        <v>0</v>
      </c>
      <c r="AH91" s="22">
        <v>0</v>
      </c>
      <c r="AI91" s="22">
        <v>608453</v>
      </c>
      <c r="AJ91" s="22">
        <v>25019</v>
      </c>
      <c r="AK91" s="22">
        <v>0</v>
      </c>
      <c r="AL91" s="22">
        <v>780</v>
      </c>
      <c r="AM91" s="22">
        <v>0</v>
      </c>
      <c r="AN91" s="22">
        <v>0</v>
      </c>
      <c r="AO91" s="22">
        <v>0</v>
      </c>
      <c r="AP91" s="22">
        <v>9453963</v>
      </c>
    </row>
    <row r="92" spans="1:42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0</v>
      </c>
      <c r="F92" s="22">
        <v>7312</v>
      </c>
      <c r="G92" s="22">
        <v>0</v>
      </c>
      <c r="H92" s="22">
        <v>0</v>
      </c>
      <c r="I92" s="22">
        <v>46985</v>
      </c>
      <c r="J92" s="22">
        <v>0</v>
      </c>
      <c r="K92" s="22">
        <v>0</v>
      </c>
      <c r="L92" s="22">
        <v>0</v>
      </c>
      <c r="M92" s="22">
        <v>0</v>
      </c>
      <c r="N92" s="22">
        <v>22039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1927656</v>
      </c>
      <c r="U92" s="22">
        <v>477376</v>
      </c>
      <c r="V92" s="22">
        <v>395551</v>
      </c>
      <c r="W92" s="22">
        <v>0</v>
      </c>
      <c r="X92" s="22">
        <v>0</v>
      </c>
      <c r="Y92" s="22">
        <v>0</v>
      </c>
      <c r="Z92" s="22">
        <v>2900</v>
      </c>
      <c r="AA92" s="22">
        <v>0</v>
      </c>
      <c r="AB92" s="22">
        <v>2100</v>
      </c>
      <c r="AC92" s="22">
        <v>0</v>
      </c>
      <c r="AD92" s="22">
        <v>69579</v>
      </c>
      <c r="AE92" s="22">
        <v>0</v>
      </c>
      <c r="AF92" s="22">
        <v>0</v>
      </c>
      <c r="AG92" s="22">
        <v>0</v>
      </c>
      <c r="AH92" s="22">
        <v>0</v>
      </c>
      <c r="AI92" s="22">
        <v>175954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3127452</v>
      </c>
    </row>
    <row r="93" spans="1:42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0</v>
      </c>
      <c r="F93" s="22">
        <v>1853</v>
      </c>
      <c r="G93" s="22">
        <v>0</v>
      </c>
      <c r="H93" s="22">
        <v>0</v>
      </c>
      <c r="I93" s="22">
        <v>28449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180459</v>
      </c>
      <c r="U93" s="22">
        <v>102525</v>
      </c>
      <c r="V93" s="22">
        <v>83296</v>
      </c>
      <c r="W93" s="22">
        <v>3636</v>
      </c>
      <c r="X93" s="22">
        <v>0</v>
      </c>
      <c r="Y93" s="22">
        <v>0</v>
      </c>
      <c r="Z93" s="22">
        <v>1474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357</v>
      </c>
      <c r="AH93" s="22">
        <v>0</v>
      </c>
      <c r="AI93" s="22">
        <v>55799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457848</v>
      </c>
    </row>
    <row r="94" spans="1:42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0</v>
      </c>
      <c r="F94" s="22">
        <v>1385</v>
      </c>
      <c r="G94" s="22">
        <v>0</v>
      </c>
      <c r="H94" s="22">
        <v>0</v>
      </c>
      <c r="I94" s="22">
        <v>159553</v>
      </c>
      <c r="J94" s="22">
        <v>0</v>
      </c>
      <c r="K94" s="22">
        <v>0</v>
      </c>
      <c r="L94" s="22">
        <v>3902</v>
      </c>
      <c r="M94" s="22">
        <v>0</v>
      </c>
      <c r="N94" s="22">
        <v>0</v>
      </c>
      <c r="O94" s="22">
        <v>470</v>
      </c>
      <c r="P94" s="22">
        <v>2910</v>
      </c>
      <c r="Q94" s="22">
        <v>0</v>
      </c>
      <c r="R94" s="22">
        <v>0</v>
      </c>
      <c r="S94" s="22">
        <v>0</v>
      </c>
      <c r="T94" s="22">
        <v>326154</v>
      </c>
      <c r="U94" s="22">
        <v>117925</v>
      </c>
      <c r="V94" s="22">
        <v>115173</v>
      </c>
      <c r="W94" s="22">
        <v>0</v>
      </c>
      <c r="X94" s="22">
        <v>46479</v>
      </c>
      <c r="Y94" s="22">
        <v>0</v>
      </c>
      <c r="Z94" s="22">
        <v>7458</v>
      </c>
      <c r="AA94" s="22">
        <v>0</v>
      </c>
      <c r="AB94" s="22">
        <v>0</v>
      </c>
      <c r="AC94" s="22">
        <v>0</v>
      </c>
      <c r="AD94" s="22">
        <v>28571</v>
      </c>
      <c r="AE94" s="22">
        <v>0</v>
      </c>
      <c r="AF94" s="22">
        <v>0</v>
      </c>
      <c r="AG94" s="22">
        <v>0</v>
      </c>
      <c r="AH94" s="22">
        <v>0</v>
      </c>
      <c r="AI94" s="22">
        <v>58293</v>
      </c>
      <c r="AJ94" s="22">
        <v>52931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921204</v>
      </c>
    </row>
    <row r="95" spans="1:42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46082</v>
      </c>
      <c r="F95" s="22">
        <v>13299</v>
      </c>
      <c r="G95" s="22">
        <v>0</v>
      </c>
      <c r="H95" s="22">
        <v>51421</v>
      </c>
      <c r="I95" s="22">
        <v>225</v>
      </c>
      <c r="J95" s="22">
        <v>0</v>
      </c>
      <c r="K95" s="22">
        <v>0</v>
      </c>
      <c r="L95" s="22">
        <v>331</v>
      </c>
      <c r="M95" s="22">
        <v>0</v>
      </c>
      <c r="N95" s="22">
        <v>0</v>
      </c>
      <c r="O95" s="22">
        <v>247384</v>
      </c>
      <c r="P95" s="22">
        <v>0</v>
      </c>
      <c r="Q95" s="22">
        <v>0</v>
      </c>
      <c r="R95" s="22">
        <v>9794</v>
      </c>
      <c r="S95" s="22">
        <v>3338</v>
      </c>
      <c r="T95" s="22">
        <v>2243751</v>
      </c>
      <c r="U95" s="22">
        <v>1831973</v>
      </c>
      <c r="V95" s="22">
        <v>1472075</v>
      </c>
      <c r="W95" s="22">
        <v>0</v>
      </c>
      <c r="X95" s="22">
        <v>75043</v>
      </c>
      <c r="Y95" s="22">
        <v>1050769</v>
      </c>
      <c r="Z95" s="22">
        <v>2111</v>
      </c>
      <c r="AA95" s="22">
        <v>0</v>
      </c>
      <c r="AB95" s="22">
        <v>313263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1363908</v>
      </c>
      <c r="AJ95" s="22">
        <v>5981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8730748</v>
      </c>
    </row>
    <row r="96" spans="1:42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628713</v>
      </c>
      <c r="U96" s="22">
        <v>326273</v>
      </c>
      <c r="V96" s="22">
        <v>267924</v>
      </c>
      <c r="W96" s="22">
        <v>0</v>
      </c>
      <c r="X96" s="22">
        <v>8566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481925</v>
      </c>
      <c r="AJ96" s="22">
        <v>10829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1724230</v>
      </c>
    </row>
    <row r="97" spans="1:42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0</v>
      </c>
      <c r="F97" s="22">
        <v>1976</v>
      </c>
      <c r="G97" s="22">
        <v>0</v>
      </c>
      <c r="H97" s="22">
        <v>0</v>
      </c>
      <c r="I97" s="22">
        <v>55109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3950</v>
      </c>
      <c r="P97" s="22">
        <v>0</v>
      </c>
      <c r="Q97" s="22">
        <v>0</v>
      </c>
      <c r="R97" s="22">
        <v>0</v>
      </c>
      <c r="S97" s="22">
        <v>0</v>
      </c>
      <c r="T97" s="22">
        <v>132869</v>
      </c>
      <c r="U97" s="22">
        <v>99940</v>
      </c>
      <c r="V97" s="22">
        <v>151977</v>
      </c>
      <c r="W97" s="22">
        <v>0</v>
      </c>
      <c r="X97" s="22">
        <v>3817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158275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607913</v>
      </c>
    </row>
    <row r="98" spans="1:42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0</v>
      </c>
      <c r="F98" s="22">
        <v>141939</v>
      </c>
      <c r="G98" s="22">
        <v>0</v>
      </c>
      <c r="H98" s="22">
        <v>0</v>
      </c>
      <c r="I98" s="22">
        <v>15207</v>
      </c>
      <c r="J98" s="22">
        <v>0</v>
      </c>
      <c r="K98" s="22">
        <v>3751</v>
      </c>
      <c r="L98" s="22">
        <v>0</v>
      </c>
      <c r="M98" s="22">
        <v>0</v>
      </c>
      <c r="N98" s="22">
        <v>0</v>
      </c>
      <c r="O98" s="22">
        <v>18555</v>
      </c>
      <c r="P98" s="22">
        <v>0</v>
      </c>
      <c r="Q98" s="22">
        <v>0</v>
      </c>
      <c r="R98" s="22">
        <v>0</v>
      </c>
      <c r="S98" s="22">
        <v>0</v>
      </c>
      <c r="T98" s="22">
        <v>2319250</v>
      </c>
      <c r="U98" s="22">
        <v>925731</v>
      </c>
      <c r="V98" s="22">
        <v>913665</v>
      </c>
      <c r="W98" s="22">
        <v>0</v>
      </c>
      <c r="X98" s="22">
        <v>15702</v>
      </c>
      <c r="Y98" s="22">
        <v>0</v>
      </c>
      <c r="Z98" s="22">
        <v>6100</v>
      </c>
      <c r="AA98" s="22">
        <v>0</v>
      </c>
      <c r="AB98" s="22">
        <v>20002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352850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4732752</v>
      </c>
    </row>
    <row r="99" spans="1:42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0</v>
      </c>
      <c r="F99" s="22">
        <v>14449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100</v>
      </c>
      <c r="M99" s="22">
        <v>0</v>
      </c>
      <c r="N99" s="22">
        <v>1931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513981</v>
      </c>
      <c r="U99" s="22">
        <v>304144</v>
      </c>
      <c r="V99" s="22">
        <v>135519</v>
      </c>
      <c r="W99" s="22">
        <v>0</v>
      </c>
      <c r="X99" s="22">
        <v>1540</v>
      </c>
      <c r="Y99" s="22">
        <v>0</v>
      </c>
      <c r="Z99" s="22">
        <v>7087</v>
      </c>
      <c r="AA99" s="22">
        <v>0</v>
      </c>
      <c r="AB99" s="22">
        <v>1400</v>
      </c>
      <c r="AC99" s="22">
        <v>14465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162425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1157041</v>
      </c>
    </row>
    <row r="100" spans="1:42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0</v>
      </c>
      <c r="F100" s="22">
        <v>12506</v>
      </c>
      <c r="G100" s="22">
        <v>0</v>
      </c>
      <c r="H100" s="22">
        <v>0</v>
      </c>
      <c r="I100" s="22">
        <v>0</v>
      </c>
      <c r="J100" s="22">
        <v>0</v>
      </c>
      <c r="K100" s="22">
        <v>59508</v>
      </c>
      <c r="L100" s="22">
        <v>0</v>
      </c>
      <c r="M100" s="22">
        <v>0</v>
      </c>
      <c r="N100" s="22">
        <v>3479</v>
      </c>
      <c r="O100" s="22">
        <v>6860</v>
      </c>
      <c r="P100" s="22">
        <v>0</v>
      </c>
      <c r="Q100" s="22">
        <v>0</v>
      </c>
      <c r="R100" s="22">
        <v>0</v>
      </c>
      <c r="S100" s="22">
        <v>0</v>
      </c>
      <c r="T100" s="22">
        <v>2207561</v>
      </c>
      <c r="U100" s="22">
        <v>1980575</v>
      </c>
      <c r="V100" s="22">
        <v>2334122</v>
      </c>
      <c r="W100" s="22">
        <v>0</v>
      </c>
      <c r="X100" s="22">
        <v>88437</v>
      </c>
      <c r="Y100" s="22">
        <v>0</v>
      </c>
      <c r="Z100" s="22">
        <v>0</v>
      </c>
      <c r="AA100" s="22">
        <v>0</v>
      </c>
      <c r="AB100" s="22">
        <v>25107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194169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6912324</v>
      </c>
    </row>
    <row r="101" spans="1:42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0</v>
      </c>
      <c r="F101" s="22">
        <v>3096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488</v>
      </c>
      <c r="O101" s="22">
        <v>0</v>
      </c>
      <c r="P101" s="22">
        <v>50</v>
      </c>
      <c r="Q101" s="22">
        <v>0</v>
      </c>
      <c r="R101" s="22">
        <v>0</v>
      </c>
      <c r="S101" s="22">
        <v>0</v>
      </c>
      <c r="T101" s="22">
        <v>573837</v>
      </c>
      <c r="U101" s="22">
        <v>191205</v>
      </c>
      <c r="V101" s="22">
        <v>127660</v>
      </c>
      <c r="W101" s="22">
        <v>0</v>
      </c>
      <c r="X101" s="22">
        <v>0</v>
      </c>
      <c r="Y101" s="22">
        <v>0</v>
      </c>
      <c r="Z101" s="22">
        <v>8750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41373</v>
      </c>
      <c r="AG101" s="22">
        <v>0</v>
      </c>
      <c r="AH101" s="22">
        <v>0</v>
      </c>
      <c r="AI101" s="22">
        <v>16067</v>
      </c>
      <c r="AJ101" s="22">
        <v>0</v>
      </c>
      <c r="AK101" s="22">
        <v>0</v>
      </c>
      <c r="AL101" s="22">
        <v>1277</v>
      </c>
      <c r="AM101" s="22">
        <v>0</v>
      </c>
      <c r="AN101" s="22">
        <v>0</v>
      </c>
      <c r="AO101" s="22">
        <v>0</v>
      </c>
      <c r="AP101" s="22">
        <v>963803</v>
      </c>
    </row>
    <row r="102" spans="1:42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0</v>
      </c>
      <c r="F102" s="22">
        <v>5247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605</v>
      </c>
      <c r="M102" s="22">
        <v>0</v>
      </c>
      <c r="N102" s="22">
        <v>0</v>
      </c>
      <c r="O102" s="22">
        <v>0</v>
      </c>
      <c r="P102" s="22">
        <v>0</v>
      </c>
      <c r="Q102" s="22">
        <v>2110</v>
      </c>
      <c r="R102" s="22">
        <v>0</v>
      </c>
      <c r="S102" s="22">
        <v>0</v>
      </c>
      <c r="T102" s="22">
        <v>286572</v>
      </c>
      <c r="U102" s="22">
        <v>193065</v>
      </c>
      <c r="V102" s="22">
        <v>136354</v>
      </c>
      <c r="W102" s="22">
        <v>0</v>
      </c>
      <c r="X102" s="22">
        <v>0</v>
      </c>
      <c r="Y102" s="22">
        <v>0</v>
      </c>
      <c r="Z102" s="22">
        <v>7270</v>
      </c>
      <c r="AA102" s="22">
        <v>0</v>
      </c>
      <c r="AB102" s="22">
        <v>0</v>
      </c>
      <c r="AC102" s="22">
        <v>0</v>
      </c>
      <c r="AD102" s="22">
        <v>20808</v>
      </c>
      <c r="AE102" s="22">
        <v>0</v>
      </c>
      <c r="AF102" s="22">
        <v>0</v>
      </c>
      <c r="AG102" s="22">
        <v>0</v>
      </c>
      <c r="AH102" s="22">
        <v>0</v>
      </c>
      <c r="AI102" s="22">
        <v>68104</v>
      </c>
      <c r="AJ102" s="22">
        <v>0</v>
      </c>
      <c r="AK102" s="22">
        <v>0</v>
      </c>
      <c r="AL102" s="22">
        <v>14069</v>
      </c>
      <c r="AM102" s="22">
        <v>0</v>
      </c>
      <c r="AN102" s="22">
        <v>0</v>
      </c>
      <c r="AO102" s="22">
        <v>0</v>
      </c>
      <c r="AP102" s="22">
        <v>734204</v>
      </c>
    </row>
    <row r="103" spans="1:42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0</v>
      </c>
      <c r="F103" s="22">
        <v>3518</v>
      </c>
      <c r="G103" s="22">
        <v>0</v>
      </c>
      <c r="H103" s="22">
        <v>0</v>
      </c>
      <c r="I103" s="22">
        <v>400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1645</v>
      </c>
      <c r="P103" s="22">
        <v>0</v>
      </c>
      <c r="Q103" s="22">
        <v>0</v>
      </c>
      <c r="R103" s="22">
        <v>0</v>
      </c>
      <c r="S103" s="22">
        <v>0</v>
      </c>
      <c r="T103" s="22">
        <v>461206</v>
      </c>
      <c r="U103" s="22">
        <v>147384</v>
      </c>
      <c r="V103" s="22">
        <v>200908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3495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7236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825792</v>
      </c>
    </row>
    <row r="104" spans="1:42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0</v>
      </c>
      <c r="F104" s="22">
        <v>3993</v>
      </c>
      <c r="G104" s="22">
        <v>0</v>
      </c>
      <c r="H104" s="22">
        <v>0</v>
      </c>
      <c r="I104" s="22">
        <v>23680</v>
      </c>
      <c r="J104" s="22">
        <v>0</v>
      </c>
      <c r="K104" s="22">
        <v>0</v>
      </c>
      <c r="L104" s="22">
        <v>7799</v>
      </c>
      <c r="M104" s="22">
        <v>0</v>
      </c>
      <c r="N104" s="22">
        <v>53</v>
      </c>
      <c r="O104" s="22">
        <v>1374</v>
      </c>
      <c r="P104" s="22">
        <v>0</v>
      </c>
      <c r="Q104" s="22">
        <v>0</v>
      </c>
      <c r="R104" s="22">
        <v>0</v>
      </c>
      <c r="S104" s="22">
        <v>0</v>
      </c>
      <c r="T104" s="22">
        <v>609652</v>
      </c>
      <c r="U104" s="22">
        <v>466562</v>
      </c>
      <c r="V104" s="22">
        <v>185183</v>
      </c>
      <c r="W104" s="22">
        <v>0</v>
      </c>
      <c r="X104" s="22">
        <v>7065</v>
      </c>
      <c r="Y104" s="22">
        <v>0</v>
      </c>
      <c r="Z104" s="22">
        <v>0</v>
      </c>
      <c r="AA104" s="22">
        <v>0</v>
      </c>
      <c r="AB104" s="22">
        <v>16862</v>
      </c>
      <c r="AC104" s="22">
        <v>4588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81716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1408527</v>
      </c>
    </row>
    <row r="105" spans="1:42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0</v>
      </c>
      <c r="F105" s="22">
        <v>15199</v>
      </c>
      <c r="G105" s="22">
        <v>0</v>
      </c>
      <c r="H105" s="22">
        <v>0</v>
      </c>
      <c r="I105" s="22">
        <v>157360</v>
      </c>
      <c r="J105" s="22">
        <v>0</v>
      </c>
      <c r="K105" s="22">
        <v>7800</v>
      </c>
      <c r="L105" s="22">
        <v>12249</v>
      </c>
      <c r="M105" s="22">
        <v>0</v>
      </c>
      <c r="N105" s="22">
        <v>0</v>
      </c>
      <c r="O105" s="22">
        <v>2940</v>
      </c>
      <c r="P105" s="22">
        <v>0</v>
      </c>
      <c r="Q105" s="22">
        <v>0</v>
      </c>
      <c r="R105" s="22">
        <v>0</v>
      </c>
      <c r="S105" s="22">
        <v>0</v>
      </c>
      <c r="T105" s="22">
        <v>405072</v>
      </c>
      <c r="U105" s="22">
        <v>394650</v>
      </c>
      <c r="V105" s="22">
        <v>212326</v>
      </c>
      <c r="W105" s="22">
        <v>0</v>
      </c>
      <c r="X105" s="22">
        <v>1281</v>
      </c>
      <c r="Y105" s="22">
        <v>0</v>
      </c>
      <c r="Z105" s="22">
        <v>0</v>
      </c>
      <c r="AA105" s="22">
        <v>0</v>
      </c>
      <c r="AB105" s="22">
        <v>515839</v>
      </c>
      <c r="AC105" s="22">
        <v>44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131524</v>
      </c>
      <c r="AJ105" s="22">
        <v>2364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1858648</v>
      </c>
    </row>
    <row r="106" spans="1:42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0</v>
      </c>
      <c r="F106" s="22">
        <v>57870</v>
      </c>
      <c r="G106" s="22">
        <v>0</v>
      </c>
      <c r="H106" s="22">
        <v>349124</v>
      </c>
      <c r="I106" s="22">
        <v>74205</v>
      </c>
      <c r="J106" s="22">
        <v>0</v>
      </c>
      <c r="K106" s="22">
        <v>0</v>
      </c>
      <c r="L106" s="22">
        <v>503159</v>
      </c>
      <c r="M106" s="22">
        <v>0</v>
      </c>
      <c r="N106" s="22">
        <v>0</v>
      </c>
      <c r="O106" s="22">
        <v>2681</v>
      </c>
      <c r="P106" s="22">
        <v>0</v>
      </c>
      <c r="Q106" s="22">
        <v>0</v>
      </c>
      <c r="R106" s="22">
        <v>0</v>
      </c>
      <c r="S106" s="22">
        <v>0</v>
      </c>
      <c r="T106" s="22">
        <v>2370834</v>
      </c>
      <c r="U106" s="22">
        <v>4257292</v>
      </c>
      <c r="V106" s="22">
        <v>1831211</v>
      </c>
      <c r="W106" s="22">
        <v>0</v>
      </c>
      <c r="X106" s="22">
        <v>44468</v>
      </c>
      <c r="Y106" s="22">
        <v>0</v>
      </c>
      <c r="Z106" s="22">
        <v>47115</v>
      </c>
      <c r="AA106" s="22">
        <v>11691</v>
      </c>
      <c r="AB106" s="22">
        <v>9971</v>
      </c>
      <c r="AC106" s="22">
        <v>72</v>
      </c>
      <c r="AD106" s="22">
        <v>0</v>
      </c>
      <c r="AE106" s="22">
        <v>12589</v>
      </c>
      <c r="AF106" s="22">
        <v>0</v>
      </c>
      <c r="AG106" s="22">
        <v>274</v>
      </c>
      <c r="AH106" s="22">
        <v>0</v>
      </c>
      <c r="AI106" s="22">
        <v>12144</v>
      </c>
      <c r="AJ106" s="22">
        <v>55901</v>
      </c>
      <c r="AK106" s="22">
        <v>0</v>
      </c>
      <c r="AL106" s="22">
        <v>1405866</v>
      </c>
      <c r="AM106" s="22">
        <v>0</v>
      </c>
      <c r="AN106" s="22">
        <v>0</v>
      </c>
      <c r="AO106" s="22">
        <v>0</v>
      </c>
      <c r="AP106" s="22">
        <v>11046467</v>
      </c>
    </row>
    <row r="107" spans="1:42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0</v>
      </c>
      <c r="F107" s="22">
        <v>1209359</v>
      </c>
      <c r="G107" s="22">
        <v>0</v>
      </c>
      <c r="H107" s="22">
        <v>22483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13897</v>
      </c>
      <c r="P107" s="22">
        <v>784</v>
      </c>
      <c r="Q107" s="22">
        <v>0</v>
      </c>
      <c r="R107" s="22">
        <v>0</v>
      </c>
      <c r="S107" s="22">
        <v>0</v>
      </c>
      <c r="T107" s="22">
        <v>889203</v>
      </c>
      <c r="U107" s="22">
        <v>706758</v>
      </c>
      <c r="V107" s="22">
        <v>355412</v>
      </c>
      <c r="W107" s="22">
        <v>0</v>
      </c>
      <c r="X107" s="22">
        <v>0</v>
      </c>
      <c r="Y107" s="22">
        <v>0</v>
      </c>
      <c r="Z107" s="22">
        <v>34141</v>
      </c>
      <c r="AA107" s="22">
        <v>0</v>
      </c>
      <c r="AB107" s="22">
        <v>41272</v>
      </c>
      <c r="AC107" s="22">
        <v>18477</v>
      </c>
      <c r="AD107" s="22">
        <v>0</v>
      </c>
      <c r="AE107" s="22">
        <v>0</v>
      </c>
      <c r="AF107" s="22">
        <v>0</v>
      </c>
      <c r="AG107" s="22">
        <v>0</v>
      </c>
      <c r="AH107" s="22">
        <v>177960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1933647</v>
      </c>
      <c r="AO107" s="22">
        <v>0</v>
      </c>
      <c r="AP107" s="22">
        <v>5403393</v>
      </c>
    </row>
    <row r="108" spans="1:42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0</v>
      </c>
      <c r="F108" s="22">
        <v>15674</v>
      </c>
      <c r="G108" s="22">
        <v>0</v>
      </c>
      <c r="H108" s="22">
        <v>0</v>
      </c>
      <c r="I108" s="22">
        <v>33475</v>
      </c>
      <c r="J108" s="22">
        <v>162</v>
      </c>
      <c r="K108" s="22">
        <v>0</v>
      </c>
      <c r="L108" s="22">
        <v>0</v>
      </c>
      <c r="M108" s="22">
        <v>0</v>
      </c>
      <c r="N108" s="22">
        <v>0</v>
      </c>
      <c r="O108" s="22">
        <v>408</v>
      </c>
      <c r="P108" s="22">
        <v>0</v>
      </c>
      <c r="Q108" s="22">
        <v>0</v>
      </c>
      <c r="R108" s="22">
        <v>0</v>
      </c>
      <c r="S108" s="22">
        <v>0</v>
      </c>
      <c r="T108" s="22">
        <v>871480</v>
      </c>
      <c r="U108" s="22">
        <v>345209</v>
      </c>
      <c r="V108" s="22">
        <v>286000</v>
      </c>
      <c r="W108" s="22">
        <v>0</v>
      </c>
      <c r="X108" s="22">
        <v>3448</v>
      </c>
      <c r="Y108" s="22">
        <v>0</v>
      </c>
      <c r="Z108" s="22">
        <v>11438</v>
      </c>
      <c r="AA108" s="22">
        <v>15594</v>
      </c>
      <c r="AB108" s="22">
        <v>17545</v>
      </c>
      <c r="AC108" s="22">
        <v>0</v>
      </c>
      <c r="AD108" s="22">
        <v>16374</v>
      </c>
      <c r="AE108" s="22">
        <v>0</v>
      </c>
      <c r="AF108" s="22">
        <v>0</v>
      </c>
      <c r="AG108" s="22">
        <v>0</v>
      </c>
      <c r="AH108" s="22">
        <v>0</v>
      </c>
      <c r="AI108" s="22">
        <v>262288</v>
      </c>
      <c r="AJ108" s="22">
        <v>28499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1907594</v>
      </c>
    </row>
    <row r="109" spans="1:42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0</v>
      </c>
      <c r="F109" s="22">
        <v>19332</v>
      </c>
      <c r="G109" s="22">
        <v>0</v>
      </c>
      <c r="H109" s="22">
        <v>13205</v>
      </c>
      <c r="I109" s="22">
        <v>94393</v>
      </c>
      <c r="J109" s="22">
        <v>0</v>
      </c>
      <c r="K109" s="22">
        <v>21000</v>
      </c>
      <c r="L109" s="22">
        <v>0</v>
      </c>
      <c r="M109" s="22">
        <v>0</v>
      </c>
      <c r="N109" s="22">
        <v>0</v>
      </c>
      <c r="O109" s="22">
        <v>4124</v>
      </c>
      <c r="P109" s="22">
        <v>0</v>
      </c>
      <c r="Q109" s="22">
        <v>0</v>
      </c>
      <c r="R109" s="22">
        <v>0</v>
      </c>
      <c r="S109" s="22">
        <v>0</v>
      </c>
      <c r="T109" s="22">
        <v>491963</v>
      </c>
      <c r="U109" s="22">
        <v>172633</v>
      </c>
      <c r="V109" s="22">
        <v>117216</v>
      </c>
      <c r="W109" s="22">
        <v>0</v>
      </c>
      <c r="X109" s="22">
        <v>0</v>
      </c>
      <c r="Y109" s="22">
        <v>0</v>
      </c>
      <c r="Z109" s="22">
        <v>13066</v>
      </c>
      <c r="AA109" s="22">
        <v>3628</v>
      </c>
      <c r="AB109" s="22">
        <v>0</v>
      </c>
      <c r="AC109" s="22">
        <v>288</v>
      </c>
      <c r="AD109" s="22">
        <v>6005</v>
      </c>
      <c r="AE109" s="22">
        <v>0</v>
      </c>
      <c r="AF109" s="22">
        <v>0</v>
      </c>
      <c r="AG109" s="22">
        <v>0</v>
      </c>
      <c r="AH109" s="22">
        <v>0</v>
      </c>
      <c r="AI109" s="22">
        <v>174454</v>
      </c>
      <c r="AJ109" s="22">
        <v>41891</v>
      </c>
      <c r="AK109" s="22">
        <v>0</v>
      </c>
      <c r="AL109" s="22">
        <v>0</v>
      </c>
      <c r="AM109" s="22">
        <v>672671</v>
      </c>
      <c r="AN109" s="22">
        <v>0</v>
      </c>
      <c r="AO109" s="22">
        <v>0</v>
      </c>
      <c r="AP109" s="22">
        <v>1845869</v>
      </c>
    </row>
    <row r="110" spans="1:42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0</v>
      </c>
      <c r="F110" s="22">
        <v>154527</v>
      </c>
      <c r="G110" s="22">
        <v>0</v>
      </c>
      <c r="H110" s="22">
        <v>1006796</v>
      </c>
      <c r="I110" s="22">
        <v>169602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485770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89741</v>
      </c>
      <c r="Y110" s="22">
        <v>0</v>
      </c>
      <c r="Z110" s="22">
        <v>0</v>
      </c>
      <c r="AA110" s="22">
        <v>0</v>
      </c>
      <c r="AB110" s="22">
        <v>698813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77320</v>
      </c>
      <c r="AJ110" s="22">
        <v>308485</v>
      </c>
      <c r="AK110" s="22">
        <v>0</v>
      </c>
      <c r="AL110" s="22">
        <v>34307</v>
      </c>
      <c r="AM110" s="22">
        <v>0</v>
      </c>
      <c r="AN110" s="22">
        <v>0</v>
      </c>
      <c r="AO110" s="22">
        <v>0</v>
      </c>
      <c r="AP110" s="22">
        <v>3025361</v>
      </c>
    </row>
    <row r="111" spans="1:42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6200</v>
      </c>
      <c r="J111" s="22">
        <v>0</v>
      </c>
      <c r="K111" s="22">
        <v>0</v>
      </c>
      <c r="L111" s="22">
        <v>12283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7948</v>
      </c>
      <c r="S111" s="22">
        <v>0</v>
      </c>
      <c r="T111" s="22">
        <v>962436</v>
      </c>
      <c r="U111" s="22">
        <v>294638</v>
      </c>
      <c r="V111" s="22">
        <v>535593</v>
      </c>
      <c r="W111" s="22">
        <v>0</v>
      </c>
      <c r="X111" s="22">
        <v>0</v>
      </c>
      <c r="Y111" s="22">
        <v>0</v>
      </c>
      <c r="Z111" s="22">
        <v>16210</v>
      </c>
      <c r="AA111" s="22">
        <v>0</v>
      </c>
      <c r="AB111" s="22">
        <v>9608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81960</v>
      </c>
      <c r="AJ111" s="22">
        <v>6770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1933646</v>
      </c>
    </row>
    <row r="112" spans="1:42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9702</v>
      </c>
      <c r="F112" s="22">
        <v>13116</v>
      </c>
      <c r="G112" s="22">
        <v>0</v>
      </c>
      <c r="H112" s="22">
        <v>0</v>
      </c>
      <c r="I112" s="22">
        <v>48125</v>
      </c>
      <c r="J112" s="22">
        <v>0</v>
      </c>
      <c r="K112" s="22">
        <v>439</v>
      </c>
      <c r="L112" s="22">
        <v>1132</v>
      </c>
      <c r="M112" s="22">
        <v>0</v>
      </c>
      <c r="N112" s="22">
        <v>8447</v>
      </c>
      <c r="O112" s="22">
        <v>2057</v>
      </c>
      <c r="P112" s="22">
        <v>0</v>
      </c>
      <c r="Q112" s="22">
        <v>16800</v>
      </c>
      <c r="R112" s="22">
        <v>224596</v>
      </c>
      <c r="S112" s="22">
        <v>0</v>
      </c>
      <c r="T112" s="22">
        <v>1440385</v>
      </c>
      <c r="U112" s="22">
        <v>929497</v>
      </c>
      <c r="V112" s="22">
        <v>856890</v>
      </c>
      <c r="W112" s="22">
        <v>0</v>
      </c>
      <c r="X112" s="22">
        <v>0</v>
      </c>
      <c r="Y112" s="22">
        <v>0</v>
      </c>
      <c r="Z112" s="22">
        <v>36905</v>
      </c>
      <c r="AA112" s="22">
        <v>0</v>
      </c>
      <c r="AB112" s="22">
        <v>26790</v>
      </c>
      <c r="AC112" s="22">
        <v>0</v>
      </c>
      <c r="AD112" s="22">
        <v>1559502</v>
      </c>
      <c r="AE112" s="22">
        <v>0</v>
      </c>
      <c r="AF112" s="22">
        <v>0</v>
      </c>
      <c r="AG112" s="22">
        <v>0</v>
      </c>
      <c r="AH112" s="22">
        <v>0</v>
      </c>
      <c r="AI112" s="22">
        <v>293263</v>
      </c>
      <c r="AJ112" s="22">
        <v>17547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5485193</v>
      </c>
    </row>
    <row r="113" spans="1:42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707</v>
      </c>
      <c r="F113" s="22">
        <v>5823</v>
      </c>
      <c r="G113" s="22">
        <v>0</v>
      </c>
      <c r="H113" s="22">
        <v>0</v>
      </c>
      <c r="I113" s="22">
        <v>129973</v>
      </c>
      <c r="J113" s="22">
        <v>0</v>
      </c>
      <c r="K113" s="22">
        <v>0</v>
      </c>
      <c r="L113" s="22">
        <v>56803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50558</v>
      </c>
      <c r="S113" s="22">
        <v>0</v>
      </c>
      <c r="T113" s="22">
        <v>521317</v>
      </c>
      <c r="U113" s="22">
        <v>225980</v>
      </c>
      <c r="V113" s="22">
        <v>273948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2100</v>
      </c>
      <c r="AC113" s="22">
        <v>0</v>
      </c>
      <c r="AD113" s="22">
        <v>600</v>
      </c>
      <c r="AE113" s="22">
        <v>0</v>
      </c>
      <c r="AF113" s="22">
        <v>0</v>
      </c>
      <c r="AG113" s="22">
        <v>550</v>
      </c>
      <c r="AH113" s="22">
        <v>0</v>
      </c>
      <c r="AI113" s="22">
        <v>2648</v>
      </c>
      <c r="AJ113" s="22">
        <v>1790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1272797</v>
      </c>
    </row>
    <row r="114" spans="1:42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0</v>
      </c>
      <c r="F114" s="22">
        <v>56664</v>
      </c>
      <c r="G114" s="22">
        <v>0</v>
      </c>
      <c r="H114" s="22">
        <v>0</v>
      </c>
      <c r="I114" s="22">
        <v>248284</v>
      </c>
      <c r="J114" s="22">
        <v>0</v>
      </c>
      <c r="K114" s="22">
        <v>0</v>
      </c>
      <c r="L114" s="22">
        <v>380</v>
      </c>
      <c r="M114" s="22">
        <v>0</v>
      </c>
      <c r="N114" s="22">
        <v>0</v>
      </c>
      <c r="O114" s="22">
        <v>55067</v>
      </c>
      <c r="P114" s="22">
        <v>0</v>
      </c>
      <c r="Q114" s="22">
        <v>0</v>
      </c>
      <c r="R114" s="22">
        <v>321788</v>
      </c>
      <c r="S114" s="22">
        <v>0</v>
      </c>
      <c r="T114" s="22">
        <v>3107759</v>
      </c>
      <c r="U114" s="22">
        <v>4136250</v>
      </c>
      <c r="V114" s="22">
        <v>1986574</v>
      </c>
      <c r="W114" s="22">
        <v>0</v>
      </c>
      <c r="X114" s="22">
        <v>100304</v>
      </c>
      <c r="Y114" s="22">
        <v>0</v>
      </c>
      <c r="Z114" s="22">
        <v>49000</v>
      </c>
      <c r="AA114" s="22">
        <v>0</v>
      </c>
      <c r="AB114" s="22">
        <v>769045</v>
      </c>
      <c r="AC114" s="22">
        <v>0</v>
      </c>
      <c r="AD114" s="22">
        <v>319953</v>
      </c>
      <c r="AE114" s="22">
        <v>0</v>
      </c>
      <c r="AF114" s="22">
        <v>0</v>
      </c>
      <c r="AG114" s="22">
        <v>0</v>
      </c>
      <c r="AH114" s="22">
        <v>0</v>
      </c>
      <c r="AI114" s="22">
        <v>668936</v>
      </c>
      <c r="AJ114" s="22">
        <v>552713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12372717</v>
      </c>
    </row>
    <row r="115" spans="1:42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0</v>
      </c>
      <c r="F115" s="22">
        <v>1391</v>
      </c>
      <c r="G115" s="22">
        <v>0</v>
      </c>
      <c r="H115" s="22">
        <v>0</v>
      </c>
      <c r="I115" s="22">
        <v>26014</v>
      </c>
      <c r="J115" s="22">
        <v>0</v>
      </c>
      <c r="K115" s="22">
        <v>0</v>
      </c>
      <c r="L115" s="22">
        <v>0</v>
      </c>
      <c r="M115" s="22">
        <v>0</v>
      </c>
      <c r="N115" s="22">
        <v>17</v>
      </c>
      <c r="O115" s="22">
        <v>0</v>
      </c>
      <c r="P115" s="22">
        <v>1175</v>
      </c>
      <c r="Q115" s="22">
        <v>0</v>
      </c>
      <c r="R115" s="22">
        <v>0</v>
      </c>
      <c r="S115" s="22">
        <v>0</v>
      </c>
      <c r="T115" s="22">
        <v>517874</v>
      </c>
      <c r="U115" s="22">
        <v>117267</v>
      </c>
      <c r="V115" s="22">
        <v>115236</v>
      </c>
      <c r="W115" s="22">
        <v>0</v>
      </c>
      <c r="X115" s="22">
        <v>0</v>
      </c>
      <c r="Y115" s="22">
        <v>0</v>
      </c>
      <c r="Z115" s="22">
        <v>2450</v>
      </c>
      <c r="AA115" s="22">
        <v>5000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100088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886512</v>
      </c>
    </row>
    <row r="116" spans="1:42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0</v>
      </c>
      <c r="F116" s="22">
        <v>12501</v>
      </c>
      <c r="G116" s="22">
        <v>0</v>
      </c>
      <c r="H116" s="22">
        <v>0</v>
      </c>
      <c r="I116" s="22">
        <v>167225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931026</v>
      </c>
      <c r="U116" s="22">
        <v>381699</v>
      </c>
      <c r="V116" s="22">
        <v>218762</v>
      </c>
      <c r="W116" s="22">
        <v>0</v>
      </c>
      <c r="X116" s="22">
        <v>0</v>
      </c>
      <c r="Y116" s="22">
        <v>0</v>
      </c>
      <c r="Z116" s="22">
        <v>27810</v>
      </c>
      <c r="AA116" s="22">
        <v>0</v>
      </c>
      <c r="AB116" s="22">
        <v>3704</v>
      </c>
      <c r="AC116" s="22">
        <v>0</v>
      </c>
      <c r="AD116" s="22">
        <v>17750</v>
      </c>
      <c r="AE116" s="22">
        <v>0</v>
      </c>
      <c r="AF116" s="22">
        <v>0</v>
      </c>
      <c r="AG116" s="22">
        <v>0</v>
      </c>
      <c r="AH116" s="22">
        <v>0</v>
      </c>
      <c r="AI116" s="22">
        <v>10751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1771228</v>
      </c>
    </row>
    <row r="117" spans="1:42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0</v>
      </c>
      <c r="F117" s="22">
        <v>2094</v>
      </c>
      <c r="G117" s="22">
        <v>0</v>
      </c>
      <c r="H117" s="22">
        <v>0</v>
      </c>
      <c r="I117" s="22">
        <v>5444</v>
      </c>
      <c r="J117" s="22">
        <v>0</v>
      </c>
      <c r="K117" s="22">
        <v>0</v>
      </c>
      <c r="L117" s="22">
        <v>0</v>
      </c>
      <c r="M117" s="22">
        <v>0</v>
      </c>
      <c r="N117" s="22">
        <v>4115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296013</v>
      </c>
      <c r="U117" s="22">
        <v>171796</v>
      </c>
      <c r="V117" s="22">
        <v>148060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100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7314</v>
      </c>
      <c r="AK117" s="22">
        <v>0</v>
      </c>
      <c r="AL117" s="22">
        <v>0</v>
      </c>
      <c r="AM117" s="22">
        <v>507530</v>
      </c>
      <c r="AN117" s="22">
        <v>0</v>
      </c>
      <c r="AO117" s="22">
        <v>0</v>
      </c>
      <c r="AP117" s="22">
        <v>1142466</v>
      </c>
    </row>
    <row r="118" spans="1:42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0</v>
      </c>
      <c r="F118" s="22">
        <v>420896</v>
      </c>
      <c r="G118" s="22">
        <v>0</v>
      </c>
      <c r="H118" s="22">
        <v>561630</v>
      </c>
      <c r="I118" s="22">
        <v>0</v>
      </c>
      <c r="J118" s="22">
        <v>0</v>
      </c>
      <c r="K118" s="22">
        <v>0</v>
      </c>
      <c r="L118" s="22">
        <v>42336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1558662</v>
      </c>
      <c r="U118" s="22">
        <v>1252659</v>
      </c>
      <c r="V118" s="22">
        <v>563467</v>
      </c>
      <c r="W118" s="22">
        <v>55460</v>
      </c>
      <c r="X118" s="22">
        <v>2595</v>
      </c>
      <c r="Y118" s="22">
        <v>0</v>
      </c>
      <c r="Z118" s="22">
        <v>0</v>
      </c>
      <c r="AA118" s="22">
        <v>23826</v>
      </c>
      <c r="AB118" s="22">
        <v>50651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265805</v>
      </c>
      <c r="AJ118" s="22">
        <v>61977</v>
      </c>
      <c r="AK118" s="22">
        <v>0</v>
      </c>
      <c r="AL118" s="22">
        <v>0</v>
      </c>
      <c r="AM118" s="22">
        <v>2867863</v>
      </c>
      <c r="AN118" s="22">
        <v>0</v>
      </c>
      <c r="AO118" s="22">
        <v>0</v>
      </c>
      <c r="AP118" s="22">
        <v>7727827</v>
      </c>
    </row>
    <row r="119" spans="1:42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0</v>
      </c>
      <c r="F119" s="22">
        <v>70530</v>
      </c>
      <c r="G119" s="22">
        <v>0</v>
      </c>
      <c r="H119" s="22">
        <v>208443</v>
      </c>
      <c r="I119" s="22">
        <v>88300</v>
      </c>
      <c r="J119" s="22">
        <v>0</v>
      </c>
      <c r="K119" s="22">
        <v>0</v>
      </c>
      <c r="L119" s="22">
        <v>13553</v>
      </c>
      <c r="M119" s="22">
        <v>0</v>
      </c>
      <c r="N119" s="22">
        <v>0</v>
      </c>
      <c r="O119" s="22">
        <v>59530</v>
      </c>
      <c r="P119" s="22">
        <v>0</v>
      </c>
      <c r="Q119" s="22">
        <v>0</v>
      </c>
      <c r="R119" s="22">
        <v>0</v>
      </c>
      <c r="S119" s="22">
        <v>0</v>
      </c>
      <c r="T119" s="22">
        <v>991226</v>
      </c>
      <c r="U119" s="22">
        <v>833281</v>
      </c>
      <c r="V119" s="22">
        <v>450816</v>
      </c>
      <c r="W119" s="22">
        <v>0</v>
      </c>
      <c r="X119" s="22">
        <v>134200</v>
      </c>
      <c r="Y119" s="22">
        <v>0</v>
      </c>
      <c r="Z119" s="22">
        <v>19236</v>
      </c>
      <c r="AA119" s="22">
        <v>0</v>
      </c>
      <c r="AB119" s="22">
        <v>11888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661392</v>
      </c>
      <c r="AJ119" s="22">
        <v>9840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3552235</v>
      </c>
    </row>
    <row r="120" spans="1:42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0</v>
      </c>
      <c r="F120" s="22">
        <v>33974</v>
      </c>
      <c r="G120" s="22">
        <v>55241</v>
      </c>
      <c r="H120" s="22">
        <v>0</v>
      </c>
      <c r="I120" s="22">
        <v>26749</v>
      </c>
      <c r="J120" s="22">
        <v>0</v>
      </c>
      <c r="K120" s="22">
        <v>0</v>
      </c>
      <c r="L120" s="22">
        <v>0</v>
      </c>
      <c r="M120" s="22">
        <v>0</v>
      </c>
      <c r="N120" s="22">
        <v>37609</v>
      </c>
      <c r="O120" s="22">
        <v>20895</v>
      </c>
      <c r="P120" s="22">
        <v>0</v>
      </c>
      <c r="Q120" s="22">
        <v>0</v>
      </c>
      <c r="R120" s="22">
        <v>0</v>
      </c>
      <c r="S120" s="22">
        <v>0</v>
      </c>
      <c r="T120" s="22">
        <v>2819270</v>
      </c>
      <c r="U120" s="22">
        <v>2089152</v>
      </c>
      <c r="V120" s="22">
        <v>1810559</v>
      </c>
      <c r="W120" s="22">
        <v>0</v>
      </c>
      <c r="X120" s="22">
        <v>3190</v>
      </c>
      <c r="Y120" s="22">
        <v>513296</v>
      </c>
      <c r="Z120" s="22">
        <v>24454</v>
      </c>
      <c r="AA120" s="22">
        <v>0</v>
      </c>
      <c r="AB120" s="22">
        <v>105506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1052905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8592800</v>
      </c>
    </row>
    <row r="121" spans="1:42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0</v>
      </c>
      <c r="F121" s="22">
        <v>8842</v>
      </c>
      <c r="G121" s="22">
        <v>0</v>
      </c>
      <c r="H121" s="22">
        <v>10137</v>
      </c>
      <c r="I121" s="22">
        <v>19198</v>
      </c>
      <c r="J121" s="22">
        <v>0</v>
      </c>
      <c r="K121" s="22">
        <v>0</v>
      </c>
      <c r="L121" s="22">
        <v>73336</v>
      </c>
      <c r="M121" s="22">
        <v>0</v>
      </c>
      <c r="N121" s="22">
        <v>31490</v>
      </c>
      <c r="O121" s="22">
        <v>6027</v>
      </c>
      <c r="P121" s="22">
        <v>57717</v>
      </c>
      <c r="Q121" s="22">
        <v>0</v>
      </c>
      <c r="R121" s="22">
        <v>0</v>
      </c>
      <c r="S121" s="22">
        <v>0</v>
      </c>
      <c r="T121" s="22">
        <v>2839969</v>
      </c>
      <c r="U121" s="22">
        <v>1858077</v>
      </c>
      <c r="V121" s="22">
        <v>88809</v>
      </c>
      <c r="W121" s="22">
        <v>0</v>
      </c>
      <c r="X121" s="22">
        <v>31136</v>
      </c>
      <c r="Y121" s="22">
        <v>0</v>
      </c>
      <c r="Z121" s="22">
        <v>36450</v>
      </c>
      <c r="AA121" s="22">
        <v>0</v>
      </c>
      <c r="AB121" s="22">
        <v>0</v>
      </c>
      <c r="AC121" s="22">
        <v>9299</v>
      </c>
      <c r="AD121" s="22">
        <v>21524</v>
      </c>
      <c r="AE121" s="22">
        <v>0</v>
      </c>
      <c r="AF121" s="22">
        <v>0</v>
      </c>
      <c r="AG121" s="22">
        <v>0</v>
      </c>
      <c r="AH121" s="22">
        <v>0</v>
      </c>
      <c r="AI121" s="22">
        <v>182705</v>
      </c>
      <c r="AJ121" s="22">
        <v>443949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5718665</v>
      </c>
    </row>
    <row r="122" spans="1:42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0</v>
      </c>
      <c r="F122" s="22">
        <v>1801</v>
      </c>
      <c r="G122" s="22">
        <v>0</v>
      </c>
      <c r="H122" s="22">
        <v>0</v>
      </c>
      <c r="I122" s="22">
        <v>64951</v>
      </c>
      <c r="J122" s="22">
        <v>0</v>
      </c>
      <c r="K122" s="22">
        <v>0</v>
      </c>
      <c r="L122" s="22">
        <v>1750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166828</v>
      </c>
      <c r="U122" s="22">
        <v>159360</v>
      </c>
      <c r="V122" s="22">
        <v>156996</v>
      </c>
      <c r="W122" s="22">
        <v>0</v>
      </c>
      <c r="X122" s="22">
        <v>0</v>
      </c>
      <c r="Y122" s="22">
        <v>0</v>
      </c>
      <c r="Z122" s="22">
        <v>3100</v>
      </c>
      <c r="AA122" s="22">
        <v>0</v>
      </c>
      <c r="AB122" s="22">
        <v>0</v>
      </c>
      <c r="AC122" s="22">
        <v>0</v>
      </c>
      <c r="AD122" s="22">
        <v>285757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2742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843285</v>
      </c>
    </row>
    <row r="123" spans="1:42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0</v>
      </c>
      <c r="F123" s="22">
        <v>42306</v>
      </c>
      <c r="G123" s="22">
        <v>0</v>
      </c>
      <c r="H123" s="22">
        <v>0</v>
      </c>
      <c r="I123" s="22">
        <v>38625</v>
      </c>
      <c r="J123" s="22">
        <v>0</v>
      </c>
      <c r="K123" s="22">
        <v>0</v>
      </c>
      <c r="L123" s="22">
        <v>0</v>
      </c>
      <c r="M123" s="22">
        <v>0</v>
      </c>
      <c r="N123" s="22">
        <v>550</v>
      </c>
      <c r="O123" s="22">
        <v>88159</v>
      </c>
      <c r="P123" s="22">
        <v>45055</v>
      </c>
      <c r="Q123" s="22">
        <v>0</v>
      </c>
      <c r="R123" s="22">
        <v>0</v>
      </c>
      <c r="S123" s="22">
        <v>0</v>
      </c>
      <c r="T123" s="22">
        <v>1664592</v>
      </c>
      <c r="U123" s="22">
        <v>1100682</v>
      </c>
      <c r="V123" s="22">
        <v>627522</v>
      </c>
      <c r="W123" s="22">
        <v>0</v>
      </c>
      <c r="X123" s="22">
        <v>10504</v>
      </c>
      <c r="Y123" s="22">
        <v>0</v>
      </c>
      <c r="Z123" s="22">
        <v>15543</v>
      </c>
      <c r="AA123" s="22">
        <v>0</v>
      </c>
      <c r="AB123" s="22">
        <v>31216</v>
      </c>
      <c r="AC123" s="22">
        <v>0</v>
      </c>
      <c r="AD123" s="22">
        <v>977778</v>
      </c>
      <c r="AE123" s="22">
        <v>0</v>
      </c>
      <c r="AF123" s="22">
        <v>0</v>
      </c>
      <c r="AG123" s="22">
        <v>0</v>
      </c>
      <c r="AH123" s="22">
        <v>0</v>
      </c>
      <c r="AI123" s="22">
        <v>398674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5041206</v>
      </c>
    </row>
    <row r="124" spans="1:42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1727</v>
      </c>
      <c r="F124" s="22">
        <v>8809</v>
      </c>
      <c r="G124" s="22">
        <v>0</v>
      </c>
      <c r="H124" s="22">
        <v>0</v>
      </c>
      <c r="I124" s="22">
        <v>6000</v>
      </c>
      <c r="J124" s="22">
        <v>0</v>
      </c>
      <c r="K124" s="22">
        <v>0</v>
      </c>
      <c r="L124" s="22">
        <v>1313</v>
      </c>
      <c r="M124" s="22">
        <v>0</v>
      </c>
      <c r="N124" s="22">
        <v>5099</v>
      </c>
      <c r="O124" s="22">
        <v>7049</v>
      </c>
      <c r="P124" s="22">
        <v>362</v>
      </c>
      <c r="Q124" s="22">
        <v>0</v>
      </c>
      <c r="R124" s="22">
        <v>0</v>
      </c>
      <c r="S124" s="22">
        <v>0</v>
      </c>
      <c r="T124" s="22">
        <v>338395</v>
      </c>
      <c r="U124" s="22">
        <v>110238</v>
      </c>
      <c r="V124" s="22">
        <v>135994</v>
      </c>
      <c r="W124" s="22">
        <v>0</v>
      </c>
      <c r="X124" s="22">
        <v>7884</v>
      </c>
      <c r="Y124" s="22">
        <v>0</v>
      </c>
      <c r="Z124" s="22">
        <v>2800</v>
      </c>
      <c r="AA124" s="22">
        <v>0</v>
      </c>
      <c r="AB124" s="22">
        <v>0</v>
      </c>
      <c r="AC124" s="22">
        <v>4528</v>
      </c>
      <c r="AD124" s="22">
        <v>1613770</v>
      </c>
      <c r="AE124" s="22">
        <v>0</v>
      </c>
      <c r="AF124" s="22">
        <v>0</v>
      </c>
      <c r="AG124" s="22">
        <v>0</v>
      </c>
      <c r="AH124" s="22">
        <v>0</v>
      </c>
      <c r="AI124" s="22">
        <v>3681</v>
      </c>
      <c r="AJ124" s="22">
        <v>1984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2249633</v>
      </c>
    </row>
    <row r="125" spans="1:42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0</v>
      </c>
      <c r="F125" s="22">
        <v>13779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1086585</v>
      </c>
      <c r="U125" s="22">
        <v>367948</v>
      </c>
      <c r="V125" s="22">
        <v>416985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272520</v>
      </c>
      <c r="AJ125" s="22">
        <v>17488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2175305</v>
      </c>
    </row>
    <row r="126" spans="1:42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0</v>
      </c>
      <c r="F126" s="22">
        <v>27039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160</v>
      </c>
      <c r="M126" s="22">
        <v>0</v>
      </c>
      <c r="N126" s="22">
        <v>30239</v>
      </c>
      <c r="O126" s="22">
        <v>1600</v>
      </c>
      <c r="P126" s="22">
        <v>0</v>
      </c>
      <c r="Q126" s="22">
        <v>0</v>
      </c>
      <c r="R126" s="22">
        <v>0</v>
      </c>
      <c r="S126" s="22">
        <v>0</v>
      </c>
      <c r="T126" s="22">
        <v>576150</v>
      </c>
      <c r="U126" s="22">
        <v>71137</v>
      </c>
      <c r="V126" s="22">
        <v>95537</v>
      </c>
      <c r="W126" s="22">
        <v>0</v>
      </c>
      <c r="X126" s="22">
        <v>13571</v>
      </c>
      <c r="Y126" s="22">
        <v>0</v>
      </c>
      <c r="Z126" s="22">
        <v>6950</v>
      </c>
      <c r="AA126" s="22">
        <v>0</v>
      </c>
      <c r="AB126" s="22">
        <v>0</v>
      </c>
      <c r="AC126" s="22">
        <v>6618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64718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893719</v>
      </c>
    </row>
    <row r="127" spans="1:42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0</v>
      </c>
      <c r="F127" s="22">
        <v>13995</v>
      </c>
      <c r="G127" s="22">
        <v>0</v>
      </c>
      <c r="H127" s="22">
        <v>0</v>
      </c>
      <c r="I127" s="22">
        <v>27660</v>
      </c>
      <c r="J127" s="22">
        <v>0</v>
      </c>
      <c r="K127" s="22">
        <v>0</v>
      </c>
      <c r="L127" s="22">
        <v>1339</v>
      </c>
      <c r="M127" s="22">
        <v>0</v>
      </c>
      <c r="N127" s="22">
        <v>0</v>
      </c>
      <c r="O127" s="22">
        <v>5872</v>
      </c>
      <c r="P127" s="22">
        <v>0</v>
      </c>
      <c r="Q127" s="22">
        <v>0</v>
      </c>
      <c r="R127" s="22">
        <v>0</v>
      </c>
      <c r="S127" s="22">
        <v>0</v>
      </c>
      <c r="T127" s="22">
        <v>961315</v>
      </c>
      <c r="U127" s="22">
        <v>599557</v>
      </c>
      <c r="V127" s="22">
        <v>368488</v>
      </c>
      <c r="W127" s="22">
        <v>0</v>
      </c>
      <c r="X127" s="22">
        <v>38794</v>
      </c>
      <c r="Y127" s="22">
        <v>0</v>
      </c>
      <c r="Z127" s="22">
        <v>9060</v>
      </c>
      <c r="AA127" s="22">
        <v>0</v>
      </c>
      <c r="AB127" s="22">
        <v>0</v>
      </c>
      <c r="AC127" s="22">
        <v>10627</v>
      </c>
      <c r="AD127" s="22">
        <v>276767</v>
      </c>
      <c r="AE127" s="22">
        <v>0</v>
      </c>
      <c r="AF127" s="22">
        <v>0</v>
      </c>
      <c r="AG127" s="22">
        <v>0</v>
      </c>
      <c r="AH127" s="22">
        <v>0</v>
      </c>
      <c r="AI127" s="22">
        <v>4092</v>
      </c>
      <c r="AJ127" s="22">
        <v>2501</v>
      </c>
      <c r="AK127" s="22">
        <v>0</v>
      </c>
      <c r="AL127" s="22">
        <v>0</v>
      </c>
      <c r="AM127" s="22">
        <v>0</v>
      </c>
      <c r="AN127" s="22">
        <v>2391878</v>
      </c>
      <c r="AO127" s="22">
        <v>0</v>
      </c>
      <c r="AP127" s="22">
        <v>4711945</v>
      </c>
    </row>
    <row r="128" spans="1:42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0</v>
      </c>
      <c r="F128" s="22">
        <v>8126</v>
      </c>
      <c r="G128" s="22">
        <v>0</v>
      </c>
      <c r="H128" s="22">
        <v>0</v>
      </c>
      <c r="I128" s="22">
        <v>59356</v>
      </c>
      <c r="J128" s="22">
        <v>0</v>
      </c>
      <c r="K128" s="22">
        <v>0</v>
      </c>
      <c r="L128" s="22">
        <v>0</v>
      </c>
      <c r="M128" s="22">
        <v>0</v>
      </c>
      <c r="N128" s="22">
        <v>299</v>
      </c>
      <c r="O128" s="22">
        <v>350</v>
      </c>
      <c r="P128" s="22">
        <v>560</v>
      </c>
      <c r="Q128" s="22">
        <v>0</v>
      </c>
      <c r="R128" s="22">
        <v>0</v>
      </c>
      <c r="S128" s="22">
        <v>0</v>
      </c>
      <c r="T128" s="22">
        <v>770184</v>
      </c>
      <c r="U128" s="22">
        <v>249092</v>
      </c>
      <c r="V128" s="22">
        <v>389130</v>
      </c>
      <c r="W128" s="22">
        <v>0</v>
      </c>
      <c r="X128" s="22">
        <v>8981</v>
      </c>
      <c r="Y128" s="22">
        <v>0</v>
      </c>
      <c r="Z128" s="22">
        <v>400</v>
      </c>
      <c r="AA128" s="22">
        <v>0</v>
      </c>
      <c r="AB128" s="22">
        <v>1905</v>
      </c>
      <c r="AC128" s="22">
        <v>1978</v>
      </c>
      <c r="AD128" s="22">
        <v>309268</v>
      </c>
      <c r="AE128" s="22">
        <v>0</v>
      </c>
      <c r="AF128" s="22">
        <v>0</v>
      </c>
      <c r="AG128" s="22">
        <v>0</v>
      </c>
      <c r="AH128" s="22">
        <v>0</v>
      </c>
      <c r="AI128" s="22">
        <v>150</v>
      </c>
      <c r="AJ128" s="22">
        <v>29340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1829119</v>
      </c>
    </row>
    <row r="129" spans="1:42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0</v>
      </c>
      <c r="F129" s="22">
        <v>17784</v>
      </c>
      <c r="G129" s="22">
        <v>0</v>
      </c>
      <c r="H129" s="22">
        <v>0</v>
      </c>
      <c r="I129" s="22">
        <v>62482</v>
      </c>
      <c r="J129" s="22">
        <v>0</v>
      </c>
      <c r="K129" s="22">
        <v>0</v>
      </c>
      <c r="L129" s="22">
        <v>749</v>
      </c>
      <c r="M129" s="22">
        <v>0</v>
      </c>
      <c r="N129" s="22">
        <v>888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580047</v>
      </c>
      <c r="U129" s="22">
        <v>508604</v>
      </c>
      <c r="V129" s="22">
        <v>268063</v>
      </c>
      <c r="W129" s="22">
        <v>0</v>
      </c>
      <c r="X129" s="22">
        <v>140096</v>
      </c>
      <c r="Y129" s="22">
        <v>0</v>
      </c>
      <c r="Z129" s="22">
        <v>1250</v>
      </c>
      <c r="AA129" s="22">
        <v>0</v>
      </c>
      <c r="AB129" s="22">
        <v>5488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101666</v>
      </c>
      <c r="AJ129" s="22">
        <v>43476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1730593</v>
      </c>
    </row>
    <row r="130" spans="1:42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0</v>
      </c>
      <c r="F130" s="22">
        <v>382586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32369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961258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255734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1631947</v>
      </c>
    </row>
    <row r="131" spans="1:42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0</v>
      </c>
      <c r="F131" s="22">
        <v>12664</v>
      </c>
      <c r="G131" s="22">
        <v>0</v>
      </c>
      <c r="H131" s="22">
        <v>0</v>
      </c>
      <c r="I131" s="22">
        <v>35826</v>
      </c>
      <c r="J131" s="22">
        <v>0</v>
      </c>
      <c r="K131" s="22">
        <v>0</v>
      </c>
      <c r="L131" s="22">
        <v>0</v>
      </c>
      <c r="M131" s="22">
        <v>0</v>
      </c>
      <c r="N131" s="22">
        <v>11308</v>
      </c>
      <c r="O131" s="22">
        <v>0</v>
      </c>
      <c r="P131" s="22">
        <v>5110</v>
      </c>
      <c r="Q131" s="22">
        <v>0</v>
      </c>
      <c r="R131" s="22">
        <v>0</v>
      </c>
      <c r="S131" s="22">
        <v>0</v>
      </c>
      <c r="T131" s="22">
        <v>678017</v>
      </c>
      <c r="U131" s="22">
        <v>459751</v>
      </c>
      <c r="V131" s="22">
        <v>100830</v>
      </c>
      <c r="W131" s="22">
        <v>0</v>
      </c>
      <c r="X131" s="22">
        <v>0</v>
      </c>
      <c r="Y131" s="22">
        <v>19624</v>
      </c>
      <c r="Z131" s="22">
        <v>1400</v>
      </c>
      <c r="AA131" s="22">
        <v>24393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4050</v>
      </c>
      <c r="AH131" s="22">
        <v>150122</v>
      </c>
      <c r="AI131" s="22">
        <v>0</v>
      </c>
      <c r="AJ131" s="22">
        <v>0</v>
      </c>
      <c r="AK131" s="22">
        <v>0</v>
      </c>
      <c r="AL131" s="22">
        <v>127718</v>
      </c>
      <c r="AM131" s="22">
        <v>0</v>
      </c>
      <c r="AN131" s="22">
        <v>0</v>
      </c>
      <c r="AO131" s="22">
        <v>0</v>
      </c>
      <c r="AP131" s="22">
        <v>1630813</v>
      </c>
    </row>
    <row r="132" spans="1:42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2476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76568</v>
      </c>
      <c r="U132" s="22">
        <v>59887</v>
      </c>
      <c r="V132" s="22">
        <v>53215</v>
      </c>
      <c r="W132" s="22">
        <v>0</v>
      </c>
      <c r="X132" s="22">
        <v>0</v>
      </c>
      <c r="Y132" s="22">
        <v>0</v>
      </c>
      <c r="Z132" s="22">
        <v>3510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195656</v>
      </c>
    </row>
    <row r="133" spans="1:42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0</v>
      </c>
      <c r="F133" s="22">
        <v>19899</v>
      </c>
      <c r="G133" s="22">
        <v>0</v>
      </c>
      <c r="H133" s="22">
        <v>0</v>
      </c>
      <c r="I133" s="22">
        <v>79825</v>
      </c>
      <c r="J133" s="22">
        <v>0</v>
      </c>
      <c r="K133" s="22">
        <v>0</v>
      </c>
      <c r="L133" s="22">
        <v>1255</v>
      </c>
      <c r="M133" s="22">
        <v>0</v>
      </c>
      <c r="N133" s="22">
        <v>49029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818026</v>
      </c>
      <c r="U133" s="22">
        <v>184011</v>
      </c>
      <c r="V133" s="22">
        <v>120902</v>
      </c>
      <c r="W133" s="22">
        <v>311296</v>
      </c>
      <c r="X133" s="22">
        <v>0</v>
      </c>
      <c r="Y133" s="22">
        <v>0</v>
      </c>
      <c r="Z133" s="22">
        <v>14035</v>
      </c>
      <c r="AA133" s="22">
        <v>0</v>
      </c>
      <c r="AB133" s="22">
        <v>0</v>
      </c>
      <c r="AC133" s="22">
        <v>15305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113572</v>
      </c>
      <c r="AJ133" s="22">
        <v>3672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1730827</v>
      </c>
    </row>
    <row r="134" spans="1:42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0</v>
      </c>
      <c r="F134" s="22">
        <v>22756</v>
      </c>
      <c r="G134" s="22">
        <v>0</v>
      </c>
      <c r="H134" s="22">
        <v>0</v>
      </c>
      <c r="I134" s="22">
        <v>17960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176744</v>
      </c>
      <c r="U134" s="22">
        <v>89844</v>
      </c>
      <c r="V134" s="22">
        <v>120832</v>
      </c>
      <c r="W134" s="22">
        <v>0</v>
      </c>
      <c r="X134" s="22">
        <v>0</v>
      </c>
      <c r="Y134" s="22">
        <v>0</v>
      </c>
      <c r="Z134" s="22">
        <v>7800</v>
      </c>
      <c r="AA134" s="22">
        <v>0</v>
      </c>
      <c r="AB134" s="22">
        <v>0</v>
      </c>
      <c r="AC134" s="22">
        <v>0</v>
      </c>
      <c r="AD134" s="22">
        <v>79500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28312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543748</v>
      </c>
    </row>
    <row r="135" spans="1:42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0</v>
      </c>
      <c r="F135" s="22">
        <v>4660</v>
      </c>
      <c r="G135" s="22">
        <v>0</v>
      </c>
      <c r="H135" s="22">
        <v>0</v>
      </c>
      <c r="I135" s="22">
        <v>129632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420215</v>
      </c>
      <c r="Q135" s="22">
        <v>0</v>
      </c>
      <c r="R135" s="22">
        <v>0</v>
      </c>
      <c r="S135" s="22">
        <v>0</v>
      </c>
      <c r="T135" s="22">
        <v>1497929</v>
      </c>
      <c r="U135" s="22">
        <v>382151</v>
      </c>
      <c r="V135" s="22">
        <v>219049</v>
      </c>
      <c r="W135" s="22">
        <v>0</v>
      </c>
      <c r="X135" s="22">
        <v>12108</v>
      </c>
      <c r="Y135" s="22">
        <v>0</v>
      </c>
      <c r="Z135" s="22">
        <v>4330</v>
      </c>
      <c r="AA135" s="22">
        <v>0</v>
      </c>
      <c r="AB135" s="22">
        <v>6749</v>
      </c>
      <c r="AC135" s="22">
        <v>24723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116938</v>
      </c>
      <c r="AJ135" s="22">
        <v>47236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2865720</v>
      </c>
    </row>
    <row r="136" spans="1:42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1292425</v>
      </c>
      <c r="U136" s="22">
        <v>349084</v>
      </c>
      <c r="V136" s="22">
        <v>370998</v>
      </c>
      <c r="W136" s="22">
        <v>0</v>
      </c>
      <c r="X136" s="22">
        <v>0</v>
      </c>
      <c r="Y136" s="22">
        <v>0</v>
      </c>
      <c r="Z136" s="22">
        <v>1000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248153</v>
      </c>
      <c r="AI136" s="22">
        <v>0</v>
      </c>
      <c r="AJ136" s="22">
        <v>6560</v>
      </c>
      <c r="AK136" s="22">
        <v>0</v>
      </c>
      <c r="AL136" s="22">
        <v>0</v>
      </c>
      <c r="AM136" s="22">
        <v>1857906</v>
      </c>
      <c r="AN136" s="22">
        <v>0</v>
      </c>
      <c r="AO136" s="22">
        <v>0</v>
      </c>
      <c r="AP136" s="22">
        <v>4126126</v>
      </c>
    </row>
    <row r="137" spans="1:42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0</v>
      </c>
      <c r="F137" s="22">
        <v>33377</v>
      </c>
      <c r="G137" s="22">
        <v>0</v>
      </c>
      <c r="H137" s="22">
        <v>41804</v>
      </c>
      <c r="I137" s="22">
        <v>34534</v>
      </c>
      <c r="J137" s="22">
        <v>0</v>
      </c>
      <c r="K137" s="22">
        <v>0</v>
      </c>
      <c r="L137" s="22">
        <v>491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93188</v>
      </c>
      <c r="S137" s="22">
        <v>0</v>
      </c>
      <c r="T137" s="22">
        <v>2953156</v>
      </c>
      <c r="U137" s="22">
        <v>1466335</v>
      </c>
      <c r="V137" s="22">
        <v>452765</v>
      </c>
      <c r="W137" s="22">
        <v>0</v>
      </c>
      <c r="X137" s="22">
        <v>7873</v>
      </c>
      <c r="Y137" s="22">
        <v>0</v>
      </c>
      <c r="Z137" s="22">
        <v>35408</v>
      </c>
      <c r="AA137" s="22">
        <v>0</v>
      </c>
      <c r="AB137" s="22">
        <v>123782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577905</v>
      </c>
      <c r="AJ137" s="22">
        <v>736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5821354</v>
      </c>
    </row>
    <row r="138" spans="1:42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0</v>
      </c>
      <c r="F138" s="22">
        <v>78929</v>
      </c>
      <c r="G138" s="22">
        <v>0</v>
      </c>
      <c r="H138" s="22">
        <v>43918</v>
      </c>
      <c r="I138" s="22">
        <v>95067</v>
      </c>
      <c r="J138" s="22">
        <v>0</v>
      </c>
      <c r="K138" s="22">
        <v>0</v>
      </c>
      <c r="L138" s="22">
        <v>18991</v>
      </c>
      <c r="M138" s="22">
        <v>0</v>
      </c>
      <c r="N138" s="22">
        <v>0</v>
      </c>
      <c r="O138" s="22">
        <v>26738</v>
      </c>
      <c r="P138" s="22">
        <v>0</v>
      </c>
      <c r="Q138" s="22">
        <v>76380</v>
      </c>
      <c r="R138" s="22">
        <v>0</v>
      </c>
      <c r="S138" s="22">
        <v>0</v>
      </c>
      <c r="T138" s="22">
        <v>2518837</v>
      </c>
      <c r="U138" s="22">
        <v>777816</v>
      </c>
      <c r="V138" s="22">
        <v>996710</v>
      </c>
      <c r="W138" s="22">
        <v>446580</v>
      </c>
      <c r="X138" s="22">
        <v>146870</v>
      </c>
      <c r="Y138" s="22">
        <v>0</v>
      </c>
      <c r="Z138" s="22">
        <v>22228</v>
      </c>
      <c r="AA138" s="22">
        <v>0</v>
      </c>
      <c r="AB138" s="22">
        <v>102140</v>
      </c>
      <c r="AC138" s="22">
        <v>0</v>
      </c>
      <c r="AD138" s="22">
        <v>200</v>
      </c>
      <c r="AE138" s="22">
        <v>0</v>
      </c>
      <c r="AF138" s="22">
        <v>0</v>
      </c>
      <c r="AG138" s="22">
        <v>0</v>
      </c>
      <c r="AH138" s="22">
        <v>0</v>
      </c>
      <c r="AI138" s="22">
        <v>590630</v>
      </c>
      <c r="AJ138" s="22">
        <v>29760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5971794</v>
      </c>
    </row>
    <row r="139" spans="1:42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0</v>
      </c>
      <c r="F139" s="22">
        <v>10480</v>
      </c>
      <c r="G139" s="22">
        <v>517</v>
      </c>
      <c r="H139" s="22">
        <v>0</v>
      </c>
      <c r="I139" s="22">
        <v>64474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2385734</v>
      </c>
      <c r="U139" s="22">
        <v>1554886</v>
      </c>
      <c r="V139" s="22">
        <v>716632</v>
      </c>
      <c r="W139" s="22">
        <v>0</v>
      </c>
      <c r="X139" s="22">
        <v>57199</v>
      </c>
      <c r="Y139" s="22">
        <v>0</v>
      </c>
      <c r="Z139" s="22">
        <v>46976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15000</v>
      </c>
      <c r="AG139" s="22">
        <v>218476</v>
      </c>
      <c r="AH139" s="22">
        <v>0</v>
      </c>
      <c r="AI139" s="22">
        <v>175111</v>
      </c>
      <c r="AJ139" s="22">
        <v>0</v>
      </c>
      <c r="AK139" s="22">
        <v>0</v>
      </c>
      <c r="AL139" s="22">
        <v>3893</v>
      </c>
      <c r="AM139" s="22">
        <v>0</v>
      </c>
      <c r="AN139" s="22">
        <v>0</v>
      </c>
      <c r="AO139" s="22">
        <v>0</v>
      </c>
      <c r="AP139" s="22">
        <v>5249378</v>
      </c>
    </row>
    <row r="140" spans="1:42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0</v>
      </c>
      <c r="F140" s="22">
        <v>1891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329272</v>
      </c>
      <c r="U140" s="22">
        <v>62287</v>
      </c>
      <c r="V140" s="22">
        <v>77823</v>
      </c>
      <c r="W140" s="22">
        <v>0</v>
      </c>
      <c r="X140" s="22">
        <v>2505</v>
      </c>
      <c r="Y140" s="22">
        <v>0</v>
      </c>
      <c r="Z140" s="22">
        <v>1740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13428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488946</v>
      </c>
    </row>
    <row r="141" spans="1:42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0</v>
      </c>
      <c r="F141" s="22">
        <v>150827</v>
      </c>
      <c r="G141" s="22">
        <v>0</v>
      </c>
      <c r="H141" s="22">
        <v>0</v>
      </c>
      <c r="I141" s="22">
        <v>32917</v>
      </c>
      <c r="J141" s="22">
        <v>0</v>
      </c>
      <c r="K141" s="22">
        <v>0</v>
      </c>
      <c r="L141" s="22">
        <v>4421</v>
      </c>
      <c r="M141" s="22">
        <v>0</v>
      </c>
      <c r="N141" s="22">
        <v>2480</v>
      </c>
      <c r="O141" s="22">
        <v>14623</v>
      </c>
      <c r="P141" s="22">
        <v>1491</v>
      </c>
      <c r="Q141" s="22">
        <v>0</v>
      </c>
      <c r="R141" s="22">
        <v>0</v>
      </c>
      <c r="S141" s="22">
        <v>0</v>
      </c>
      <c r="T141" s="22">
        <v>376647</v>
      </c>
      <c r="U141" s="22">
        <v>147112</v>
      </c>
      <c r="V141" s="22">
        <v>143481</v>
      </c>
      <c r="W141" s="22">
        <v>0</v>
      </c>
      <c r="X141" s="22">
        <v>0</v>
      </c>
      <c r="Y141" s="22">
        <v>0</v>
      </c>
      <c r="Z141" s="22">
        <v>10350</v>
      </c>
      <c r="AA141" s="22">
        <v>0</v>
      </c>
      <c r="AB141" s="22">
        <v>3274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53638</v>
      </c>
      <c r="AI141" s="22">
        <v>4963</v>
      </c>
      <c r="AJ141" s="22">
        <v>1500</v>
      </c>
      <c r="AK141" s="22">
        <v>0</v>
      </c>
      <c r="AL141" s="22">
        <v>0</v>
      </c>
      <c r="AM141" s="22">
        <v>553212</v>
      </c>
      <c r="AN141" s="22">
        <v>0</v>
      </c>
      <c r="AO141" s="22">
        <v>2977</v>
      </c>
      <c r="AP141" s="22">
        <v>1503913</v>
      </c>
    </row>
    <row r="142" spans="1:42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0</v>
      </c>
      <c r="F142" s="22">
        <v>3950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583547</v>
      </c>
      <c r="U142" s="22">
        <v>172707</v>
      </c>
      <c r="V142" s="22">
        <v>272375</v>
      </c>
      <c r="W142" s="22">
        <v>0</v>
      </c>
      <c r="X142" s="22">
        <v>0</v>
      </c>
      <c r="Y142" s="22">
        <v>0</v>
      </c>
      <c r="Z142" s="22">
        <v>1000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2546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1036125</v>
      </c>
    </row>
    <row r="143" spans="1:42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7366</v>
      </c>
      <c r="G143" s="22">
        <v>0</v>
      </c>
      <c r="H143" s="22">
        <v>0</v>
      </c>
      <c r="I143" s="22">
        <v>9001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13256</v>
      </c>
      <c r="P143" s="22">
        <v>0</v>
      </c>
      <c r="Q143" s="22">
        <v>0</v>
      </c>
      <c r="R143" s="22">
        <v>0</v>
      </c>
      <c r="S143" s="22">
        <v>0</v>
      </c>
      <c r="T143" s="22">
        <v>532334</v>
      </c>
      <c r="U143" s="22">
        <v>0</v>
      </c>
      <c r="V143" s="22">
        <v>0</v>
      </c>
      <c r="W143" s="22">
        <v>0</v>
      </c>
      <c r="X143" s="22">
        <v>642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17504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580103</v>
      </c>
    </row>
    <row r="144" spans="1:42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516398</v>
      </c>
      <c r="U144" s="22">
        <v>188089</v>
      </c>
      <c r="V144" s="22">
        <v>143885</v>
      </c>
      <c r="W144" s="22">
        <v>0</v>
      </c>
      <c r="X144" s="22">
        <v>0</v>
      </c>
      <c r="Y144" s="22">
        <v>0</v>
      </c>
      <c r="Z144" s="22">
        <v>22005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99064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969441</v>
      </c>
    </row>
    <row r="145" spans="1:42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0</v>
      </c>
      <c r="F145" s="22">
        <v>2222</v>
      </c>
      <c r="G145" s="22">
        <v>0</v>
      </c>
      <c r="H145" s="22">
        <v>0</v>
      </c>
      <c r="I145" s="22">
        <v>20000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658416</v>
      </c>
      <c r="U145" s="22">
        <v>178613</v>
      </c>
      <c r="V145" s="22">
        <v>107683</v>
      </c>
      <c r="W145" s="22">
        <v>0</v>
      </c>
      <c r="X145" s="22">
        <v>0</v>
      </c>
      <c r="Y145" s="22">
        <v>0</v>
      </c>
      <c r="Z145" s="22">
        <v>2600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139757</v>
      </c>
      <c r="AJ145" s="22">
        <v>0</v>
      </c>
      <c r="AK145" s="22">
        <v>0</v>
      </c>
      <c r="AL145" s="22">
        <v>0</v>
      </c>
      <c r="AM145" s="22">
        <v>921520</v>
      </c>
      <c r="AN145" s="22">
        <v>0</v>
      </c>
      <c r="AO145" s="22">
        <v>0</v>
      </c>
      <c r="AP145" s="22">
        <v>2030811</v>
      </c>
    </row>
    <row r="146" spans="1:42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0</v>
      </c>
      <c r="F146" s="22">
        <v>16510</v>
      </c>
      <c r="G146" s="22">
        <v>0</v>
      </c>
      <c r="H146" s="22">
        <v>0</v>
      </c>
      <c r="I146" s="22">
        <v>33879</v>
      </c>
      <c r="J146" s="22">
        <v>0</v>
      </c>
      <c r="K146" s="22">
        <v>0</v>
      </c>
      <c r="L146" s="22">
        <v>474</v>
      </c>
      <c r="M146" s="22">
        <v>0</v>
      </c>
      <c r="N146" s="22">
        <v>0</v>
      </c>
      <c r="O146" s="22">
        <v>11892</v>
      </c>
      <c r="P146" s="22">
        <v>0</v>
      </c>
      <c r="Q146" s="22">
        <v>41453</v>
      </c>
      <c r="R146" s="22">
        <v>0</v>
      </c>
      <c r="S146" s="22">
        <v>0</v>
      </c>
      <c r="T146" s="22">
        <v>392673</v>
      </c>
      <c r="U146" s="22">
        <v>238795</v>
      </c>
      <c r="V146" s="22">
        <v>132550</v>
      </c>
      <c r="W146" s="22">
        <v>0</v>
      </c>
      <c r="X146" s="22">
        <v>12132</v>
      </c>
      <c r="Y146" s="22">
        <v>0</v>
      </c>
      <c r="Z146" s="22">
        <v>12680</v>
      </c>
      <c r="AA146" s="22">
        <v>0</v>
      </c>
      <c r="AB146" s="22">
        <v>2350</v>
      </c>
      <c r="AC146" s="22">
        <v>8948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27982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932318</v>
      </c>
    </row>
    <row r="147" spans="1:42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0</v>
      </c>
      <c r="F147" s="22">
        <v>3701</v>
      </c>
      <c r="G147" s="22">
        <v>0</v>
      </c>
      <c r="H147" s="22">
        <v>0</v>
      </c>
      <c r="I147" s="22">
        <v>12780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370</v>
      </c>
      <c r="P147" s="22">
        <v>0</v>
      </c>
      <c r="Q147" s="22">
        <v>0</v>
      </c>
      <c r="R147" s="22">
        <v>0</v>
      </c>
      <c r="S147" s="22">
        <v>0</v>
      </c>
      <c r="T147" s="22">
        <v>287197</v>
      </c>
      <c r="U147" s="22">
        <v>134051</v>
      </c>
      <c r="V147" s="22">
        <v>74682</v>
      </c>
      <c r="W147" s="22">
        <v>0</v>
      </c>
      <c r="X147" s="22">
        <v>0</v>
      </c>
      <c r="Y147" s="22">
        <v>0</v>
      </c>
      <c r="Z147" s="22">
        <v>400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5717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518898</v>
      </c>
    </row>
    <row r="148" spans="1:42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2802</v>
      </c>
      <c r="G148" s="22">
        <v>0</v>
      </c>
      <c r="H148" s="22">
        <v>0</v>
      </c>
      <c r="I148" s="22">
        <v>3733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160185</v>
      </c>
      <c r="U148" s="22">
        <v>51694</v>
      </c>
      <c r="V148" s="22">
        <v>82493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58920</v>
      </c>
      <c r="AE148" s="22">
        <v>0</v>
      </c>
      <c r="AF148" s="22">
        <v>0</v>
      </c>
      <c r="AG148" s="22">
        <v>0</v>
      </c>
      <c r="AH148" s="22">
        <v>0</v>
      </c>
      <c r="AI148" s="22">
        <v>24287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384114</v>
      </c>
    </row>
    <row r="149" spans="1:42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0</v>
      </c>
      <c r="F149" s="22">
        <v>7292</v>
      </c>
      <c r="G149" s="22">
        <v>0</v>
      </c>
      <c r="H149" s="22">
        <v>0</v>
      </c>
      <c r="I149" s="22">
        <v>56444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272295</v>
      </c>
      <c r="U149" s="22">
        <v>177815</v>
      </c>
      <c r="V149" s="22">
        <v>194861</v>
      </c>
      <c r="W149" s="22">
        <v>0</v>
      </c>
      <c r="X149" s="22">
        <v>4200</v>
      </c>
      <c r="Y149" s="22">
        <v>0</v>
      </c>
      <c r="Z149" s="22">
        <v>3775</v>
      </c>
      <c r="AA149" s="22">
        <v>0</v>
      </c>
      <c r="AB149" s="22">
        <v>5504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26970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16892</v>
      </c>
      <c r="AP149" s="22">
        <v>766048</v>
      </c>
    </row>
    <row r="150" spans="1:42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0</v>
      </c>
      <c r="F150" s="22">
        <v>13318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2175</v>
      </c>
      <c r="R150" s="22">
        <v>0</v>
      </c>
      <c r="S150" s="22">
        <v>0</v>
      </c>
      <c r="T150" s="22">
        <v>2526793</v>
      </c>
      <c r="U150" s="22">
        <v>1562932</v>
      </c>
      <c r="V150" s="22">
        <v>604176</v>
      </c>
      <c r="W150" s="22">
        <v>0</v>
      </c>
      <c r="X150" s="22">
        <v>5815</v>
      </c>
      <c r="Y150" s="22">
        <v>0</v>
      </c>
      <c r="Z150" s="22">
        <v>0</v>
      </c>
      <c r="AA150" s="22">
        <v>0</v>
      </c>
      <c r="AB150" s="22">
        <v>19775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55450</v>
      </c>
      <c r="AJ150" s="22">
        <v>24878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4815312</v>
      </c>
    </row>
    <row r="151" spans="1:42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0</v>
      </c>
      <c r="F151" s="22">
        <v>10036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27105</v>
      </c>
      <c r="M151" s="22">
        <v>0</v>
      </c>
      <c r="N151" s="22">
        <v>0</v>
      </c>
      <c r="O151" s="22">
        <v>4711</v>
      </c>
      <c r="P151" s="22">
        <v>0</v>
      </c>
      <c r="Q151" s="22">
        <v>0</v>
      </c>
      <c r="R151" s="22">
        <v>0</v>
      </c>
      <c r="S151" s="22">
        <v>0</v>
      </c>
      <c r="T151" s="22">
        <v>248846</v>
      </c>
      <c r="U151" s="22">
        <v>60880</v>
      </c>
      <c r="V151" s="22">
        <v>108051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20061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479690</v>
      </c>
    </row>
    <row r="152" spans="1:42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0</v>
      </c>
      <c r="F152" s="22">
        <v>316925</v>
      </c>
      <c r="G152" s="22">
        <v>0</v>
      </c>
      <c r="H152" s="22">
        <v>0</v>
      </c>
      <c r="I152" s="22">
        <v>10171</v>
      </c>
      <c r="J152" s="22">
        <v>0</v>
      </c>
      <c r="K152" s="22">
        <v>0</v>
      </c>
      <c r="L152" s="22">
        <v>136089</v>
      </c>
      <c r="M152" s="22">
        <v>0</v>
      </c>
      <c r="N152" s="22">
        <v>388537</v>
      </c>
      <c r="O152" s="22">
        <v>525</v>
      </c>
      <c r="P152" s="22">
        <v>0</v>
      </c>
      <c r="Q152" s="22">
        <v>0</v>
      </c>
      <c r="R152" s="22">
        <v>0</v>
      </c>
      <c r="S152" s="22">
        <v>0</v>
      </c>
      <c r="T152" s="22">
        <v>452132</v>
      </c>
      <c r="U152" s="22">
        <v>351898</v>
      </c>
      <c r="V152" s="22">
        <v>157126</v>
      </c>
      <c r="W152" s="22">
        <v>0</v>
      </c>
      <c r="X152" s="22">
        <v>0</v>
      </c>
      <c r="Y152" s="22">
        <v>0</v>
      </c>
      <c r="Z152" s="22">
        <v>12100</v>
      </c>
      <c r="AA152" s="22">
        <v>0</v>
      </c>
      <c r="AB152" s="22">
        <v>4843</v>
      </c>
      <c r="AC152" s="22">
        <v>0</v>
      </c>
      <c r="AD152" s="22">
        <v>111980</v>
      </c>
      <c r="AE152" s="22">
        <v>0</v>
      </c>
      <c r="AF152" s="22">
        <v>0</v>
      </c>
      <c r="AG152" s="22">
        <v>0</v>
      </c>
      <c r="AH152" s="22">
        <v>0</v>
      </c>
      <c r="AI152" s="22">
        <v>101475</v>
      </c>
      <c r="AJ152" s="22">
        <v>870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2044671</v>
      </c>
    </row>
    <row r="153" spans="1:42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0</v>
      </c>
      <c r="F153" s="22">
        <v>76515</v>
      </c>
      <c r="G153" s="22">
        <v>0</v>
      </c>
      <c r="H153" s="22">
        <v>276828</v>
      </c>
      <c r="I153" s="22">
        <v>114045</v>
      </c>
      <c r="J153" s="22">
        <v>0</v>
      </c>
      <c r="K153" s="22">
        <v>0</v>
      </c>
      <c r="L153" s="22">
        <v>477255</v>
      </c>
      <c r="M153" s="22">
        <v>965691</v>
      </c>
      <c r="N153" s="22">
        <v>4505</v>
      </c>
      <c r="O153" s="22">
        <v>6867</v>
      </c>
      <c r="P153" s="22">
        <v>0</v>
      </c>
      <c r="Q153" s="22">
        <v>0</v>
      </c>
      <c r="R153" s="22">
        <v>503135</v>
      </c>
      <c r="S153" s="22">
        <v>0</v>
      </c>
      <c r="T153" s="22">
        <v>3852333</v>
      </c>
      <c r="U153" s="22">
        <v>3998894</v>
      </c>
      <c r="V153" s="22">
        <v>832222</v>
      </c>
      <c r="W153" s="22">
        <v>759418</v>
      </c>
      <c r="X153" s="22">
        <v>12467</v>
      </c>
      <c r="Y153" s="22">
        <v>0</v>
      </c>
      <c r="Z153" s="22">
        <v>66345</v>
      </c>
      <c r="AA153" s="22">
        <v>0</v>
      </c>
      <c r="AB153" s="22">
        <v>316592</v>
      </c>
      <c r="AC153" s="22">
        <v>443161</v>
      </c>
      <c r="AD153" s="22">
        <v>1286467</v>
      </c>
      <c r="AE153" s="22">
        <v>0</v>
      </c>
      <c r="AF153" s="22">
        <v>0</v>
      </c>
      <c r="AG153" s="22">
        <v>0</v>
      </c>
      <c r="AH153" s="22">
        <v>0</v>
      </c>
      <c r="AI153" s="22">
        <v>1367884</v>
      </c>
      <c r="AJ153" s="22">
        <v>63941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15424565</v>
      </c>
    </row>
    <row r="154" spans="1:42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0</v>
      </c>
      <c r="F154" s="22">
        <v>60736</v>
      </c>
      <c r="G154" s="22">
        <v>0</v>
      </c>
      <c r="H154" s="22">
        <v>0</v>
      </c>
      <c r="I154" s="22">
        <v>112663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411193</v>
      </c>
      <c r="P154" s="22">
        <v>0</v>
      </c>
      <c r="Q154" s="22">
        <v>0</v>
      </c>
      <c r="R154" s="22">
        <v>0</v>
      </c>
      <c r="S154" s="22">
        <v>0</v>
      </c>
      <c r="T154" s="22">
        <v>2719648</v>
      </c>
      <c r="U154" s="22">
        <v>2708182</v>
      </c>
      <c r="V154" s="22">
        <v>837298</v>
      </c>
      <c r="W154" s="22">
        <v>0</v>
      </c>
      <c r="X154" s="22">
        <v>0</v>
      </c>
      <c r="Y154" s="22">
        <v>0</v>
      </c>
      <c r="Z154" s="22">
        <v>47604</v>
      </c>
      <c r="AA154" s="22">
        <v>113424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9891</v>
      </c>
      <c r="AH154" s="22">
        <v>0</v>
      </c>
      <c r="AI154" s="22">
        <v>659180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7679819</v>
      </c>
    </row>
    <row r="155" spans="1:42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0</v>
      </c>
      <c r="F155" s="22">
        <v>1575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309047</v>
      </c>
      <c r="U155" s="22">
        <v>195999</v>
      </c>
      <c r="V155" s="22">
        <v>133746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171056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811423</v>
      </c>
    </row>
    <row r="156" spans="1:42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0</v>
      </c>
      <c r="F156" s="22">
        <v>957</v>
      </c>
      <c r="G156" s="22">
        <v>0</v>
      </c>
      <c r="H156" s="22">
        <v>0</v>
      </c>
      <c r="I156" s="22">
        <v>34768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45150</v>
      </c>
      <c r="P156" s="22">
        <v>3097</v>
      </c>
      <c r="Q156" s="22">
        <v>0</v>
      </c>
      <c r="R156" s="22">
        <v>0</v>
      </c>
      <c r="S156" s="22">
        <v>0</v>
      </c>
      <c r="T156" s="22">
        <v>376026</v>
      </c>
      <c r="U156" s="22">
        <v>102866</v>
      </c>
      <c r="V156" s="22">
        <v>183541</v>
      </c>
      <c r="W156" s="22">
        <v>0</v>
      </c>
      <c r="X156" s="22">
        <v>0</v>
      </c>
      <c r="Y156" s="22">
        <v>0</v>
      </c>
      <c r="Z156" s="22">
        <v>3800</v>
      </c>
      <c r="AA156" s="22">
        <v>0</v>
      </c>
      <c r="AB156" s="22">
        <v>0</v>
      </c>
      <c r="AC156" s="22">
        <v>1442</v>
      </c>
      <c r="AD156" s="22">
        <v>40803</v>
      </c>
      <c r="AE156" s="22">
        <v>0</v>
      </c>
      <c r="AF156" s="22">
        <v>0</v>
      </c>
      <c r="AG156" s="22">
        <v>0</v>
      </c>
      <c r="AH156" s="22">
        <v>0</v>
      </c>
      <c r="AI156" s="22">
        <v>116471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908921</v>
      </c>
    </row>
    <row r="157" spans="1:42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0</v>
      </c>
      <c r="F157" s="22">
        <v>13963</v>
      </c>
      <c r="G157" s="22">
        <v>0</v>
      </c>
      <c r="H157" s="22">
        <v>0</v>
      </c>
      <c r="I157" s="22">
        <v>341395</v>
      </c>
      <c r="J157" s="22">
        <v>0</v>
      </c>
      <c r="K157" s="22">
        <v>0</v>
      </c>
      <c r="L157" s="22">
        <v>82602</v>
      </c>
      <c r="M157" s="22">
        <v>0</v>
      </c>
      <c r="N157" s="22">
        <v>0</v>
      </c>
      <c r="O157" s="22">
        <v>69054</v>
      </c>
      <c r="P157" s="22">
        <v>296705</v>
      </c>
      <c r="Q157" s="22">
        <v>0</v>
      </c>
      <c r="R157" s="22">
        <v>0</v>
      </c>
      <c r="S157" s="22">
        <v>0</v>
      </c>
      <c r="T157" s="22">
        <v>1384570</v>
      </c>
      <c r="U157" s="22">
        <v>1224692</v>
      </c>
      <c r="V157" s="22">
        <v>376630</v>
      </c>
      <c r="W157" s="22">
        <v>0</v>
      </c>
      <c r="X157" s="22">
        <v>17844</v>
      </c>
      <c r="Y157" s="22">
        <v>0</v>
      </c>
      <c r="Z157" s="22">
        <v>6310</v>
      </c>
      <c r="AA157" s="22">
        <v>0</v>
      </c>
      <c r="AB157" s="22">
        <v>0</v>
      </c>
      <c r="AC157" s="22">
        <v>205885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483844</v>
      </c>
      <c r="AJ157" s="22">
        <v>28430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4531924</v>
      </c>
    </row>
    <row r="158" spans="1:42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0</v>
      </c>
      <c r="F158" s="22">
        <v>41563</v>
      </c>
      <c r="G158" s="22">
        <v>0</v>
      </c>
      <c r="H158" s="22">
        <v>0</v>
      </c>
      <c r="I158" s="22">
        <v>77958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15790</v>
      </c>
      <c r="P158" s="22">
        <v>0</v>
      </c>
      <c r="Q158" s="22">
        <v>0</v>
      </c>
      <c r="R158" s="22">
        <v>0</v>
      </c>
      <c r="S158" s="22">
        <v>0</v>
      </c>
      <c r="T158" s="22">
        <v>277155</v>
      </c>
      <c r="U158" s="22">
        <v>299844</v>
      </c>
      <c r="V158" s="22">
        <v>229320</v>
      </c>
      <c r="W158" s="22">
        <v>0</v>
      </c>
      <c r="X158" s="22">
        <v>52033</v>
      </c>
      <c r="Y158" s="22">
        <v>0</v>
      </c>
      <c r="Z158" s="22">
        <v>0</v>
      </c>
      <c r="AA158" s="22">
        <v>0</v>
      </c>
      <c r="AB158" s="22">
        <v>587406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911465</v>
      </c>
      <c r="AJ158" s="22">
        <v>30282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2522816</v>
      </c>
    </row>
    <row r="159" spans="1:42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0</v>
      </c>
      <c r="F159" s="22">
        <v>26582</v>
      </c>
      <c r="G159" s="22">
        <v>0</v>
      </c>
      <c r="H159" s="22">
        <v>0</v>
      </c>
      <c r="I159" s="22">
        <v>88948</v>
      </c>
      <c r="J159" s="22">
        <v>0</v>
      </c>
      <c r="K159" s="22">
        <v>350045</v>
      </c>
      <c r="L159" s="22">
        <v>0</v>
      </c>
      <c r="M159" s="22">
        <v>0</v>
      </c>
      <c r="N159" s="22">
        <v>3363</v>
      </c>
      <c r="O159" s="22">
        <v>1618</v>
      </c>
      <c r="P159" s="22">
        <v>0</v>
      </c>
      <c r="Q159" s="22">
        <v>0</v>
      </c>
      <c r="R159" s="22">
        <v>0</v>
      </c>
      <c r="S159" s="22">
        <v>0</v>
      </c>
      <c r="T159" s="22">
        <v>548613</v>
      </c>
      <c r="U159" s="22">
        <v>167624</v>
      </c>
      <c r="V159" s="22">
        <v>137051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4205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151489</v>
      </c>
      <c r="AJ159" s="22">
        <v>83971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1563509</v>
      </c>
    </row>
    <row r="160" spans="1:42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0</v>
      </c>
      <c r="F160" s="22">
        <v>3370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2408</v>
      </c>
      <c r="O160" s="22">
        <v>5001</v>
      </c>
      <c r="P160" s="22">
        <v>0</v>
      </c>
      <c r="Q160" s="22">
        <v>0</v>
      </c>
      <c r="R160" s="22">
        <v>0</v>
      </c>
      <c r="S160" s="22">
        <v>0</v>
      </c>
      <c r="T160" s="22">
        <v>873154</v>
      </c>
      <c r="U160" s="22">
        <v>308901</v>
      </c>
      <c r="V160" s="22">
        <v>473984</v>
      </c>
      <c r="W160" s="22">
        <v>0</v>
      </c>
      <c r="X160" s="22">
        <v>0</v>
      </c>
      <c r="Y160" s="22">
        <v>0</v>
      </c>
      <c r="Z160" s="22">
        <v>5675</v>
      </c>
      <c r="AA160" s="22">
        <v>0</v>
      </c>
      <c r="AB160" s="22">
        <v>2750</v>
      </c>
      <c r="AC160" s="22">
        <v>0</v>
      </c>
      <c r="AD160" s="22">
        <v>64880</v>
      </c>
      <c r="AE160" s="22">
        <v>0</v>
      </c>
      <c r="AF160" s="22">
        <v>0</v>
      </c>
      <c r="AG160" s="22">
        <v>0</v>
      </c>
      <c r="AH160" s="22">
        <v>183496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1923619</v>
      </c>
    </row>
    <row r="161" spans="1:42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0</v>
      </c>
      <c r="F161" s="22">
        <v>25419</v>
      </c>
      <c r="G161" s="22">
        <v>0</v>
      </c>
      <c r="H161" s="22">
        <v>6263</v>
      </c>
      <c r="I161" s="22">
        <v>188402</v>
      </c>
      <c r="J161" s="22">
        <v>0</v>
      </c>
      <c r="K161" s="22">
        <v>0</v>
      </c>
      <c r="L161" s="22">
        <v>3203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2313801</v>
      </c>
      <c r="U161" s="22">
        <v>936131</v>
      </c>
      <c r="V161" s="22">
        <v>705038</v>
      </c>
      <c r="W161" s="22">
        <v>0</v>
      </c>
      <c r="X161" s="22">
        <v>0</v>
      </c>
      <c r="Y161" s="22">
        <v>0</v>
      </c>
      <c r="Z161" s="22">
        <v>38005</v>
      </c>
      <c r="AA161" s="22">
        <v>0</v>
      </c>
      <c r="AB161" s="22">
        <v>53140</v>
      </c>
      <c r="AC161" s="22">
        <v>1833300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152116</v>
      </c>
      <c r="AJ161" s="22">
        <v>0</v>
      </c>
      <c r="AK161" s="22">
        <v>0</v>
      </c>
      <c r="AL161" s="22">
        <v>0</v>
      </c>
      <c r="AM161" s="22">
        <v>0</v>
      </c>
      <c r="AN161" s="22">
        <v>2997572</v>
      </c>
      <c r="AO161" s="22">
        <v>0</v>
      </c>
      <c r="AP161" s="22">
        <v>9252390</v>
      </c>
    </row>
    <row r="162" spans="1:42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0</v>
      </c>
      <c r="F162" s="22">
        <v>3625</v>
      </c>
      <c r="G162" s="22">
        <v>0</v>
      </c>
      <c r="H162" s="22">
        <v>0</v>
      </c>
      <c r="I162" s="22">
        <v>42949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15053</v>
      </c>
      <c r="P162" s="22">
        <v>0</v>
      </c>
      <c r="Q162" s="22">
        <v>0</v>
      </c>
      <c r="R162" s="22">
        <v>0</v>
      </c>
      <c r="S162" s="22">
        <v>0</v>
      </c>
      <c r="T162" s="22">
        <v>573152</v>
      </c>
      <c r="U162" s="22">
        <v>234055</v>
      </c>
      <c r="V162" s="22">
        <v>70057</v>
      </c>
      <c r="W162" s="22">
        <v>0</v>
      </c>
      <c r="X162" s="22">
        <v>0</v>
      </c>
      <c r="Y162" s="22">
        <v>0</v>
      </c>
      <c r="Z162" s="22">
        <v>7875</v>
      </c>
      <c r="AA162" s="22">
        <v>0</v>
      </c>
      <c r="AB162" s="22">
        <v>29370</v>
      </c>
      <c r="AC162" s="22">
        <v>3043</v>
      </c>
      <c r="AD162" s="22">
        <v>796237</v>
      </c>
      <c r="AE162" s="22">
        <v>0</v>
      </c>
      <c r="AF162" s="22">
        <v>0</v>
      </c>
      <c r="AG162" s="22">
        <v>0</v>
      </c>
      <c r="AH162" s="22">
        <v>0</v>
      </c>
      <c r="AI162" s="22">
        <v>134078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1909494</v>
      </c>
    </row>
    <row r="163" spans="1:42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0</v>
      </c>
      <c r="F163" s="22">
        <v>530</v>
      </c>
      <c r="G163" s="22">
        <v>0</v>
      </c>
      <c r="H163" s="22">
        <v>0</v>
      </c>
      <c r="I163" s="22">
        <v>500</v>
      </c>
      <c r="J163" s="22">
        <v>0</v>
      </c>
      <c r="K163" s="22">
        <v>0</v>
      </c>
      <c r="L163" s="22">
        <v>34410</v>
      </c>
      <c r="M163" s="22">
        <v>0</v>
      </c>
      <c r="N163" s="22">
        <v>60</v>
      </c>
      <c r="O163" s="22">
        <v>0</v>
      </c>
      <c r="P163" s="22">
        <v>84180</v>
      </c>
      <c r="Q163" s="22">
        <v>0</v>
      </c>
      <c r="R163" s="22">
        <v>0</v>
      </c>
      <c r="S163" s="22">
        <v>0</v>
      </c>
      <c r="T163" s="22">
        <v>790154</v>
      </c>
      <c r="U163" s="22">
        <v>292972</v>
      </c>
      <c r="V163" s="22">
        <v>135449</v>
      </c>
      <c r="W163" s="22">
        <v>0</v>
      </c>
      <c r="X163" s="22">
        <v>10535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6398</v>
      </c>
      <c r="AJ163" s="22">
        <v>0</v>
      </c>
      <c r="AK163" s="22">
        <v>0</v>
      </c>
      <c r="AL163" s="22">
        <v>0</v>
      </c>
      <c r="AM163" s="22">
        <v>747905</v>
      </c>
      <c r="AN163" s="22">
        <v>151182</v>
      </c>
      <c r="AO163" s="22">
        <v>0</v>
      </c>
      <c r="AP163" s="22">
        <v>2254275</v>
      </c>
    </row>
    <row r="164" spans="1:42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0</v>
      </c>
      <c r="F164" s="22">
        <v>13590</v>
      </c>
      <c r="G164" s="22">
        <v>0</v>
      </c>
      <c r="H164" s="22">
        <v>124139</v>
      </c>
      <c r="I164" s="22">
        <v>0</v>
      </c>
      <c r="J164" s="22">
        <v>0</v>
      </c>
      <c r="K164" s="22">
        <v>24035</v>
      </c>
      <c r="L164" s="22">
        <v>24258</v>
      </c>
      <c r="M164" s="22">
        <v>0</v>
      </c>
      <c r="N164" s="22">
        <v>500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832631</v>
      </c>
      <c r="U164" s="22">
        <v>371434</v>
      </c>
      <c r="V164" s="22">
        <v>292041</v>
      </c>
      <c r="W164" s="22">
        <v>0</v>
      </c>
      <c r="X164" s="22">
        <v>0</v>
      </c>
      <c r="Y164" s="22">
        <v>0</v>
      </c>
      <c r="Z164" s="22">
        <v>47594</v>
      </c>
      <c r="AA164" s="22">
        <v>0</v>
      </c>
      <c r="AB164" s="22">
        <v>81450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531460</v>
      </c>
      <c r="AJ164" s="22">
        <v>61162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2404294</v>
      </c>
    </row>
    <row r="165" spans="1:42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0</v>
      </c>
      <c r="F165" s="22">
        <v>6850</v>
      </c>
      <c r="G165" s="22">
        <v>0</v>
      </c>
      <c r="H165" s="22">
        <v>0</v>
      </c>
      <c r="I165" s="22">
        <v>60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20263</v>
      </c>
      <c r="P165" s="22">
        <v>0</v>
      </c>
      <c r="Q165" s="22">
        <v>0</v>
      </c>
      <c r="R165" s="22">
        <v>2600</v>
      </c>
      <c r="S165" s="22">
        <v>0</v>
      </c>
      <c r="T165" s="22">
        <v>1864025</v>
      </c>
      <c r="U165" s="22">
        <v>904679</v>
      </c>
      <c r="V165" s="22">
        <v>389014</v>
      </c>
      <c r="W165" s="22">
        <v>0</v>
      </c>
      <c r="X165" s="22">
        <v>14395</v>
      </c>
      <c r="Y165" s="22">
        <v>0</v>
      </c>
      <c r="Z165" s="22">
        <v>22397</v>
      </c>
      <c r="AA165" s="22">
        <v>0</v>
      </c>
      <c r="AB165" s="22">
        <v>0</v>
      </c>
      <c r="AC165" s="22">
        <v>0</v>
      </c>
      <c r="AD165" s="22">
        <v>961462</v>
      </c>
      <c r="AE165" s="22">
        <v>0</v>
      </c>
      <c r="AF165" s="22">
        <v>0</v>
      </c>
      <c r="AG165" s="22">
        <v>17977</v>
      </c>
      <c r="AH165" s="22">
        <v>0</v>
      </c>
      <c r="AI165" s="22">
        <v>171339</v>
      </c>
      <c r="AJ165" s="22">
        <v>58887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4433948</v>
      </c>
    </row>
    <row r="166" spans="1:42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0</v>
      </c>
      <c r="F166" s="22">
        <v>5546</v>
      </c>
      <c r="G166" s="22">
        <v>0</v>
      </c>
      <c r="H166" s="22">
        <v>0</v>
      </c>
      <c r="I166" s="22">
        <v>7250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6375</v>
      </c>
      <c r="P166" s="22">
        <v>0</v>
      </c>
      <c r="Q166" s="22">
        <v>0</v>
      </c>
      <c r="R166" s="22">
        <v>0</v>
      </c>
      <c r="S166" s="22">
        <v>0</v>
      </c>
      <c r="T166" s="22">
        <v>671811</v>
      </c>
      <c r="U166" s="22">
        <v>355572</v>
      </c>
      <c r="V166" s="22">
        <v>228797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23005</v>
      </c>
      <c r="AD166" s="22">
        <v>29796</v>
      </c>
      <c r="AE166" s="22">
        <v>0</v>
      </c>
      <c r="AF166" s="22">
        <v>0</v>
      </c>
      <c r="AG166" s="22">
        <v>0</v>
      </c>
      <c r="AH166" s="22">
        <v>0</v>
      </c>
      <c r="AI166" s="22">
        <v>225342</v>
      </c>
      <c r="AJ166" s="22">
        <v>0</v>
      </c>
      <c r="AK166" s="22">
        <v>0</v>
      </c>
      <c r="AL166" s="22">
        <v>0</v>
      </c>
      <c r="AM166" s="22">
        <v>1397654</v>
      </c>
      <c r="AN166" s="22">
        <v>0</v>
      </c>
      <c r="AO166" s="22">
        <v>0</v>
      </c>
      <c r="AP166" s="22">
        <v>2951148</v>
      </c>
    </row>
    <row r="167" spans="1:42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0</v>
      </c>
      <c r="F167" s="22">
        <v>4102</v>
      </c>
      <c r="G167" s="22">
        <v>0</v>
      </c>
      <c r="H167" s="22">
        <v>0</v>
      </c>
      <c r="I167" s="22">
        <v>16810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8330</v>
      </c>
      <c r="P167" s="22">
        <v>0</v>
      </c>
      <c r="Q167" s="22">
        <v>0</v>
      </c>
      <c r="R167" s="22">
        <v>0</v>
      </c>
      <c r="S167" s="22">
        <v>0</v>
      </c>
      <c r="T167" s="22">
        <v>495449</v>
      </c>
      <c r="U167" s="22">
        <v>692067</v>
      </c>
      <c r="V167" s="22">
        <v>199543</v>
      </c>
      <c r="W167" s="22">
        <v>37600</v>
      </c>
      <c r="X167" s="22">
        <v>0</v>
      </c>
      <c r="Y167" s="22">
        <v>0</v>
      </c>
      <c r="Z167" s="22">
        <v>12380</v>
      </c>
      <c r="AA167" s="22">
        <v>0</v>
      </c>
      <c r="AB167" s="22">
        <v>228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80242</v>
      </c>
      <c r="AJ167" s="22">
        <v>4604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1551355</v>
      </c>
    </row>
    <row r="168" spans="1:42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0</v>
      </c>
      <c r="F168" s="22">
        <v>17456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66428</v>
      </c>
      <c r="P168" s="22">
        <v>26781</v>
      </c>
      <c r="Q168" s="22">
        <v>0</v>
      </c>
      <c r="R168" s="22">
        <v>0</v>
      </c>
      <c r="S168" s="22">
        <v>0</v>
      </c>
      <c r="T168" s="22">
        <v>1721679</v>
      </c>
      <c r="U168" s="22">
        <v>675924</v>
      </c>
      <c r="V168" s="22">
        <v>696682</v>
      </c>
      <c r="W168" s="22">
        <v>0</v>
      </c>
      <c r="X168" s="22">
        <v>0</v>
      </c>
      <c r="Y168" s="22">
        <v>0</v>
      </c>
      <c r="Z168" s="22">
        <v>20347</v>
      </c>
      <c r="AA168" s="22">
        <v>0</v>
      </c>
      <c r="AB168" s="22">
        <v>0</v>
      </c>
      <c r="AC168" s="22">
        <v>26692</v>
      </c>
      <c r="AD168" s="22">
        <v>814</v>
      </c>
      <c r="AE168" s="22">
        <v>0</v>
      </c>
      <c r="AF168" s="22">
        <v>0</v>
      </c>
      <c r="AG168" s="22">
        <v>0</v>
      </c>
      <c r="AH168" s="22">
        <v>0</v>
      </c>
      <c r="AI168" s="22">
        <v>647037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3899840</v>
      </c>
    </row>
    <row r="169" spans="1:42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0</v>
      </c>
      <c r="F169" s="22">
        <v>5070</v>
      </c>
      <c r="G169" s="22">
        <v>0</v>
      </c>
      <c r="H169" s="22">
        <v>0</v>
      </c>
      <c r="I169" s="22">
        <v>25571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5000</v>
      </c>
      <c r="P169" s="22">
        <v>0</v>
      </c>
      <c r="Q169" s="22">
        <v>0</v>
      </c>
      <c r="R169" s="22">
        <v>0</v>
      </c>
      <c r="S169" s="22">
        <v>0</v>
      </c>
      <c r="T169" s="22">
        <v>196379</v>
      </c>
      <c r="U169" s="22">
        <v>171842</v>
      </c>
      <c r="V169" s="22">
        <v>131214</v>
      </c>
      <c r="W169" s="22">
        <v>0</v>
      </c>
      <c r="X169" s="22">
        <v>0</v>
      </c>
      <c r="Y169" s="22">
        <v>0</v>
      </c>
      <c r="Z169" s="22">
        <v>2850</v>
      </c>
      <c r="AA169" s="22">
        <v>0</v>
      </c>
      <c r="AB169" s="22">
        <v>500</v>
      </c>
      <c r="AC169" s="22">
        <v>0</v>
      </c>
      <c r="AD169" s="22">
        <v>21633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475714</v>
      </c>
      <c r="AN169" s="22">
        <v>0</v>
      </c>
      <c r="AO169" s="22">
        <v>0</v>
      </c>
      <c r="AP169" s="22">
        <v>1035773</v>
      </c>
    </row>
    <row r="170" spans="1:42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0</v>
      </c>
      <c r="F170" s="22">
        <v>65454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23103</v>
      </c>
      <c r="T170" s="22">
        <v>0</v>
      </c>
      <c r="U170" s="22">
        <v>0</v>
      </c>
      <c r="V170" s="22">
        <v>0</v>
      </c>
      <c r="W170" s="22">
        <v>33278</v>
      </c>
      <c r="X170" s="22">
        <v>0</v>
      </c>
      <c r="Y170" s="22">
        <v>0</v>
      </c>
      <c r="Z170" s="22">
        <v>0</v>
      </c>
      <c r="AA170" s="22">
        <v>49550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400</v>
      </c>
      <c r="AH170" s="22">
        <v>0</v>
      </c>
      <c r="AI170" s="22">
        <v>0</v>
      </c>
      <c r="AJ170" s="22">
        <v>0</v>
      </c>
      <c r="AK170" s="22">
        <v>0</v>
      </c>
      <c r="AL170" s="22">
        <v>36285</v>
      </c>
      <c r="AM170" s="22">
        <v>0</v>
      </c>
      <c r="AN170" s="22">
        <v>0</v>
      </c>
      <c r="AO170" s="22">
        <v>0</v>
      </c>
      <c r="AP170" s="22">
        <v>208070</v>
      </c>
    </row>
    <row r="171" spans="1:42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0</v>
      </c>
      <c r="F171" s="22">
        <v>25141</v>
      </c>
      <c r="G171" s="22">
        <v>0</v>
      </c>
      <c r="H171" s="22">
        <v>11100</v>
      </c>
      <c r="I171" s="22">
        <v>33276</v>
      </c>
      <c r="J171" s="22">
        <v>0</v>
      </c>
      <c r="K171" s="22">
        <v>66600</v>
      </c>
      <c r="L171" s="22">
        <v>0</v>
      </c>
      <c r="M171" s="22">
        <v>13100</v>
      </c>
      <c r="N171" s="22">
        <v>0</v>
      </c>
      <c r="O171" s="22">
        <v>220</v>
      </c>
      <c r="P171" s="22">
        <v>0</v>
      </c>
      <c r="Q171" s="22">
        <v>0</v>
      </c>
      <c r="R171" s="22">
        <v>585</v>
      </c>
      <c r="S171" s="22">
        <v>0</v>
      </c>
      <c r="T171" s="22">
        <v>1877763</v>
      </c>
      <c r="U171" s="22">
        <v>1103314</v>
      </c>
      <c r="V171" s="22">
        <v>541487</v>
      </c>
      <c r="W171" s="22">
        <v>0</v>
      </c>
      <c r="X171" s="22">
        <v>3941</v>
      </c>
      <c r="Y171" s="22">
        <v>0</v>
      </c>
      <c r="Z171" s="22">
        <v>9948</v>
      </c>
      <c r="AA171" s="22">
        <v>0</v>
      </c>
      <c r="AB171" s="22">
        <v>12332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349642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4048449</v>
      </c>
    </row>
    <row r="172" spans="1:42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0</v>
      </c>
      <c r="F172" s="22">
        <v>22440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491244</v>
      </c>
      <c r="U172" s="22">
        <v>132738</v>
      </c>
      <c r="V172" s="22">
        <v>295816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35152</v>
      </c>
      <c r="AJ172" s="22">
        <v>0</v>
      </c>
      <c r="AK172" s="22">
        <v>0</v>
      </c>
      <c r="AL172" s="22">
        <v>0</v>
      </c>
      <c r="AM172" s="22">
        <v>773405</v>
      </c>
      <c r="AN172" s="22">
        <v>0</v>
      </c>
      <c r="AO172" s="22">
        <v>0</v>
      </c>
      <c r="AP172" s="22">
        <v>1750795</v>
      </c>
    </row>
    <row r="173" spans="1:42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0</v>
      </c>
      <c r="F173" s="22">
        <v>150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530752</v>
      </c>
      <c r="U173" s="22">
        <v>107336</v>
      </c>
      <c r="V173" s="22">
        <v>78217</v>
      </c>
      <c r="W173" s="22">
        <v>0</v>
      </c>
      <c r="X173" s="22">
        <v>0</v>
      </c>
      <c r="Y173" s="22">
        <v>0</v>
      </c>
      <c r="Z173" s="22">
        <v>1100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39574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757129</v>
      </c>
    </row>
    <row r="174" spans="1:42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0</v>
      </c>
      <c r="F174" s="22">
        <v>53308</v>
      </c>
      <c r="G174" s="22">
        <v>0</v>
      </c>
      <c r="H174" s="22">
        <v>13120</v>
      </c>
      <c r="I174" s="22">
        <v>31420</v>
      </c>
      <c r="J174" s="22">
        <v>0</v>
      </c>
      <c r="K174" s="22">
        <v>0</v>
      </c>
      <c r="L174" s="22">
        <v>250</v>
      </c>
      <c r="M174" s="22">
        <v>0</v>
      </c>
      <c r="N174" s="22">
        <v>0</v>
      </c>
      <c r="O174" s="22">
        <v>148725</v>
      </c>
      <c r="P174" s="22">
        <v>0</v>
      </c>
      <c r="Q174" s="22">
        <v>36773</v>
      </c>
      <c r="R174" s="22">
        <v>0</v>
      </c>
      <c r="S174" s="22">
        <v>0</v>
      </c>
      <c r="T174" s="22">
        <v>1194969</v>
      </c>
      <c r="U174" s="22">
        <v>553996</v>
      </c>
      <c r="V174" s="22">
        <v>437545</v>
      </c>
      <c r="W174" s="22">
        <v>0</v>
      </c>
      <c r="X174" s="22">
        <v>68497</v>
      </c>
      <c r="Y174" s="22">
        <v>0</v>
      </c>
      <c r="Z174" s="22">
        <v>0</v>
      </c>
      <c r="AA174" s="22">
        <v>12604</v>
      </c>
      <c r="AB174" s="22">
        <v>365000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217728</v>
      </c>
      <c r="AJ174" s="22">
        <v>40805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3174740</v>
      </c>
    </row>
    <row r="175" spans="1:42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0</v>
      </c>
      <c r="F175" s="22">
        <v>3643</v>
      </c>
      <c r="G175" s="22">
        <v>0</v>
      </c>
      <c r="H175" s="22">
        <v>0</v>
      </c>
      <c r="I175" s="22">
        <v>450</v>
      </c>
      <c r="J175" s="22">
        <v>0</v>
      </c>
      <c r="K175" s="22">
        <v>0</v>
      </c>
      <c r="L175" s="22">
        <v>3195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109404</v>
      </c>
      <c r="U175" s="22">
        <v>44974</v>
      </c>
      <c r="V175" s="22">
        <v>55243</v>
      </c>
      <c r="W175" s="22">
        <v>0</v>
      </c>
      <c r="X175" s="22">
        <v>13782</v>
      </c>
      <c r="Y175" s="22">
        <v>0</v>
      </c>
      <c r="Z175" s="22">
        <v>0</v>
      </c>
      <c r="AA175" s="22">
        <v>0</v>
      </c>
      <c r="AB175" s="22">
        <v>1600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16167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248458</v>
      </c>
    </row>
    <row r="176" spans="1:42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0</v>
      </c>
      <c r="F176" s="22">
        <v>37004</v>
      </c>
      <c r="G176" s="22">
        <v>0</v>
      </c>
      <c r="H176" s="22">
        <v>6667</v>
      </c>
      <c r="I176" s="22">
        <v>37158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6474</v>
      </c>
      <c r="P176" s="22">
        <v>0</v>
      </c>
      <c r="Q176" s="22">
        <v>0</v>
      </c>
      <c r="R176" s="22">
        <v>303</v>
      </c>
      <c r="S176" s="22">
        <v>0</v>
      </c>
      <c r="T176" s="22">
        <v>2743549</v>
      </c>
      <c r="U176" s="22">
        <v>754448</v>
      </c>
      <c r="V176" s="22">
        <v>636007</v>
      </c>
      <c r="W176" s="22">
        <v>0</v>
      </c>
      <c r="X176" s="22">
        <v>0</v>
      </c>
      <c r="Y176" s="22">
        <v>0</v>
      </c>
      <c r="Z176" s="22">
        <v>26890</v>
      </c>
      <c r="AA176" s="22">
        <v>0</v>
      </c>
      <c r="AB176" s="22">
        <v>600</v>
      </c>
      <c r="AC176" s="22">
        <v>119617</v>
      </c>
      <c r="AD176" s="22">
        <v>133147</v>
      </c>
      <c r="AE176" s="22">
        <v>0</v>
      </c>
      <c r="AF176" s="22">
        <v>0</v>
      </c>
      <c r="AG176" s="22">
        <v>0</v>
      </c>
      <c r="AH176" s="22">
        <v>1792</v>
      </c>
      <c r="AI176" s="22">
        <v>271698</v>
      </c>
      <c r="AJ176" s="22">
        <v>5365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4780719</v>
      </c>
    </row>
    <row r="177" spans="1:42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0</v>
      </c>
      <c r="F177" s="22">
        <v>29288</v>
      </c>
      <c r="G177" s="22">
        <v>213960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21782</v>
      </c>
      <c r="T177" s="22">
        <v>3202409</v>
      </c>
      <c r="U177" s="22">
        <v>2815842</v>
      </c>
      <c r="V177" s="22">
        <v>1265452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67338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1811323</v>
      </c>
      <c r="AJ177" s="22">
        <v>0</v>
      </c>
      <c r="AK177" s="22">
        <v>0</v>
      </c>
      <c r="AL177" s="22">
        <v>1541124</v>
      </c>
      <c r="AM177" s="22">
        <v>0</v>
      </c>
      <c r="AN177" s="22">
        <v>0</v>
      </c>
      <c r="AO177" s="22">
        <v>0</v>
      </c>
      <c r="AP177" s="22">
        <v>10968518</v>
      </c>
    </row>
    <row r="178" spans="1:42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0</v>
      </c>
      <c r="F178" s="22">
        <v>801149</v>
      </c>
      <c r="G178" s="22">
        <v>0</v>
      </c>
      <c r="H178" s="22">
        <v>137383</v>
      </c>
      <c r="I178" s="22">
        <v>17415</v>
      </c>
      <c r="J178" s="22">
        <v>0</v>
      </c>
      <c r="K178" s="22">
        <v>0</v>
      </c>
      <c r="L178" s="22">
        <v>60900</v>
      </c>
      <c r="M178" s="22">
        <v>0</v>
      </c>
      <c r="N178" s="22">
        <v>0</v>
      </c>
      <c r="O178" s="22">
        <v>129450</v>
      </c>
      <c r="P178" s="22">
        <v>0</v>
      </c>
      <c r="Q178" s="22">
        <v>0</v>
      </c>
      <c r="R178" s="22">
        <v>217567</v>
      </c>
      <c r="S178" s="22">
        <v>0</v>
      </c>
      <c r="T178" s="22">
        <v>3149795</v>
      </c>
      <c r="U178" s="22">
        <v>3524514</v>
      </c>
      <c r="V178" s="22">
        <v>805677</v>
      </c>
      <c r="W178" s="22">
        <v>0</v>
      </c>
      <c r="X178" s="22">
        <v>69679</v>
      </c>
      <c r="Y178" s="22">
        <v>0</v>
      </c>
      <c r="Z178" s="22">
        <v>22910</v>
      </c>
      <c r="AA178" s="22">
        <v>0</v>
      </c>
      <c r="AB178" s="22">
        <v>26522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719504</v>
      </c>
      <c r="AJ178" s="22">
        <v>101955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9784420</v>
      </c>
    </row>
    <row r="179" spans="1:42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0</v>
      </c>
      <c r="F179" s="22">
        <v>23417</v>
      </c>
      <c r="G179" s="22">
        <v>0</v>
      </c>
      <c r="H179" s="22">
        <v>0</v>
      </c>
      <c r="I179" s="22">
        <v>92325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7317</v>
      </c>
      <c r="P179" s="22">
        <v>0</v>
      </c>
      <c r="Q179" s="22">
        <v>0</v>
      </c>
      <c r="R179" s="22">
        <v>0</v>
      </c>
      <c r="S179" s="22">
        <v>0</v>
      </c>
      <c r="T179" s="22">
        <v>904987</v>
      </c>
      <c r="U179" s="22">
        <v>610040</v>
      </c>
      <c r="V179" s="22">
        <v>216987</v>
      </c>
      <c r="W179" s="22">
        <v>0</v>
      </c>
      <c r="X179" s="22">
        <v>1569</v>
      </c>
      <c r="Y179" s="22">
        <v>0</v>
      </c>
      <c r="Z179" s="22">
        <v>0</v>
      </c>
      <c r="AA179" s="22">
        <v>0</v>
      </c>
      <c r="AB179" s="22">
        <v>47684</v>
      </c>
      <c r="AC179" s="22">
        <v>1203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197435</v>
      </c>
      <c r="AJ179" s="22">
        <v>95851</v>
      </c>
      <c r="AK179" s="22">
        <v>0</v>
      </c>
      <c r="AL179" s="22">
        <v>0</v>
      </c>
      <c r="AM179" s="22">
        <v>1369490</v>
      </c>
      <c r="AN179" s="22">
        <v>0</v>
      </c>
      <c r="AO179" s="22">
        <v>0</v>
      </c>
      <c r="AP179" s="22">
        <v>3568305</v>
      </c>
    </row>
    <row r="180" spans="1:42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0</v>
      </c>
      <c r="F180" s="22">
        <v>48217</v>
      </c>
      <c r="G180" s="22">
        <v>0</v>
      </c>
      <c r="H180" s="22">
        <v>0</v>
      </c>
      <c r="I180" s="22">
        <v>33473</v>
      </c>
      <c r="J180" s="22">
        <v>0</v>
      </c>
      <c r="K180" s="22">
        <v>35197</v>
      </c>
      <c r="L180" s="22">
        <v>8711</v>
      </c>
      <c r="M180" s="22">
        <v>0</v>
      </c>
      <c r="N180" s="22">
        <v>-54105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722924</v>
      </c>
      <c r="U180" s="22">
        <v>172924</v>
      </c>
      <c r="V180" s="22">
        <v>172300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32543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98644</v>
      </c>
      <c r="AJ180" s="22">
        <v>9496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1280324</v>
      </c>
    </row>
    <row r="181" spans="1:42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9880</v>
      </c>
      <c r="F181" s="22">
        <v>75595</v>
      </c>
      <c r="G181" s="22">
        <v>0</v>
      </c>
      <c r="H181" s="22">
        <v>106425</v>
      </c>
      <c r="I181" s="22">
        <v>71154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87833</v>
      </c>
      <c r="P181" s="22">
        <v>0</v>
      </c>
      <c r="Q181" s="22">
        <v>0</v>
      </c>
      <c r="R181" s="22">
        <v>0</v>
      </c>
      <c r="S181" s="22">
        <v>0</v>
      </c>
      <c r="T181" s="22">
        <v>2042627</v>
      </c>
      <c r="U181" s="22">
        <v>1634127</v>
      </c>
      <c r="V181" s="22">
        <v>1183028</v>
      </c>
      <c r="W181" s="22">
        <v>0</v>
      </c>
      <c r="X181" s="22">
        <v>146027</v>
      </c>
      <c r="Y181" s="22">
        <v>0</v>
      </c>
      <c r="Z181" s="22">
        <v>18538</v>
      </c>
      <c r="AA181" s="22">
        <v>0</v>
      </c>
      <c r="AB181" s="22">
        <v>267377</v>
      </c>
      <c r="AC181" s="22">
        <v>2688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419885</v>
      </c>
      <c r="AJ181" s="22">
        <v>2434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6067618</v>
      </c>
    </row>
    <row r="182" spans="1:42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0</v>
      </c>
      <c r="F182" s="22">
        <v>80642</v>
      </c>
      <c r="G182" s="22">
        <v>0</v>
      </c>
      <c r="H182" s="22">
        <v>99032</v>
      </c>
      <c r="I182" s="22">
        <v>25892</v>
      </c>
      <c r="J182" s="22">
        <v>0</v>
      </c>
      <c r="K182" s="22">
        <v>486994</v>
      </c>
      <c r="L182" s="22">
        <v>0</v>
      </c>
      <c r="M182" s="22">
        <v>0</v>
      </c>
      <c r="N182" s="22">
        <v>0</v>
      </c>
      <c r="O182" s="22">
        <v>4819</v>
      </c>
      <c r="P182" s="22">
        <v>0</v>
      </c>
      <c r="Q182" s="22">
        <v>0</v>
      </c>
      <c r="R182" s="22">
        <v>342798</v>
      </c>
      <c r="S182" s="22">
        <v>0</v>
      </c>
      <c r="T182" s="22">
        <v>3248876</v>
      </c>
      <c r="U182" s="22">
        <v>2036584</v>
      </c>
      <c r="V182" s="22">
        <v>1260071</v>
      </c>
      <c r="W182" s="22">
        <v>0</v>
      </c>
      <c r="X182" s="22">
        <v>0</v>
      </c>
      <c r="Y182" s="22">
        <v>0</v>
      </c>
      <c r="Z182" s="22">
        <v>68368</v>
      </c>
      <c r="AA182" s="22">
        <v>0</v>
      </c>
      <c r="AB182" s="22">
        <v>90</v>
      </c>
      <c r="AC182" s="22">
        <v>0</v>
      </c>
      <c r="AD182" s="22">
        <v>226733</v>
      </c>
      <c r="AE182" s="22">
        <v>0</v>
      </c>
      <c r="AF182" s="22">
        <v>0</v>
      </c>
      <c r="AG182" s="22">
        <v>0</v>
      </c>
      <c r="AH182" s="22">
        <v>0</v>
      </c>
      <c r="AI182" s="22">
        <v>92197</v>
      </c>
      <c r="AJ182" s="22">
        <v>11277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7984373</v>
      </c>
    </row>
    <row r="183" spans="1:42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0</v>
      </c>
      <c r="F183" s="22">
        <v>2607</v>
      </c>
      <c r="G183" s="22">
        <v>0</v>
      </c>
      <c r="H183" s="22">
        <v>0</v>
      </c>
      <c r="I183" s="22">
        <v>7975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160</v>
      </c>
      <c r="P183" s="22">
        <v>91488</v>
      </c>
      <c r="Q183" s="22">
        <v>0</v>
      </c>
      <c r="R183" s="22">
        <v>0</v>
      </c>
      <c r="S183" s="22">
        <v>0</v>
      </c>
      <c r="T183" s="22">
        <v>975947</v>
      </c>
      <c r="U183" s="22">
        <v>542447</v>
      </c>
      <c r="V183" s="22">
        <v>463237</v>
      </c>
      <c r="W183" s="22">
        <v>89957</v>
      </c>
      <c r="X183" s="22">
        <v>0</v>
      </c>
      <c r="Y183" s="22">
        <v>0</v>
      </c>
      <c r="Z183" s="22">
        <v>10025</v>
      </c>
      <c r="AA183" s="22">
        <v>0</v>
      </c>
      <c r="AB183" s="22">
        <v>400</v>
      </c>
      <c r="AC183" s="22">
        <v>61234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245943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2491420</v>
      </c>
    </row>
    <row r="184" spans="1:42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0</v>
      </c>
      <c r="F184" s="22">
        <v>17234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10143</v>
      </c>
      <c r="M184" s="22">
        <v>0</v>
      </c>
      <c r="N184" s="22">
        <v>0</v>
      </c>
      <c r="O184" s="22">
        <v>3411</v>
      </c>
      <c r="P184" s="22">
        <v>13576</v>
      </c>
      <c r="Q184" s="22">
        <v>0</v>
      </c>
      <c r="R184" s="22">
        <v>0</v>
      </c>
      <c r="S184" s="22">
        <v>0</v>
      </c>
      <c r="T184" s="22">
        <v>940239</v>
      </c>
      <c r="U184" s="22">
        <v>126549</v>
      </c>
      <c r="V184" s="22">
        <v>121109</v>
      </c>
      <c r="W184" s="22">
        <v>0</v>
      </c>
      <c r="X184" s="22">
        <v>25686</v>
      </c>
      <c r="Y184" s="22">
        <v>0</v>
      </c>
      <c r="Z184" s="22">
        <v>16800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44842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1319589</v>
      </c>
    </row>
    <row r="185" spans="1:42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0</v>
      </c>
      <c r="F185" s="22">
        <v>1080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7653</v>
      </c>
      <c r="P185" s="22">
        <v>0</v>
      </c>
      <c r="Q185" s="22">
        <v>0</v>
      </c>
      <c r="R185" s="22">
        <v>0</v>
      </c>
      <c r="S185" s="22">
        <v>0</v>
      </c>
      <c r="T185" s="22">
        <v>463935</v>
      </c>
      <c r="U185" s="22">
        <v>104457</v>
      </c>
      <c r="V185" s="22">
        <v>114170</v>
      </c>
      <c r="W185" s="22">
        <v>0</v>
      </c>
      <c r="X185" s="22">
        <v>0</v>
      </c>
      <c r="Y185" s="22">
        <v>0</v>
      </c>
      <c r="Z185" s="22">
        <v>525</v>
      </c>
      <c r="AA185" s="22">
        <v>0</v>
      </c>
      <c r="AB185" s="22">
        <v>0</v>
      </c>
      <c r="AC185" s="22">
        <v>912</v>
      </c>
      <c r="AD185" s="22">
        <v>82245</v>
      </c>
      <c r="AE185" s="22">
        <v>0</v>
      </c>
      <c r="AF185" s="22">
        <v>0</v>
      </c>
      <c r="AG185" s="22">
        <v>0</v>
      </c>
      <c r="AH185" s="22">
        <v>0</v>
      </c>
      <c r="AI185" s="22">
        <v>52776</v>
      </c>
      <c r="AJ185" s="22">
        <v>9416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837169</v>
      </c>
    </row>
    <row r="186" spans="1:42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0</v>
      </c>
      <c r="F186" s="22">
        <v>32127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490</v>
      </c>
      <c r="M186" s="22">
        <v>0</v>
      </c>
      <c r="N186" s="22">
        <v>0</v>
      </c>
      <c r="O186" s="22">
        <v>2678</v>
      </c>
      <c r="P186" s="22">
        <v>0</v>
      </c>
      <c r="Q186" s="22">
        <v>0</v>
      </c>
      <c r="R186" s="22">
        <v>0</v>
      </c>
      <c r="S186" s="22">
        <v>0</v>
      </c>
      <c r="T186" s="22">
        <v>494692</v>
      </c>
      <c r="U186" s="22">
        <v>121631</v>
      </c>
      <c r="V186" s="22">
        <v>124606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12813</v>
      </c>
      <c r="AE186" s="22">
        <v>0</v>
      </c>
      <c r="AF186" s="22">
        <v>0</v>
      </c>
      <c r="AG186" s="22">
        <v>35171</v>
      </c>
      <c r="AH186" s="22">
        <v>0</v>
      </c>
      <c r="AI186" s="22">
        <v>21850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846058</v>
      </c>
    </row>
    <row r="187" spans="1:42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0</v>
      </c>
      <c r="F187" s="22">
        <v>5260</v>
      </c>
      <c r="G187" s="22">
        <v>0</v>
      </c>
      <c r="H187" s="22">
        <v>0</v>
      </c>
      <c r="I187" s="22">
        <v>22929</v>
      </c>
      <c r="J187" s="22">
        <v>0</v>
      </c>
      <c r="K187" s="22">
        <v>0</v>
      </c>
      <c r="L187" s="22">
        <v>835</v>
      </c>
      <c r="M187" s="22">
        <v>0</v>
      </c>
      <c r="N187" s="22">
        <v>11265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756090</v>
      </c>
      <c r="U187" s="22">
        <v>381869</v>
      </c>
      <c r="V187" s="22">
        <v>265150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4125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61100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1508623</v>
      </c>
    </row>
    <row r="188" spans="1:42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0</v>
      </c>
      <c r="F188" s="22">
        <v>2487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957780</v>
      </c>
      <c r="U188" s="22">
        <v>364532</v>
      </c>
      <c r="V188" s="22">
        <v>413407</v>
      </c>
      <c r="W188" s="22">
        <v>0</v>
      </c>
      <c r="X188" s="22">
        <v>0</v>
      </c>
      <c r="Y188" s="22">
        <v>0</v>
      </c>
      <c r="Z188" s="22">
        <v>11550</v>
      </c>
      <c r="AA188" s="22">
        <v>0</v>
      </c>
      <c r="AB188" s="22">
        <v>48920</v>
      </c>
      <c r="AC188" s="22">
        <v>0</v>
      </c>
      <c r="AD188" s="22">
        <v>215000</v>
      </c>
      <c r="AE188" s="22">
        <v>0</v>
      </c>
      <c r="AF188" s="22">
        <v>0</v>
      </c>
      <c r="AG188" s="22">
        <v>0</v>
      </c>
      <c r="AH188" s="22">
        <v>17379</v>
      </c>
      <c r="AI188" s="22">
        <v>156274</v>
      </c>
      <c r="AJ188" s="22">
        <v>7101</v>
      </c>
      <c r="AK188" s="22">
        <v>0</v>
      </c>
      <c r="AL188" s="22">
        <v>0</v>
      </c>
      <c r="AM188" s="22">
        <v>1292489</v>
      </c>
      <c r="AN188" s="22">
        <v>0</v>
      </c>
      <c r="AO188" s="22">
        <v>0</v>
      </c>
      <c r="AP188" s="22">
        <v>3486919</v>
      </c>
    </row>
    <row r="189" spans="1:42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0</v>
      </c>
      <c r="F189" s="22">
        <v>1953</v>
      </c>
      <c r="G189" s="22">
        <v>0</v>
      </c>
      <c r="H189" s="22">
        <v>0</v>
      </c>
      <c r="I189" s="22">
        <v>0</v>
      </c>
      <c r="J189" s="22">
        <v>0</v>
      </c>
      <c r="K189" s="22">
        <v>75626</v>
      </c>
      <c r="L189" s="22">
        <v>0</v>
      </c>
      <c r="M189" s="22">
        <v>0</v>
      </c>
      <c r="N189" s="22">
        <v>0</v>
      </c>
      <c r="O189" s="22">
        <v>764</v>
      </c>
      <c r="P189" s="22">
        <v>0</v>
      </c>
      <c r="Q189" s="22">
        <v>0</v>
      </c>
      <c r="R189" s="22">
        <v>0</v>
      </c>
      <c r="S189" s="22">
        <v>0</v>
      </c>
      <c r="T189" s="22">
        <v>280974</v>
      </c>
      <c r="U189" s="22">
        <v>93420</v>
      </c>
      <c r="V189" s="22">
        <v>123827</v>
      </c>
      <c r="W189" s="22">
        <v>0</v>
      </c>
      <c r="X189" s="22">
        <v>0</v>
      </c>
      <c r="Y189" s="22">
        <v>0</v>
      </c>
      <c r="Z189" s="22">
        <v>8570</v>
      </c>
      <c r="AA189" s="22">
        <v>0</v>
      </c>
      <c r="AB189" s="22">
        <v>9775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3578</v>
      </c>
      <c r="AJ189" s="22">
        <v>824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599311</v>
      </c>
    </row>
    <row r="190" spans="1:42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0</v>
      </c>
      <c r="F190" s="22">
        <v>6000</v>
      </c>
      <c r="G190" s="22">
        <v>0</v>
      </c>
      <c r="H190" s="22">
        <v>12820</v>
      </c>
      <c r="I190" s="22">
        <v>203909</v>
      </c>
      <c r="J190" s="22">
        <v>0</v>
      </c>
      <c r="K190" s="22">
        <v>216502</v>
      </c>
      <c r="L190" s="22">
        <v>62905</v>
      </c>
      <c r="M190" s="22">
        <v>0</v>
      </c>
      <c r="N190" s="22">
        <v>0</v>
      </c>
      <c r="O190" s="22">
        <v>10569</v>
      </c>
      <c r="P190" s="22">
        <v>623</v>
      </c>
      <c r="Q190" s="22">
        <v>0</v>
      </c>
      <c r="R190" s="22">
        <v>0</v>
      </c>
      <c r="S190" s="22">
        <v>0</v>
      </c>
      <c r="T190" s="22">
        <v>1814404</v>
      </c>
      <c r="U190" s="22">
        <v>238115</v>
      </c>
      <c r="V190" s="22">
        <v>488772</v>
      </c>
      <c r="W190" s="22">
        <v>0</v>
      </c>
      <c r="X190" s="22">
        <v>193955</v>
      </c>
      <c r="Y190" s="22">
        <v>0</v>
      </c>
      <c r="Z190" s="22">
        <v>48098</v>
      </c>
      <c r="AA190" s="22">
        <v>13341</v>
      </c>
      <c r="AB190" s="22">
        <v>3688</v>
      </c>
      <c r="AC190" s="22">
        <v>0</v>
      </c>
      <c r="AD190" s="22">
        <v>53601</v>
      </c>
      <c r="AE190" s="22">
        <v>0</v>
      </c>
      <c r="AF190" s="22">
        <v>0</v>
      </c>
      <c r="AG190" s="22">
        <v>0</v>
      </c>
      <c r="AH190" s="22">
        <v>264308</v>
      </c>
      <c r="AI190" s="22">
        <v>23940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3655550</v>
      </c>
    </row>
    <row r="191" spans="1:42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0</v>
      </c>
      <c r="F191" s="22">
        <v>6368</v>
      </c>
      <c r="G191" s="22">
        <v>3745</v>
      </c>
      <c r="H191" s="22">
        <v>0</v>
      </c>
      <c r="I191" s="22">
        <v>23600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12659</v>
      </c>
      <c r="P191" s="22">
        <v>0</v>
      </c>
      <c r="Q191" s="22">
        <v>0</v>
      </c>
      <c r="R191" s="22">
        <v>0</v>
      </c>
      <c r="S191" s="22">
        <v>0</v>
      </c>
      <c r="T191" s="22">
        <v>1863258</v>
      </c>
      <c r="U191" s="22">
        <v>357315</v>
      </c>
      <c r="V191" s="22">
        <v>551388</v>
      </c>
      <c r="W191" s="22">
        <v>154598</v>
      </c>
      <c r="X191" s="22">
        <v>0</v>
      </c>
      <c r="Y191" s="22">
        <v>0</v>
      </c>
      <c r="Z191" s="22">
        <v>19500</v>
      </c>
      <c r="AA191" s="22">
        <v>184048</v>
      </c>
      <c r="AB191" s="22">
        <v>4032</v>
      </c>
      <c r="AC191" s="22">
        <v>0</v>
      </c>
      <c r="AD191" s="22">
        <v>919166</v>
      </c>
      <c r="AE191" s="22">
        <v>0</v>
      </c>
      <c r="AF191" s="22">
        <v>0</v>
      </c>
      <c r="AG191" s="22">
        <v>0</v>
      </c>
      <c r="AH191" s="22">
        <v>0</v>
      </c>
      <c r="AI191" s="22">
        <v>294193</v>
      </c>
      <c r="AJ191" s="22">
        <v>15693</v>
      </c>
      <c r="AK191" s="22">
        <v>12008</v>
      </c>
      <c r="AL191" s="22">
        <v>0</v>
      </c>
      <c r="AM191" s="22">
        <v>0</v>
      </c>
      <c r="AN191" s="22">
        <v>0</v>
      </c>
      <c r="AO191" s="22">
        <v>0</v>
      </c>
      <c r="AP191" s="22">
        <v>4421571</v>
      </c>
    </row>
    <row r="192" spans="1:42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0</v>
      </c>
      <c r="F192" s="22">
        <v>7449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2000</v>
      </c>
      <c r="P192" s="22">
        <v>0</v>
      </c>
      <c r="Q192" s="22">
        <v>0</v>
      </c>
      <c r="R192" s="22">
        <v>0</v>
      </c>
      <c r="S192" s="22">
        <v>0</v>
      </c>
      <c r="T192" s="22">
        <v>558118</v>
      </c>
      <c r="U192" s="22">
        <v>86125</v>
      </c>
      <c r="V192" s="22">
        <v>83381</v>
      </c>
      <c r="W192" s="22">
        <v>0</v>
      </c>
      <c r="X192" s="22">
        <v>0</v>
      </c>
      <c r="Y192" s="22">
        <v>0</v>
      </c>
      <c r="Z192" s="22">
        <v>2775</v>
      </c>
      <c r="AA192" s="22">
        <v>0</v>
      </c>
      <c r="AB192" s="22">
        <v>0</v>
      </c>
      <c r="AC192" s="22">
        <v>0</v>
      </c>
      <c r="AD192" s="22">
        <v>58740</v>
      </c>
      <c r="AE192" s="22">
        <v>0</v>
      </c>
      <c r="AF192" s="22">
        <v>0</v>
      </c>
      <c r="AG192" s="22">
        <v>0</v>
      </c>
      <c r="AH192" s="22">
        <v>0</v>
      </c>
      <c r="AI192" s="22">
        <v>45871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844459</v>
      </c>
    </row>
    <row r="193" spans="1:42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0</v>
      </c>
      <c r="F193" s="22">
        <v>10094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85391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839683</v>
      </c>
      <c r="U193" s="22">
        <v>164313</v>
      </c>
      <c r="V193" s="22">
        <v>332753</v>
      </c>
      <c r="W193" s="22">
        <v>0</v>
      </c>
      <c r="X193" s="22">
        <v>0</v>
      </c>
      <c r="Y193" s="22">
        <v>0</v>
      </c>
      <c r="Z193" s="22">
        <v>7170</v>
      </c>
      <c r="AA193" s="22">
        <v>0</v>
      </c>
      <c r="AB193" s="22">
        <v>88048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206954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1734406</v>
      </c>
    </row>
    <row r="194" spans="1:42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0</v>
      </c>
      <c r="F194" s="22">
        <v>11187</v>
      </c>
      <c r="G194" s="22">
        <v>0</v>
      </c>
      <c r="H194" s="22">
        <v>0</v>
      </c>
      <c r="I194" s="22">
        <v>2701</v>
      </c>
      <c r="J194" s="22">
        <v>0</v>
      </c>
      <c r="K194" s="22">
        <v>0</v>
      </c>
      <c r="L194" s="22">
        <v>171</v>
      </c>
      <c r="M194" s="22">
        <v>0</v>
      </c>
      <c r="N194" s="22">
        <v>0</v>
      </c>
      <c r="O194" s="22">
        <v>107911</v>
      </c>
      <c r="P194" s="22">
        <v>2649</v>
      </c>
      <c r="Q194" s="22">
        <v>0</v>
      </c>
      <c r="R194" s="22">
        <v>0</v>
      </c>
      <c r="S194" s="22">
        <v>0</v>
      </c>
      <c r="T194" s="22">
        <v>1674720</v>
      </c>
      <c r="U194" s="22">
        <v>759405</v>
      </c>
      <c r="V194" s="22">
        <v>0</v>
      </c>
      <c r="W194" s="22">
        <v>0</v>
      </c>
      <c r="X194" s="22">
        <v>0</v>
      </c>
      <c r="Y194" s="22">
        <v>0</v>
      </c>
      <c r="Z194" s="22">
        <v>40804</v>
      </c>
      <c r="AA194" s="22">
        <v>0</v>
      </c>
      <c r="AB194" s="22">
        <v>11100</v>
      </c>
      <c r="AC194" s="22">
        <v>0</v>
      </c>
      <c r="AD194" s="22">
        <v>1106910</v>
      </c>
      <c r="AE194" s="22">
        <v>0</v>
      </c>
      <c r="AF194" s="22">
        <v>0</v>
      </c>
      <c r="AG194" s="22">
        <v>0</v>
      </c>
      <c r="AH194" s="22">
        <v>0</v>
      </c>
      <c r="AI194" s="22">
        <v>844921</v>
      </c>
      <c r="AJ194" s="22">
        <v>0</v>
      </c>
      <c r="AK194" s="22">
        <v>0</v>
      </c>
      <c r="AL194" s="22">
        <v>0</v>
      </c>
      <c r="AM194" s="22">
        <v>3859305</v>
      </c>
      <c r="AN194" s="22">
        <v>0</v>
      </c>
      <c r="AO194" s="22">
        <v>0</v>
      </c>
      <c r="AP194" s="22">
        <v>8421784</v>
      </c>
    </row>
    <row r="195" spans="1:42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6205</v>
      </c>
      <c r="G195" s="22">
        <v>0</v>
      </c>
      <c r="H195" s="22">
        <v>0</v>
      </c>
      <c r="I195" s="22">
        <v>63358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5107</v>
      </c>
      <c r="P195" s="22">
        <v>0</v>
      </c>
      <c r="Q195" s="22">
        <v>0</v>
      </c>
      <c r="R195" s="22">
        <v>0</v>
      </c>
      <c r="S195" s="22">
        <v>0</v>
      </c>
      <c r="T195" s="22">
        <v>201059</v>
      </c>
      <c r="U195" s="22">
        <v>140065</v>
      </c>
      <c r="V195" s="22">
        <v>159730</v>
      </c>
      <c r="W195" s="22">
        <v>33274</v>
      </c>
      <c r="X195" s="22">
        <v>8071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34565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651434</v>
      </c>
    </row>
    <row r="196" spans="1:42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0</v>
      </c>
      <c r="F196" s="22">
        <v>1985</v>
      </c>
      <c r="G196" s="22">
        <v>0</v>
      </c>
      <c r="H196" s="22">
        <v>0</v>
      </c>
      <c r="I196" s="22">
        <v>48253</v>
      </c>
      <c r="J196" s="22">
        <v>0</v>
      </c>
      <c r="K196" s="22">
        <v>0</v>
      </c>
      <c r="L196" s="22">
        <v>18040</v>
      </c>
      <c r="M196" s="22">
        <v>0</v>
      </c>
      <c r="N196" s="22">
        <v>0</v>
      </c>
      <c r="O196" s="22">
        <v>6200</v>
      </c>
      <c r="P196" s="22">
        <v>-80907</v>
      </c>
      <c r="Q196" s="22">
        <v>20446</v>
      </c>
      <c r="R196" s="22">
        <v>0</v>
      </c>
      <c r="S196" s="22">
        <v>0</v>
      </c>
      <c r="T196" s="22">
        <v>1994960</v>
      </c>
      <c r="U196" s="22">
        <v>462460</v>
      </c>
      <c r="V196" s="22">
        <v>407108</v>
      </c>
      <c r="W196" s="22">
        <v>0</v>
      </c>
      <c r="X196" s="22">
        <v>118752</v>
      </c>
      <c r="Y196" s="22">
        <v>0</v>
      </c>
      <c r="Z196" s="22">
        <v>19723</v>
      </c>
      <c r="AA196" s="22">
        <v>0</v>
      </c>
      <c r="AB196" s="22">
        <v>46686</v>
      </c>
      <c r="AC196" s="22">
        <v>0</v>
      </c>
      <c r="AD196" s="22">
        <v>0</v>
      </c>
      <c r="AE196" s="22">
        <v>22107</v>
      </c>
      <c r="AF196" s="22">
        <v>0</v>
      </c>
      <c r="AG196" s="22">
        <v>75</v>
      </c>
      <c r="AH196" s="22">
        <v>0</v>
      </c>
      <c r="AI196" s="22">
        <v>442891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3528779</v>
      </c>
    </row>
    <row r="197" spans="1:42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0</v>
      </c>
      <c r="F197" s="22">
        <v>47136</v>
      </c>
      <c r="G197" s="22">
        <v>0</v>
      </c>
      <c r="H197" s="22">
        <v>1700</v>
      </c>
      <c r="I197" s="22">
        <v>83266</v>
      </c>
      <c r="J197" s="22">
        <v>0</v>
      </c>
      <c r="K197" s="22">
        <v>0</v>
      </c>
      <c r="L197" s="22">
        <v>0</v>
      </c>
      <c r="M197" s="22">
        <v>0</v>
      </c>
      <c r="N197" s="22">
        <v>25000</v>
      </c>
      <c r="O197" s="22">
        <v>609276</v>
      </c>
      <c r="P197" s="22">
        <v>0</v>
      </c>
      <c r="Q197" s="22">
        <v>0</v>
      </c>
      <c r="R197" s="22">
        <v>0</v>
      </c>
      <c r="S197" s="22">
        <v>0</v>
      </c>
      <c r="T197" s="22">
        <v>1941618</v>
      </c>
      <c r="U197" s="22">
        <v>1357235</v>
      </c>
      <c r="V197" s="22">
        <v>1481870</v>
      </c>
      <c r="W197" s="22">
        <v>0</v>
      </c>
      <c r="X197" s="22">
        <v>95171</v>
      </c>
      <c r="Y197" s="22">
        <v>0</v>
      </c>
      <c r="Z197" s="22">
        <v>9400</v>
      </c>
      <c r="AA197" s="22">
        <v>0</v>
      </c>
      <c r="AB197" s="22">
        <v>700</v>
      </c>
      <c r="AC197" s="22">
        <v>52500</v>
      </c>
      <c r="AD197" s="22">
        <v>5184844</v>
      </c>
      <c r="AE197" s="22">
        <v>0</v>
      </c>
      <c r="AF197" s="22">
        <v>0</v>
      </c>
      <c r="AG197" s="22">
        <v>0</v>
      </c>
      <c r="AH197" s="22">
        <v>0</v>
      </c>
      <c r="AI197" s="22">
        <v>1432644</v>
      </c>
      <c r="AJ197" s="22">
        <v>219723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12542083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6114</v>
      </c>
      <c r="G198" s="22">
        <v>0</v>
      </c>
      <c r="H198" s="22">
        <v>0</v>
      </c>
      <c r="I198" s="22">
        <v>58474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375</v>
      </c>
      <c r="P198" s="22">
        <v>0</v>
      </c>
      <c r="Q198" s="22">
        <v>0</v>
      </c>
      <c r="R198" s="22">
        <v>0</v>
      </c>
      <c r="S198" s="22">
        <v>0</v>
      </c>
      <c r="T198" s="22">
        <v>201624</v>
      </c>
      <c r="U198" s="22">
        <v>43295</v>
      </c>
      <c r="V198" s="22">
        <v>85680</v>
      </c>
      <c r="W198" s="22">
        <v>0</v>
      </c>
      <c r="X198" s="22">
        <v>0</v>
      </c>
      <c r="Y198" s="22">
        <v>0</v>
      </c>
      <c r="Z198" s="22">
        <v>8675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14876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419113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223892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6881</v>
      </c>
      <c r="AP199" s="22">
        <v>230773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25008</v>
      </c>
      <c r="G200" s="22">
        <v>0</v>
      </c>
      <c r="H200" s="22">
        <v>0</v>
      </c>
      <c r="I200" s="22">
        <v>20096</v>
      </c>
      <c r="J200" s="22">
        <v>1985</v>
      </c>
      <c r="K200" s="22">
        <v>0</v>
      </c>
      <c r="L200" s="22">
        <v>0</v>
      </c>
      <c r="M200" s="22">
        <v>0</v>
      </c>
      <c r="N200" s="22">
        <v>5445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324992</v>
      </c>
      <c r="U200" s="22">
        <v>227635</v>
      </c>
      <c r="V200" s="22">
        <v>136126</v>
      </c>
      <c r="W200" s="22">
        <v>0</v>
      </c>
      <c r="X200" s="22">
        <v>0</v>
      </c>
      <c r="Y200" s="22">
        <v>0</v>
      </c>
      <c r="Z200" s="22">
        <v>2611</v>
      </c>
      <c r="AA200" s="22">
        <v>0</v>
      </c>
      <c r="AB200" s="22">
        <v>1010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80069</v>
      </c>
      <c r="AJ200" s="22">
        <v>6232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831209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14113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716</v>
      </c>
      <c r="P201" s="22">
        <v>0</v>
      </c>
      <c r="Q201" s="22">
        <v>0</v>
      </c>
      <c r="R201" s="22">
        <v>0</v>
      </c>
      <c r="S201" s="22">
        <v>0</v>
      </c>
      <c r="T201" s="22">
        <v>57628</v>
      </c>
      <c r="U201" s="22">
        <v>14387</v>
      </c>
      <c r="V201" s="22">
        <v>28730</v>
      </c>
      <c r="W201" s="22">
        <v>0</v>
      </c>
      <c r="X201" s="22">
        <v>0</v>
      </c>
      <c r="Y201" s="22">
        <v>0</v>
      </c>
      <c r="Z201" s="22">
        <v>200</v>
      </c>
      <c r="AA201" s="22">
        <v>0</v>
      </c>
      <c r="AB201" s="22">
        <v>0</v>
      </c>
      <c r="AC201" s="22">
        <v>0</v>
      </c>
      <c r="AD201" s="22">
        <v>8842</v>
      </c>
      <c r="AE201" s="22">
        <v>0</v>
      </c>
      <c r="AF201" s="22">
        <v>0</v>
      </c>
      <c r="AG201" s="22">
        <v>0</v>
      </c>
      <c r="AH201" s="22">
        <v>0</v>
      </c>
      <c r="AI201" s="22">
        <v>19909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144525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72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32837</v>
      </c>
      <c r="U202" s="22">
        <v>12518</v>
      </c>
      <c r="V202" s="22">
        <v>16991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62418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1181</v>
      </c>
      <c r="G203" s="22">
        <v>0</v>
      </c>
      <c r="H203" s="22">
        <v>0</v>
      </c>
      <c r="I203" s="22">
        <v>13238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9260</v>
      </c>
      <c r="P203" s="22">
        <v>0</v>
      </c>
      <c r="Q203" s="22">
        <v>0</v>
      </c>
      <c r="R203" s="22">
        <v>0</v>
      </c>
      <c r="S203" s="22">
        <v>0</v>
      </c>
      <c r="T203" s="22">
        <v>168196</v>
      </c>
      <c r="U203" s="22">
        <v>58009</v>
      </c>
      <c r="V203" s="22">
        <v>83130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892</v>
      </c>
      <c r="AC203" s="22">
        <v>0</v>
      </c>
      <c r="AD203" s="22">
        <v>6800</v>
      </c>
      <c r="AE203" s="22">
        <v>0</v>
      </c>
      <c r="AF203" s="22">
        <v>0</v>
      </c>
      <c r="AG203" s="22">
        <v>0</v>
      </c>
      <c r="AH203" s="22">
        <v>0</v>
      </c>
      <c r="AI203" s="22">
        <v>926</v>
      </c>
      <c r="AJ203" s="22">
        <v>5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341637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4649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74</v>
      </c>
      <c r="P204" s="22">
        <v>0</v>
      </c>
      <c r="Q204" s="22">
        <v>0</v>
      </c>
      <c r="R204" s="22">
        <v>0</v>
      </c>
      <c r="S204" s="22">
        <v>0</v>
      </c>
      <c r="T204" s="22">
        <v>44020</v>
      </c>
      <c r="U204" s="22">
        <v>6259</v>
      </c>
      <c r="V204" s="22">
        <v>11382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5215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71599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1115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875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234432</v>
      </c>
      <c r="U205" s="22">
        <v>49632</v>
      </c>
      <c r="V205" s="22">
        <v>52935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5901</v>
      </c>
      <c r="AE205" s="22">
        <v>0</v>
      </c>
      <c r="AF205" s="22">
        <v>0</v>
      </c>
      <c r="AG205" s="22">
        <v>0</v>
      </c>
      <c r="AH205" s="22">
        <v>0</v>
      </c>
      <c r="AI205" s="22">
        <v>11460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356350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13337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68209</v>
      </c>
      <c r="U206" s="22">
        <v>36919</v>
      </c>
      <c r="V206" s="22">
        <v>33330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151795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1889</v>
      </c>
      <c r="G207" s="22">
        <v>0</v>
      </c>
      <c r="H207" s="22">
        <v>0</v>
      </c>
      <c r="I207" s="22">
        <v>14053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800</v>
      </c>
      <c r="P207" s="22">
        <v>0</v>
      </c>
      <c r="Q207" s="22">
        <v>0</v>
      </c>
      <c r="R207" s="22">
        <v>0</v>
      </c>
      <c r="S207" s="22">
        <v>0</v>
      </c>
      <c r="T207" s="22">
        <v>80356</v>
      </c>
      <c r="U207" s="22">
        <v>69961</v>
      </c>
      <c r="V207" s="22">
        <v>36315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2730</v>
      </c>
      <c r="AJ207" s="22">
        <v>180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206284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41</v>
      </c>
      <c r="G208" s="22">
        <v>0</v>
      </c>
      <c r="H208" s="22">
        <v>0</v>
      </c>
      <c r="I208" s="22">
        <v>250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280561</v>
      </c>
      <c r="U208" s="22">
        <v>65396</v>
      </c>
      <c r="V208" s="22">
        <v>62770</v>
      </c>
      <c r="W208" s="22">
        <v>0</v>
      </c>
      <c r="X208" s="22">
        <v>7232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453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416703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500</v>
      </c>
      <c r="M209" s="22">
        <v>0</v>
      </c>
      <c r="N209" s="22">
        <v>1657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66663</v>
      </c>
      <c r="U209" s="22">
        <v>42888</v>
      </c>
      <c r="V209" s="22">
        <v>46333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900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6209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165150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12790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180</v>
      </c>
      <c r="M210" s="22">
        <v>0</v>
      </c>
      <c r="N210" s="22">
        <v>0</v>
      </c>
      <c r="O210" s="22">
        <v>2515</v>
      </c>
      <c r="P210" s="22">
        <v>0</v>
      </c>
      <c r="Q210" s="22">
        <v>0</v>
      </c>
      <c r="R210" s="22">
        <v>0</v>
      </c>
      <c r="S210" s="22">
        <v>0</v>
      </c>
      <c r="T210" s="22">
        <v>80175</v>
      </c>
      <c r="U210" s="22">
        <v>40552</v>
      </c>
      <c r="V210" s="22">
        <v>20191</v>
      </c>
      <c r="W210" s="22">
        <v>0</v>
      </c>
      <c r="X210" s="22">
        <v>0</v>
      </c>
      <c r="Y210" s="22">
        <v>0</v>
      </c>
      <c r="Z210" s="22">
        <v>3452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159855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290</v>
      </c>
      <c r="G211" s="22">
        <v>0</v>
      </c>
      <c r="H211" s="22">
        <v>0</v>
      </c>
      <c r="I211" s="22">
        <v>262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1710</v>
      </c>
      <c r="P211" s="22">
        <v>0</v>
      </c>
      <c r="Q211" s="22">
        <v>0</v>
      </c>
      <c r="R211" s="22">
        <v>0</v>
      </c>
      <c r="S211" s="22">
        <v>0</v>
      </c>
      <c r="T211" s="22">
        <v>71156</v>
      </c>
      <c r="U211" s="22">
        <v>10101</v>
      </c>
      <c r="V211" s="22">
        <v>18208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101727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4758</v>
      </c>
      <c r="G212" s="22">
        <v>0</v>
      </c>
      <c r="H212" s="22">
        <v>0</v>
      </c>
      <c r="I212" s="22">
        <v>33728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5198</v>
      </c>
      <c r="P212" s="22">
        <v>0</v>
      </c>
      <c r="Q212" s="22">
        <v>0</v>
      </c>
      <c r="R212" s="22">
        <v>0</v>
      </c>
      <c r="S212" s="22">
        <v>0</v>
      </c>
      <c r="T212" s="22">
        <v>634248</v>
      </c>
      <c r="U212" s="22">
        <v>117860</v>
      </c>
      <c r="V212" s="22">
        <v>162991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45100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698</v>
      </c>
      <c r="AJ212" s="22">
        <v>0</v>
      </c>
      <c r="AK212" s="22">
        <v>0</v>
      </c>
      <c r="AL212" s="22">
        <v>0</v>
      </c>
      <c r="AM212" s="22">
        <v>901628</v>
      </c>
      <c r="AN212" s="22">
        <v>0</v>
      </c>
      <c r="AO212" s="22">
        <v>0</v>
      </c>
      <c r="AP212" s="22">
        <v>1906209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4472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3150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90797</v>
      </c>
      <c r="U213" s="22">
        <v>59486</v>
      </c>
      <c r="V213" s="22">
        <v>65265</v>
      </c>
      <c r="W213" s="22">
        <v>0</v>
      </c>
      <c r="X213" s="22">
        <v>9418</v>
      </c>
      <c r="Y213" s="22">
        <v>0</v>
      </c>
      <c r="Z213" s="22">
        <v>20</v>
      </c>
      <c r="AA213" s="22">
        <v>0</v>
      </c>
      <c r="AB213" s="22">
        <v>165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174973</v>
      </c>
      <c r="AJ213" s="22">
        <v>1641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409387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6190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78229</v>
      </c>
      <c r="U214" s="22">
        <v>12115</v>
      </c>
      <c r="V214" s="22">
        <v>0</v>
      </c>
      <c r="W214" s="22">
        <v>0</v>
      </c>
      <c r="X214" s="22">
        <v>0</v>
      </c>
      <c r="Y214" s="22">
        <v>0</v>
      </c>
      <c r="Z214" s="22">
        <v>2840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2158</v>
      </c>
      <c r="AP214" s="22">
        <v>101532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400</v>
      </c>
      <c r="G215" s="22">
        <v>0</v>
      </c>
      <c r="H215" s="22">
        <v>0</v>
      </c>
      <c r="I215" s="22">
        <v>34276</v>
      </c>
      <c r="J215" s="22">
        <v>0</v>
      </c>
      <c r="K215" s="22">
        <v>0</v>
      </c>
      <c r="L215" s="22">
        <v>0</v>
      </c>
      <c r="M215" s="22">
        <v>0</v>
      </c>
      <c r="N215" s="22">
        <v>1720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173480</v>
      </c>
      <c r="U215" s="22">
        <v>48042</v>
      </c>
      <c r="V215" s="22">
        <v>26613</v>
      </c>
      <c r="W215" s="22">
        <v>0</v>
      </c>
      <c r="X215" s="22">
        <v>0</v>
      </c>
      <c r="Y215" s="22">
        <v>0</v>
      </c>
      <c r="Z215" s="22">
        <v>500</v>
      </c>
      <c r="AA215" s="22">
        <v>0</v>
      </c>
      <c r="AB215" s="22">
        <v>0</v>
      </c>
      <c r="AC215" s="22">
        <v>0</v>
      </c>
      <c r="AD215" s="22">
        <v>26972</v>
      </c>
      <c r="AE215" s="22">
        <v>0</v>
      </c>
      <c r="AF215" s="22">
        <v>0</v>
      </c>
      <c r="AG215" s="22">
        <v>0</v>
      </c>
      <c r="AH215" s="22">
        <v>0</v>
      </c>
      <c r="AI215" s="22">
        <v>82189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49997</v>
      </c>
      <c r="AP215" s="22">
        <v>444189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38921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1765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81058</v>
      </c>
      <c r="U216" s="22">
        <v>17395</v>
      </c>
      <c r="V216" s="22">
        <v>23323</v>
      </c>
      <c r="W216" s="22">
        <v>0</v>
      </c>
      <c r="X216" s="22">
        <v>0</v>
      </c>
      <c r="Y216" s="22">
        <v>0</v>
      </c>
      <c r="Z216" s="22">
        <v>700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8409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171571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2203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13704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129024</v>
      </c>
      <c r="U217" s="22">
        <v>72608</v>
      </c>
      <c r="V217" s="22">
        <v>39001</v>
      </c>
      <c r="W217" s="22">
        <v>0</v>
      </c>
      <c r="X217" s="22">
        <v>0</v>
      </c>
      <c r="Y217" s="22">
        <v>0</v>
      </c>
      <c r="Z217" s="22">
        <v>3250</v>
      </c>
      <c r="AA217" s="22">
        <v>0</v>
      </c>
      <c r="AB217" s="22">
        <v>21126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34893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6404</v>
      </c>
      <c r="AP217" s="22">
        <v>322213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1404</v>
      </c>
      <c r="H218" s="22">
        <v>0</v>
      </c>
      <c r="I218" s="22">
        <v>8619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95261</v>
      </c>
      <c r="U218" s="22">
        <v>32782</v>
      </c>
      <c r="V218" s="22">
        <v>26968</v>
      </c>
      <c r="W218" s="22">
        <v>0</v>
      </c>
      <c r="X218" s="22">
        <v>0</v>
      </c>
      <c r="Y218" s="22">
        <v>0</v>
      </c>
      <c r="Z218" s="22">
        <v>1125</v>
      </c>
      <c r="AA218" s="22">
        <v>0</v>
      </c>
      <c r="AB218" s="22">
        <v>1988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42212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210359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877</v>
      </c>
      <c r="G219" s="22">
        <v>0</v>
      </c>
      <c r="H219" s="22">
        <v>0</v>
      </c>
      <c r="I219" s="22">
        <v>2750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950</v>
      </c>
      <c r="P219" s="22">
        <v>0</v>
      </c>
      <c r="Q219" s="22">
        <v>0</v>
      </c>
      <c r="R219" s="22">
        <v>0</v>
      </c>
      <c r="S219" s="22">
        <v>0</v>
      </c>
      <c r="T219" s="22">
        <v>67957</v>
      </c>
      <c r="U219" s="22">
        <v>56106</v>
      </c>
      <c r="V219" s="22">
        <v>43133</v>
      </c>
      <c r="W219" s="22">
        <v>0</v>
      </c>
      <c r="X219" s="22">
        <v>0</v>
      </c>
      <c r="Y219" s="22">
        <v>0</v>
      </c>
      <c r="Z219" s="22">
        <v>1875</v>
      </c>
      <c r="AA219" s="22">
        <v>0</v>
      </c>
      <c r="AB219" s="22">
        <v>0</v>
      </c>
      <c r="AC219" s="22">
        <v>0</v>
      </c>
      <c r="AD219" s="22">
        <v>6500</v>
      </c>
      <c r="AE219" s="22">
        <v>0</v>
      </c>
      <c r="AF219" s="22">
        <v>0</v>
      </c>
      <c r="AG219" s="22">
        <v>0</v>
      </c>
      <c r="AH219" s="22">
        <v>0</v>
      </c>
      <c r="AI219" s="22">
        <v>11436</v>
      </c>
      <c r="AJ219" s="22">
        <v>0</v>
      </c>
      <c r="AK219" s="22">
        <v>0</v>
      </c>
      <c r="AL219" s="22">
        <v>0</v>
      </c>
      <c r="AM219" s="22">
        <v>210925</v>
      </c>
      <c r="AN219" s="22">
        <v>0</v>
      </c>
      <c r="AO219" s="22">
        <v>0</v>
      </c>
      <c r="AP219" s="22">
        <v>402509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29023</v>
      </c>
      <c r="G220" s="22">
        <v>0</v>
      </c>
      <c r="H220" s="22">
        <v>0</v>
      </c>
      <c r="I220" s="22">
        <v>83018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101838</v>
      </c>
      <c r="U220" s="22">
        <v>29028</v>
      </c>
      <c r="V220" s="22">
        <v>17549</v>
      </c>
      <c r="W220" s="22">
        <v>124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7587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268167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7357</v>
      </c>
      <c r="G221" s="22">
        <v>0</v>
      </c>
      <c r="H221" s="22">
        <v>0</v>
      </c>
      <c r="I221" s="22">
        <v>19291</v>
      </c>
      <c r="J221" s="22">
        <v>0</v>
      </c>
      <c r="K221" s="22">
        <v>0</v>
      </c>
      <c r="L221" s="22">
        <v>3800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110897</v>
      </c>
      <c r="U221" s="22">
        <v>34029</v>
      </c>
      <c r="V221" s="22">
        <v>73223</v>
      </c>
      <c r="W221" s="22">
        <v>0</v>
      </c>
      <c r="X221" s="22">
        <v>1122</v>
      </c>
      <c r="Y221" s="22">
        <v>0</v>
      </c>
      <c r="Z221" s="22">
        <v>4605</v>
      </c>
      <c r="AA221" s="22">
        <v>0</v>
      </c>
      <c r="AB221" s="22">
        <v>21424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19962</v>
      </c>
      <c r="AJ221" s="22">
        <v>9430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305140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3851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138882</v>
      </c>
      <c r="U222" s="22">
        <v>32851</v>
      </c>
      <c r="V222" s="22">
        <v>34013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1756</v>
      </c>
      <c r="AJ222" s="22">
        <v>0</v>
      </c>
      <c r="AK222" s="22">
        <v>0</v>
      </c>
      <c r="AL222" s="22">
        <v>1986</v>
      </c>
      <c r="AM222" s="22">
        <v>0</v>
      </c>
      <c r="AN222" s="22">
        <v>0</v>
      </c>
      <c r="AO222" s="22">
        <v>0</v>
      </c>
      <c r="AP222" s="22">
        <v>213339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1864</v>
      </c>
      <c r="G223" s="22">
        <v>0</v>
      </c>
      <c r="H223" s="22">
        <v>0</v>
      </c>
      <c r="I223" s="22">
        <v>6200</v>
      </c>
      <c r="J223" s="22">
        <v>0</v>
      </c>
      <c r="K223" s="22">
        <v>0</v>
      </c>
      <c r="L223" s="22">
        <v>0</v>
      </c>
      <c r="M223" s="22">
        <v>0</v>
      </c>
      <c r="N223" s="22">
        <v>6218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407308</v>
      </c>
      <c r="U223" s="22">
        <v>88771</v>
      </c>
      <c r="V223" s="22">
        <v>97855</v>
      </c>
      <c r="W223" s="22">
        <v>0</v>
      </c>
      <c r="X223" s="22">
        <v>0</v>
      </c>
      <c r="Y223" s="22">
        <v>0</v>
      </c>
      <c r="Z223" s="22">
        <v>0</v>
      </c>
      <c r="AA223" s="22">
        <v>1600</v>
      </c>
      <c r="AB223" s="22">
        <v>803</v>
      </c>
      <c r="AC223" s="22">
        <v>0</v>
      </c>
      <c r="AD223" s="22">
        <v>5000</v>
      </c>
      <c r="AE223" s="22">
        <v>0</v>
      </c>
      <c r="AF223" s="22">
        <v>0</v>
      </c>
      <c r="AG223" s="22">
        <v>0</v>
      </c>
      <c r="AH223" s="22">
        <v>0</v>
      </c>
      <c r="AI223" s="22">
        <v>97653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713272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376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67712</v>
      </c>
      <c r="U224" s="22">
        <v>14079</v>
      </c>
      <c r="V224" s="22">
        <v>22001</v>
      </c>
      <c r="W224" s="22">
        <v>200</v>
      </c>
      <c r="X224" s="22">
        <v>0</v>
      </c>
      <c r="Y224" s="22">
        <v>0</v>
      </c>
      <c r="Z224" s="22">
        <v>0</v>
      </c>
      <c r="AA224" s="22">
        <v>55</v>
      </c>
      <c r="AB224" s="22">
        <v>0</v>
      </c>
      <c r="AC224" s="22">
        <v>40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104463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2377</v>
      </c>
      <c r="G225" s="22">
        <v>0</v>
      </c>
      <c r="H225" s="22">
        <v>0</v>
      </c>
      <c r="I225" s="22">
        <v>11460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45909</v>
      </c>
      <c r="U225" s="22">
        <v>19040</v>
      </c>
      <c r="V225" s="22">
        <v>29718</v>
      </c>
      <c r="W225" s="22">
        <v>100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2430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111034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1782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138997</v>
      </c>
      <c r="U226" s="22">
        <v>37109</v>
      </c>
      <c r="V226" s="22">
        <v>32416</v>
      </c>
      <c r="W226" s="22">
        <v>0</v>
      </c>
      <c r="X226" s="22">
        <v>6418</v>
      </c>
      <c r="Y226" s="22">
        <v>0</v>
      </c>
      <c r="Z226" s="22">
        <v>4078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14000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234800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3308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11417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8640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23365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1532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3650</v>
      </c>
      <c r="P228" s="22">
        <v>0</v>
      </c>
      <c r="Q228" s="22">
        <v>0</v>
      </c>
      <c r="R228" s="22">
        <v>0</v>
      </c>
      <c r="S228" s="22">
        <v>0</v>
      </c>
      <c r="T228" s="22">
        <v>46766</v>
      </c>
      <c r="U228" s="22">
        <v>13788</v>
      </c>
      <c r="V228" s="22">
        <v>8203</v>
      </c>
      <c r="W228" s="22">
        <v>0</v>
      </c>
      <c r="X228" s="22">
        <v>0</v>
      </c>
      <c r="Y228" s="22">
        <v>0</v>
      </c>
      <c r="Z228" s="22">
        <v>75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74014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2686</v>
      </c>
      <c r="G229" s="22">
        <v>0</v>
      </c>
      <c r="H229" s="22">
        <v>0</v>
      </c>
      <c r="I229" s="22">
        <v>14520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175760</v>
      </c>
      <c r="U229" s="22">
        <v>59207</v>
      </c>
      <c r="V229" s="22">
        <v>66961</v>
      </c>
      <c r="W229" s="22">
        <v>19190</v>
      </c>
      <c r="X229" s="22">
        <v>4150</v>
      </c>
      <c r="Y229" s="22">
        <v>0</v>
      </c>
      <c r="Z229" s="22">
        <v>0</v>
      </c>
      <c r="AA229" s="22">
        <v>0</v>
      </c>
      <c r="AB229" s="22">
        <v>0</v>
      </c>
      <c r="AC229" s="22">
        <v>180</v>
      </c>
      <c r="AD229" s="22">
        <v>117710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460364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1345</v>
      </c>
      <c r="G230" s="22">
        <v>0</v>
      </c>
      <c r="H230" s="22">
        <v>0</v>
      </c>
      <c r="I230" s="22">
        <v>7375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4297</v>
      </c>
      <c r="P230" s="22">
        <v>0</v>
      </c>
      <c r="Q230" s="22">
        <v>0</v>
      </c>
      <c r="R230" s="22">
        <v>0</v>
      </c>
      <c r="S230" s="22">
        <v>0</v>
      </c>
      <c r="T230" s="22">
        <v>81943</v>
      </c>
      <c r="U230" s="22">
        <v>27743</v>
      </c>
      <c r="V230" s="22">
        <v>34294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2774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159771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807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700</v>
      </c>
      <c r="P231" s="22">
        <v>0</v>
      </c>
      <c r="Q231" s="22">
        <v>0</v>
      </c>
      <c r="R231" s="22">
        <v>0</v>
      </c>
      <c r="S231" s="22">
        <v>0</v>
      </c>
      <c r="T231" s="22">
        <v>49061</v>
      </c>
      <c r="U231" s="22">
        <v>16438</v>
      </c>
      <c r="V231" s="22">
        <v>23160</v>
      </c>
      <c r="W231" s="22">
        <v>0</v>
      </c>
      <c r="X231" s="22">
        <v>0</v>
      </c>
      <c r="Y231" s="22">
        <v>0</v>
      </c>
      <c r="Z231" s="22">
        <v>1025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91191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547</v>
      </c>
      <c r="G232" s="22">
        <v>0</v>
      </c>
      <c r="H232" s="22">
        <v>0</v>
      </c>
      <c r="I232" s="22">
        <v>13855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4844</v>
      </c>
      <c r="P232" s="22">
        <v>0</v>
      </c>
      <c r="Q232" s="22">
        <v>0</v>
      </c>
      <c r="R232" s="22">
        <v>0</v>
      </c>
      <c r="S232" s="22">
        <v>0</v>
      </c>
      <c r="T232" s="22">
        <v>139092</v>
      </c>
      <c r="U232" s="22">
        <v>37316</v>
      </c>
      <c r="V232" s="22">
        <v>39932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235586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17195</v>
      </c>
      <c r="G233" s="22">
        <v>0</v>
      </c>
      <c r="H233" s="22">
        <v>0</v>
      </c>
      <c r="I233" s="22">
        <v>23800</v>
      </c>
      <c r="J233" s="22">
        <v>0</v>
      </c>
      <c r="K233" s="22">
        <v>0</v>
      </c>
      <c r="L233" s="22">
        <v>3101</v>
      </c>
      <c r="M233" s="22">
        <v>0</v>
      </c>
      <c r="N233" s="22">
        <v>0</v>
      </c>
      <c r="O233" s="22">
        <v>19761</v>
      </c>
      <c r="P233" s="22">
        <v>0</v>
      </c>
      <c r="Q233" s="22">
        <v>0</v>
      </c>
      <c r="R233" s="22">
        <v>0</v>
      </c>
      <c r="S233" s="22">
        <v>0</v>
      </c>
      <c r="T233" s="22">
        <v>275540</v>
      </c>
      <c r="U233" s="22">
        <v>61677</v>
      </c>
      <c r="V233" s="22">
        <v>48997</v>
      </c>
      <c r="W233" s="22">
        <v>0</v>
      </c>
      <c r="X233" s="22">
        <v>0</v>
      </c>
      <c r="Y233" s="22">
        <v>0</v>
      </c>
      <c r="Z233" s="22">
        <v>4450</v>
      </c>
      <c r="AA233" s="22">
        <v>0</v>
      </c>
      <c r="AB233" s="22">
        <v>0</v>
      </c>
      <c r="AC233" s="22">
        <v>0</v>
      </c>
      <c r="AD233" s="22">
        <v>25198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479719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6240</v>
      </c>
      <c r="G234" s="22">
        <v>0</v>
      </c>
      <c r="H234" s="22">
        <v>0</v>
      </c>
      <c r="I234" s="22">
        <v>28502</v>
      </c>
      <c r="J234" s="22">
        <v>0</v>
      </c>
      <c r="K234" s="22">
        <v>0</v>
      </c>
      <c r="L234" s="22">
        <v>70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101847</v>
      </c>
      <c r="U234" s="22">
        <v>22982</v>
      </c>
      <c r="V234" s="22">
        <v>19393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19700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198734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202</v>
      </c>
      <c r="G235" s="22">
        <v>0</v>
      </c>
      <c r="H235" s="22">
        <v>0</v>
      </c>
      <c r="I235" s="22">
        <v>10238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26418</v>
      </c>
      <c r="U235" s="22">
        <v>17848</v>
      </c>
      <c r="V235" s="22">
        <v>17466</v>
      </c>
      <c r="W235" s="22">
        <v>0</v>
      </c>
      <c r="X235" s="22">
        <v>0</v>
      </c>
      <c r="Y235" s="22">
        <v>0</v>
      </c>
      <c r="Z235" s="22">
        <v>2189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216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74577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254</v>
      </c>
      <c r="G236" s="22">
        <v>0</v>
      </c>
      <c r="H236" s="22">
        <v>0</v>
      </c>
      <c r="I236" s="22">
        <v>2211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768</v>
      </c>
      <c r="P236" s="22">
        <v>0</v>
      </c>
      <c r="Q236" s="22">
        <v>0</v>
      </c>
      <c r="R236" s="22">
        <v>0</v>
      </c>
      <c r="S236" s="22">
        <v>0</v>
      </c>
      <c r="T236" s="22">
        <v>86890</v>
      </c>
      <c r="U236" s="22">
        <v>73953</v>
      </c>
      <c r="V236" s="22">
        <v>60857</v>
      </c>
      <c r="W236" s="22">
        <v>0</v>
      </c>
      <c r="X236" s="22">
        <v>0</v>
      </c>
      <c r="Y236" s="22">
        <v>0</v>
      </c>
      <c r="Z236" s="22">
        <v>198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18404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243535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1311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673</v>
      </c>
      <c r="P237" s="22">
        <v>0</v>
      </c>
      <c r="Q237" s="22">
        <v>0</v>
      </c>
      <c r="R237" s="22">
        <v>0</v>
      </c>
      <c r="S237" s="22">
        <v>0</v>
      </c>
      <c r="T237" s="22">
        <v>40166</v>
      </c>
      <c r="U237" s="22">
        <v>20334</v>
      </c>
      <c r="V237" s="22">
        <v>32950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25697</v>
      </c>
      <c r="AJ237" s="22">
        <v>2312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123443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6479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2288</v>
      </c>
      <c r="Q238" s="22">
        <v>0</v>
      </c>
      <c r="R238" s="22">
        <v>0</v>
      </c>
      <c r="S238" s="22">
        <v>0</v>
      </c>
      <c r="T238" s="22">
        <v>41560</v>
      </c>
      <c r="U238" s="22">
        <v>9600</v>
      </c>
      <c r="V238" s="22">
        <v>12150</v>
      </c>
      <c r="W238" s="22">
        <v>0</v>
      </c>
      <c r="X238" s="22">
        <v>0</v>
      </c>
      <c r="Y238" s="22">
        <v>0</v>
      </c>
      <c r="Z238" s="22">
        <v>710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72787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136</v>
      </c>
      <c r="G239" s="22">
        <v>0</v>
      </c>
      <c r="H239" s="22">
        <v>0</v>
      </c>
      <c r="I239" s="22">
        <v>1762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1858</v>
      </c>
      <c r="P239" s="22">
        <v>23744</v>
      </c>
      <c r="Q239" s="22">
        <v>0</v>
      </c>
      <c r="R239" s="22">
        <v>0</v>
      </c>
      <c r="S239" s="22">
        <v>0</v>
      </c>
      <c r="T239" s="22">
        <v>122203</v>
      </c>
      <c r="U239" s="22">
        <v>63871</v>
      </c>
      <c r="V239" s="22">
        <v>49942</v>
      </c>
      <c r="W239" s="22">
        <v>0</v>
      </c>
      <c r="X239" s="22">
        <v>0</v>
      </c>
      <c r="Y239" s="22">
        <v>0</v>
      </c>
      <c r="Z239" s="22">
        <v>1195</v>
      </c>
      <c r="AA239" s="22">
        <v>0</v>
      </c>
      <c r="AB239" s="22">
        <v>625</v>
      </c>
      <c r="AC239" s="22">
        <v>0</v>
      </c>
      <c r="AD239" s="22">
        <v>91056</v>
      </c>
      <c r="AE239" s="22">
        <v>0</v>
      </c>
      <c r="AF239" s="22">
        <v>0</v>
      </c>
      <c r="AG239" s="22">
        <v>0</v>
      </c>
      <c r="AH239" s="22">
        <v>0</v>
      </c>
      <c r="AI239" s="22">
        <v>19843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376235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6892</v>
      </c>
      <c r="G240" s="22">
        <v>0</v>
      </c>
      <c r="H240" s="22">
        <v>0</v>
      </c>
      <c r="I240" s="22">
        <v>9353</v>
      </c>
      <c r="J240" s="22">
        <v>0</v>
      </c>
      <c r="K240" s="22">
        <v>0</v>
      </c>
      <c r="L240" s="22">
        <v>525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146547</v>
      </c>
      <c r="U240" s="22">
        <v>95888</v>
      </c>
      <c r="V240" s="22">
        <v>178717</v>
      </c>
      <c r="W240" s="22">
        <v>0</v>
      </c>
      <c r="X240" s="22">
        <v>0</v>
      </c>
      <c r="Y240" s="22">
        <v>0</v>
      </c>
      <c r="Z240" s="22">
        <v>2550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66004</v>
      </c>
      <c r="AJ240" s="22">
        <v>0</v>
      </c>
      <c r="AK240" s="22">
        <v>0</v>
      </c>
      <c r="AL240" s="22">
        <v>0</v>
      </c>
      <c r="AM240" s="22">
        <v>489955</v>
      </c>
      <c r="AN240" s="22">
        <v>0</v>
      </c>
      <c r="AO240" s="22">
        <v>0</v>
      </c>
      <c r="AP240" s="22">
        <v>996431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2562</v>
      </c>
      <c r="G241" s="22">
        <v>0</v>
      </c>
      <c r="H241" s="22">
        <v>0</v>
      </c>
      <c r="I241" s="22">
        <v>1124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100</v>
      </c>
      <c r="P241" s="22">
        <v>0</v>
      </c>
      <c r="Q241" s="22">
        <v>0</v>
      </c>
      <c r="R241" s="22">
        <v>0</v>
      </c>
      <c r="S241" s="22">
        <v>0</v>
      </c>
      <c r="T241" s="22">
        <v>61965</v>
      </c>
      <c r="U241" s="22">
        <v>22341</v>
      </c>
      <c r="V241" s="22">
        <v>21771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17905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127768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366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137202</v>
      </c>
      <c r="U242" s="22">
        <v>28874</v>
      </c>
      <c r="V242" s="22">
        <v>37055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2281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205778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1949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1020</v>
      </c>
      <c r="P243" s="22">
        <v>0</v>
      </c>
      <c r="Q243" s="22">
        <v>0</v>
      </c>
      <c r="R243" s="22">
        <v>0</v>
      </c>
      <c r="S243" s="22">
        <v>0</v>
      </c>
      <c r="T243" s="22">
        <v>86670</v>
      </c>
      <c r="U243" s="22">
        <v>42630</v>
      </c>
      <c r="V243" s="22">
        <v>47953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1996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182218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7428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335</v>
      </c>
      <c r="M244" s="22">
        <v>0</v>
      </c>
      <c r="N244" s="22">
        <v>0</v>
      </c>
      <c r="O244" s="22">
        <v>776</v>
      </c>
      <c r="P244" s="22">
        <v>0</v>
      </c>
      <c r="Q244" s="22">
        <v>0</v>
      </c>
      <c r="R244" s="22">
        <v>0</v>
      </c>
      <c r="S244" s="22">
        <v>0</v>
      </c>
      <c r="T244" s="22">
        <v>119657</v>
      </c>
      <c r="U244" s="22">
        <v>23151</v>
      </c>
      <c r="V244" s="22">
        <v>22266</v>
      </c>
      <c r="W244" s="22">
        <v>0</v>
      </c>
      <c r="X244" s="22">
        <v>0</v>
      </c>
      <c r="Y244" s="22">
        <v>0</v>
      </c>
      <c r="Z244" s="22">
        <v>300</v>
      </c>
      <c r="AA244" s="22">
        <v>0</v>
      </c>
      <c r="AB244" s="22">
        <v>225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5852</v>
      </c>
      <c r="AJ244" s="22">
        <v>1171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181161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1030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17897</v>
      </c>
      <c r="U245" s="22">
        <v>4196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1535</v>
      </c>
      <c r="AE245" s="22">
        <v>0</v>
      </c>
      <c r="AF245" s="22">
        <v>0</v>
      </c>
      <c r="AG245" s="22">
        <v>0</v>
      </c>
      <c r="AH245" s="22">
        <v>0</v>
      </c>
      <c r="AI245" s="22">
        <v>120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24778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4020</v>
      </c>
      <c r="J246" s="22">
        <v>0</v>
      </c>
      <c r="K246" s="22">
        <v>0</v>
      </c>
      <c r="L246" s="22">
        <v>370</v>
      </c>
      <c r="M246" s="22">
        <v>0</v>
      </c>
      <c r="N246" s="22">
        <v>0</v>
      </c>
      <c r="O246" s="22">
        <v>1340</v>
      </c>
      <c r="P246" s="22">
        <v>0</v>
      </c>
      <c r="Q246" s="22">
        <v>0</v>
      </c>
      <c r="R246" s="22">
        <v>0</v>
      </c>
      <c r="S246" s="22">
        <v>0</v>
      </c>
      <c r="T246" s="22">
        <v>37704</v>
      </c>
      <c r="U246" s="22">
        <v>14569</v>
      </c>
      <c r="V246" s="22">
        <v>16683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114354</v>
      </c>
      <c r="AN246" s="22">
        <v>0</v>
      </c>
      <c r="AO246" s="22">
        <v>0</v>
      </c>
      <c r="AP246" s="22">
        <v>189040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5193</v>
      </c>
      <c r="G247" s="22">
        <v>0</v>
      </c>
      <c r="H247" s="22">
        <v>0</v>
      </c>
      <c r="I247" s="22">
        <v>12386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60420</v>
      </c>
      <c r="U247" s="22">
        <v>12921</v>
      </c>
      <c r="V247" s="22">
        <v>12382</v>
      </c>
      <c r="W247" s="22">
        <v>0</v>
      </c>
      <c r="X247" s="22">
        <v>0</v>
      </c>
      <c r="Y247" s="22">
        <v>0</v>
      </c>
      <c r="Z247" s="22">
        <v>500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7199</v>
      </c>
      <c r="AJ247" s="22">
        <v>0</v>
      </c>
      <c r="AK247" s="22">
        <v>0</v>
      </c>
      <c r="AL247" s="22">
        <v>0</v>
      </c>
      <c r="AM247" s="22">
        <v>79672</v>
      </c>
      <c r="AN247" s="22">
        <v>0</v>
      </c>
      <c r="AO247" s="22">
        <v>0</v>
      </c>
      <c r="AP247" s="22">
        <v>190673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2126</v>
      </c>
      <c r="G248" s="22">
        <v>0</v>
      </c>
      <c r="H248" s="22">
        <v>0</v>
      </c>
      <c r="I248" s="22">
        <v>18924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91709</v>
      </c>
      <c r="U248" s="22">
        <v>26161</v>
      </c>
      <c r="V248" s="22">
        <v>49610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796</v>
      </c>
      <c r="AD248" s="22">
        <v>47002</v>
      </c>
      <c r="AE248" s="22">
        <v>0</v>
      </c>
      <c r="AF248" s="22">
        <v>0</v>
      </c>
      <c r="AG248" s="22">
        <v>0</v>
      </c>
      <c r="AH248" s="22">
        <v>0</v>
      </c>
      <c r="AI248" s="22">
        <v>29282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265610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801</v>
      </c>
      <c r="G249" s="22">
        <v>0</v>
      </c>
      <c r="H249" s="22">
        <v>0</v>
      </c>
      <c r="I249" s="22">
        <v>1645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620</v>
      </c>
      <c r="P249" s="22">
        <v>0</v>
      </c>
      <c r="Q249" s="22">
        <v>0</v>
      </c>
      <c r="R249" s="22">
        <v>0</v>
      </c>
      <c r="S249" s="22">
        <v>0</v>
      </c>
      <c r="T249" s="22">
        <v>32055</v>
      </c>
      <c r="U249" s="22">
        <v>29691</v>
      </c>
      <c r="V249" s="22">
        <v>25825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12316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102953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15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360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56011</v>
      </c>
      <c r="U250" s="22">
        <v>8087</v>
      </c>
      <c r="V250" s="22">
        <v>7789</v>
      </c>
      <c r="W250" s="22">
        <v>0</v>
      </c>
      <c r="X250" s="22">
        <v>0</v>
      </c>
      <c r="Y250" s="22">
        <v>0</v>
      </c>
      <c r="Z250" s="22">
        <v>3500</v>
      </c>
      <c r="AA250" s="22">
        <v>0</v>
      </c>
      <c r="AB250" s="22">
        <v>475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76237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3590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9697</v>
      </c>
      <c r="P251" s="22">
        <v>0</v>
      </c>
      <c r="Q251" s="22">
        <v>0</v>
      </c>
      <c r="R251" s="22">
        <v>0</v>
      </c>
      <c r="S251" s="22">
        <v>0</v>
      </c>
      <c r="T251" s="22">
        <v>127674</v>
      </c>
      <c r="U251" s="22">
        <v>24598</v>
      </c>
      <c r="V251" s="22">
        <v>36434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22133</v>
      </c>
      <c r="AG251" s="22">
        <v>0</v>
      </c>
      <c r="AH251" s="22">
        <v>0</v>
      </c>
      <c r="AI251" s="22">
        <v>46349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80478</v>
      </c>
      <c r="AP251" s="22">
        <v>350953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1169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975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45609</v>
      </c>
      <c r="V252" s="22">
        <v>28591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76344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2900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84372</v>
      </c>
      <c r="U253" s="22">
        <v>23592</v>
      </c>
      <c r="V253" s="22">
        <v>23488</v>
      </c>
      <c r="W253" s="22">
        <v>0</v>
      </c>
      <c r="X253" s="22">
        <v>0</v>
      </c>
      <c r="Y253" s="22">
        <v>0</v>
      </c>
      <c r="Z253" s="22">
        <v>150</v>
      </c>
      <c r="AA253" s="22">
        <v>0</v>
      </c>
      <c r="AB253" s="22">
        <v>0</v>
      </c>
      <c r="AC253" s="22">
        <v>0</v>
      </c>
      <c r="AD253" s="22">
        <v>2820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137322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15600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41340</v>
      </c>
      <c r="U254" s="22">
        <v>39362</v>
      </c>
      <c r="V254" s="22">
        <v>0</v>
      </c>
      <c r="W254" s="22">
        <v>0</v>
      </c>
      <c r="X254" s="22">
        <v>0</v>
      </c>
      <c r="Y254" s="22">
        <v>0</v>
      </c>
      <c r="Z254" s="22">
        <v>10315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3695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110312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955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13909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16638</v>
      </c>
      <c r="U255" s="22">
        <v>114782</v>
      </c>
      <c r="V255" s="22">
        <v>117677</v>
      </c>
      <c r="W255" s="22">
        <v>0</v>
      </c>
      <c r="X255" s="22">
        <v>0</v>
      </c>
      <c r="Y255" s="22">
        <v>0</v>
      </c>
      <c r="Z255" s="22">
        <v>5657</v>
      </c>
      <c r="AA255" s="22">
        <v>0</v>
      </c>
      <c r="AB255" s="22">
        <v>0</v>
      </c>
      <c r="AC255" s="22">
        <v>0</v>
      </c>
      <c r="AD255" s="22">
        <v>37870</v>
      </c>
      <c r="AE255" s="22">
        <v>0</v>
      </c>
      <c r="AF255" s="22">
        <v>15476</v>
      </c>
      <c r="AG255" s="22">
        <v>0</v>
      </c>
      <c r="AH255" s="22">
        <v>0</v>
      </c>
      <c r="AI255" s="22">
        <v>14693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337657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8407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1948</v>
      </c>
      <c r="P256" s="22">
        <v>0</v>
      </c>
      <c r="Q256" s="22">
        <v>0</v>
      </c>
      <c r="R256" s="22">
        <v>0</v>
      </c>
      <c r="S256" s="22">
        <v>0</v>
      </c>
      <c r="T256" s="22">
        <v>71185</v>
      </c>
      <c r="U256" s="22">
        <v>31300</v>
      </c>
      <c r="V256" s="22">
        <v>37600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34491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184931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3765</v>
      </c>
      <c r="G257" s="22">
        <v>0</v>
      </c>
      <c r="H257" s="22">
        <v>0</v>
      </c>
      <c r="I257" s="22">
        <v>6000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3455</v>
      </c>
      <c r="P257" s="22">
        <v>0</v>
      </c>
      <c r="Q257" s="22">
        <v>0</v>
      </c>
      <c r="R257" s="22">
        <v>0</v>
      </c>
      <c r="S257" s="22">
        <v>0</v>
      </c>
      <c r="T257" s="22">
        <v>101022</v>
      </c>
      <c r="U257" s="22">
        <v>57687</v>
      </c>
      <c r="V257" s="22">
        <v>52394</v>
      </c>
      <c r="W257" s="22">
        <v>0</v>
      </c>
      <c r="X257" s="22">
        <v>0</v>
      </c>
      <c r="Y257" s="22">
        <v>0</v>
      </c>
      <c r="Z257" s="22">
        <v>600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224923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104946</v>
      </c>
      <c r="H258" s="22">
        <v>0</v>
      </c>
      <c r="I258" s="22">
        <v>107726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216291</v>
      </c>
      <c r="U258" s="22">
        <v>71372</v>
      </c>
      <c r="V258" s="22">
        <v>108381</v>
      </c>
      <c r="W258" s="22">
        <v>8291</v>
      </c>
      <c r="X258" s="22">
        <v>0</v>
      </c>
      <c r="Y258" s="22">
        <v>0</v>
      </c>
      <c r="Z258" s="22">
        <v>1355</v>
      </c>
      <c r="AA258" s="22">
        <v>0</v>
      </c>
      <c r="AB258" s="22">
        <v>0</v>
      </c>
      <c r="AC258" s="22">
        <v>0</v>
      </c>
      <c r="AD258" s="22">
        <v>782004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1400366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2931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340</v>
      </c>
      <c r="O259" s="22">
        <v>150</v>
      </c>
      <c r="P259" s="22">
        <v>0</v>
      </c>
      <c r="Q259" s="22">
        <v>0</v>
      </c>
      <c r="R259" s="22">
        <v>0</v>
      </c>
      <c r="S259" s="22">
        <v>0</v>
      </c>
      <c r="T259" s="22">
        <v>271648</v>
      </c>
      <c r="U259" s="22">
        <v>79473</v>
      </c>
      <c r="V259" s="22">
        <v>66301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5085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425928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58164</v>
      </c>
      <c r="U260" s="22">
        <v>9453</v>
      </c>
      <c r="V260" s="22">
        <v>11029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78646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1031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245</v>
      </c>
      <c r="O261" s="22">
        <v>14052</v>
      </c>
      <c r="P261" s="22">
        <v>0</v>
      </c>
      <c r="Q261" s="22">
        <v>0</v>
      </c>
      <c r="R261" s="22">
        <v>0</v>
      </c>
      <c r="S261" s="22">
        <v>0</v>
      </c>
      <c r="T261" s="22">
        <v>93126</v>
      </c>
      <c r="U261" s="22">
        <v>69123</v>
      </c>
      <c r="V261" s="22">
        <v>18884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2284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433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199178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2179</v>
      </c>
      <c r="G262" s="22">
        <v>0</v>
      </c>
      <c r="H262" s="22">
        <v>0</v>
      </c>
      <c r="I262" s="22">
        <v>3600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268</v>
      </c>
      <c r="P262" s="22">
        <v>0</v>
      </c>
      <c r="Q262" s="22">
        <v>0</v>
      </c>
      <c r="R262" s="22">
        <v>0</v>
      </c>
      <c r="S262" s="22">
        <v>0</v>
      </c>
      <c r="T262" s="22">
        <v>60916</v>
      </c>
      <c r="U262" s="22">
        <v>33735</v>
      </c>
      <c r="V262" s="22">
        <v>33702</v>
      </c>
      <c r="W262" s="22">
        <v>0</v>
      </c>
      <c r="X262" s="22">
        <v>0</v>
      </c>
      <c r="Y262" s="22">
        <v>0</v>
      </c>
      <c r="Z262" s="22">
        <v>1800</v>
      </c>
      <c r="AA262" s="22">
        <v>0</v>
      </c>
      <c r="AB262" s="22">
        <v>0</v>
      </c>
      <c r="AC262" s="22">
        <v>0</v>
      </c>
      <c r="AD262" s="22">
        <v>12000</v>
      </c>
      <c r="AE262" s="22">
        <v>0</v>
      </c>
      <c r="AF262" s="22">
        <v>0</v>
      </c>
      <c r="AG262" s="22">
        <v>0</v>
      </c>
      <c r="AH262" s="22">
        <v>0</v>
      </c>
      <c r="AI262" s="22">
        <v>9110</v>
      </c>
      <c r="AJ262" s="22">
        <v>500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157810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38</v>
      </c>
      <c r="G263" s="22">
        <v>0</v>
      </c>
      <c r="H263" s="22">
        <v>0</v>
      </c>
      <c r="I263" s="22">
        <v>14194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3900</v>
      </c>
      <c r="P263" s="22">
        <v>0</v>
      </c>
      <c r="Q263" s="22">
        <v>0</v>
      </c>
      <c r="R263" s="22">
        <v>0</v>
      </c>
      <c r="S263" s="22">
        <v>0</v>
      </c>
      <c r="T263" s="22">
        <v>310967</v>
      </c>
      <c r="U263" s="22">
        <v>174625</v>
      </c>
      <c r="V263" s="22">
        <v>105936</v>
      </c>
      <c r="W263" s="22">
        <v>0</v>
      </c>
      <c r="X263" s="22">
        <v>0</v>
      </c>
      <c r="Y263" s="22">
        <v>0</v>
      </c>
      <c r="Z263" s="22">
        <v>12330</v>
      </c>
      <c r="AA263" s="22">
        <v>0</v>
      </c>
      <c r="AB263" s="22">
        <v>0</v>
      </c>
      <c r="AC263" s="22">
        <v>0</v>
      </c>
      <c r="AD263" s="22">
        <v>40358</v>
      </c>
      <c r="AE263" s="22">
        <v>0</v>
      </c>
      <c r="AF263" s="22">
        <v>0</v>
      </c>
      <c r="AG263" s="22">
        <v>0</v>
      </c>
      <c r="AH263" s="22">
        <v>0</v>
      </c>
      <c r="AI263" s="22">
        <v>481492</v>
      </c>
      <c r="AJ263" s="22">
        <v>55033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1198873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2279</v>
      </c>
      <c r="G264" s="22">
        <v>0</v>
      </c>
      <c r="H264" s="22">
        <v>0</v>
      </c>
      <c r="I264" s="22">
        <v>25647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3540</v>
      </c>
      <c r="P264" s="22">
        <v>0</v>
      </c>
      <c r="Q264" s="22">
        <v>0</v>
      </c>
      <c r="R264" s="22">
        <v>0</v>
      </c>
      <c r="S264" s="22">
        <v>0</v>
      </c>
      <c r="T264" s="22">
        <v>219354</v>
      </c>
      <c r="U264" s="22">
        <v>57076</v>
      </c>
      <c r="V264" s="22">
        <v>71763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379659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55978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8083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70676</v>
      </c>
      <c r="U265" s="22">
        <v>21846</v>
      </c>
      <c r="V265" s="22">
        <v>27640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3769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187992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15502</v>
      </c>
      <c r="J266" s="22">
        <v>0</v>
      </c>
      <c r="K266" s="22">
        <v>0</v>
      </c>
      <c r="L266" s="22">
        <v>330</v>
      </c>
      <c r="M266" s="22">
        <v>0</v>
      </c>
      <c r="N266" s="22">
        <v>0</v>
      </c>
      <c r="O266" s="22">
        <v>857</v>
      </c>
      <c r="P266" s="22">
        <v>0</v>
      </c>
      <c r="Q266" s="22">
        <v>0</v>
      </c>
      <c r="R266" s="22">
        <v>0</v>
      </c>
      <c r="S266" s="22">
        <v>0</v>
      </c>
      <c r="T266" s="22">
        <v>67726</v>
      </c>
      <c r="U266" s="22">
        <v>22161</v>
      </c>
      <c r="V266" s="22">
        <v>15180</v>
      </c>
      <c r="W266" s="22">
        <v>0</v>
      </c>
      <c r="X266" s="22">
        <v>0</v>
      </c>
      <c r="Y266" s="22">
        <v>0</v>
      </c>
      <c r="Z266" s="22">
        <v>0</v>
      </c>
      <c r="AA266" s="22">
        <v>2192</v>
      </c>
      <c r="AB266" s="22">
        <v>48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123996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1401</v>
      </c>
      <c r="G267" s="22">
        <v>0</v>
      </c>
      <c r="H267" s="22">
        <v>0</v>
      </c>
      <c r="I267" s="22">
        <v>6400</v>
      </c>
      <c r="J267" s="22">
        <v>0</v>
      </c>
      <c r="K267" s="22">
        <v>0</v>
      </c>
      <c r="L267" s="22">
        <v>997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45098</v>
      </c>
      <c r="U267" s="22">
        <v>10610</v>
      </c>
      <c r="V267" s="22">
        <v>5388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20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69914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9366</v>
      </c>
      <c r="G268" s="22">
        <v>0</v>
      </c>
      <c r="H268" s="22">
        <v>0</v>
      </c>
      <c r="I268" s="22">
        <v>12910</v>
      </c>
      <c r="J268" s="22">
        <v>0</v>
      </c>
      <c r="K268" s="22">
        <v>0</v>
      </c>
      <c r="L268" s="22">
        <v>-1015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75994</v>
      </c>
      <c r="U268" s="22">
        <v>26464</v>
      </c>
      <c r="V268" s="22">
        <v>30162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153881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8400</v>
      </c>
      <c r="G269" s="22">
        <v>0</v>
      </c>
      <c r="H269" s="22">
        <v>0</v>
      </c>
      <c r="I269" s="22">
        <v>1000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4158</v>
      </c>
      <c r="U269" s="22">
        <v>6235</v>
      </c>
      <c r="V269" s="22">
        <v>6235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26028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3648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2558</v>
      </c>
      <c r="P270" s="22">
        <v>0</v>
      </c>
      <c r="Q270" s="22">
        <v>0</v>
      </c>
      <c r="R270" s="22">
        <v>0</v>
      </c>
      <c r="S270" s="22">
        <v>0</v>
      </c>
      <c r="T270" s="22">
        <v>179023</v>
      </c>
      <c r="U270" s="22">
        <v>43793</v>
      </c>
      <c r="V270" s="22">
        <v>17411</v>
      </c>
      <c r="W270" s="22">
        <v>760735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150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1007318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57872</v>
      </c>
      <c r="F271" s="22">
        <v>10884</v>
      </c>
      <c r="G271" s="22">
        <v>0</v>
      </c>
      <c r="H271" s="22">
        <v>0</v>
      </c>
      <c r="I271" s="22">
        <v>97700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6227</v>
      </c>
      <c r="P271" s="22">
        <v>0</v>
      </c>
      <c r="Q271" s="22">
        <v>0</v>
      </c>
      <c r="R271" s="22">
        <v>0</v>
      </c>
      <c r="S271" s="22">
        <v>0</v>
      </c>
      <c r="T271" s="22">
        <v>237420</v>
      </c>
      <c r="U271" s="22">
        <v>44031</v>
      </c>
      <c r="V271" s="22">
        <v>67358</v>
      </c>
      <c r="W271" s="22">
        <v>0</v>
      </c>
      <c r="X271" s="22">
        <v>2568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1015</v>
      </c>
      <c r="AE271" s="22">
        <v>0</v>
      </c>
      <c r="AF271" s="22">
        <v>0</v>
      </c>
      <c r="AG271" s="22">
        <v>0</v>
      </c>
      <c r="AH271" s="22">
        <v>0</v>
      </c>
      <c r="AI271" s="22">
        <v>22478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547553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60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34210</v>
      </c>
      <c r="U272" s="22">
        <v>12070</v>
      </c>
      <c r="V272" s="22">
        <v>25458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71798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618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177565</v>
      </c>
      <c r="U273" s="22">
        <v>49438</v>
      </c>
      <c r="V273" s="22">
        <v>30541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15625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273787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488</v>
      </c>
      <c r="G274" s="22">
        <v>0</v>
      </c>
      <c r="H274" s="22">
        <v>0</v>
      </c>
      <c r="I274" s="22">
        <v>3283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37901</v>
      </c>
      <c r="U274" s="22">
        <v>18912</v>
      </c>
      <c r="V274" s="22">
        <v>15000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11600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87184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2371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5471</v>
      </c>
      <c r="P275" s="22">
        <v>0</v>
      </c>
      <c r="Q275" s="22">
        <v>0</v>
      </c>
      <c r="R275" s="22">
        <v>0</v>
      </c>
      <c r="S275" s="22">
        <v>0</v>
      </c>
      <c r="T275" s="22">
        <v>96058</v>
      </c>
      <c r="U275" s="22">
        <v>30600</v>
      </c>
      <c r="V275" s="22">
        <v>27941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3615</v>
      </c>
      <c r="AE275" s="22">
        <v>0</v>
      </c>
      <c r="AF275" s="22">
        <v>0</v>
      </c>
      <c r="AG275" s="22">
        <v>0</v>
      </c>
      <c r="AH275" s="22">
        <v>0</v>
      </c>
      <c r="AI275" s="22">
        <v>2945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169001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80002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216684</v>
      </c>
      <c r="P276" s="22">
        <v>0</v>
      </c>
      <c r="Q276" s="22">
        <v>0</v>
      </c>
      <c r="R276" s="22">
        <v>0</v>
      </c>
      <c r="S276" s="22">
        <v>0</v>
      </c>
      <c r="T276" s="22">
        <v>162125</v>
      </c>
      <c r="U276" s="22">
        <v>34445</v>
      </c>
      <c r="V276" s="22">
        <v>42368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17235</v>
      </c>
      <c r="AJ276" s="22">
        <v>0</v>
      </c>
      <c r="AK276" s="22">
        <v>0</v>
      </c>
      <c r="AL276" s="22">
        <v>0</v>
      </c>
      <c r="AM276" s="22">
        <v>29415</v>
      </c>
      <c r="AN276" s="22">
        <v>17861</v>
      </c>
      <c r="AO276" s="22">
        <v>0</v>
      </c>
      <c r="AP276" s="22">
        <v>600135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3579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25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59346</v>
      </c>
      <c r="V277" s="22">
        <v>29223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1170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5454</v>
      </c>
      <c r="AJ277" s="22">
        <v>9665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108462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905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381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258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1544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165</v>
      </c>
      <c r="G279" s="22">
        <v>0</v>
      </c>
      <c r="H279" s="22">
        <v>0</v>
      </c>
      <c r="I279" s="22">
        <v>45020</v>
      </c>
      <c r="J279" s="22">
        <v>0</v>
      </c>
      <c r="K279" s="22">
        <v>0</v>
      </c>
      <c r="L279" s="22">
        <v>980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132717</v>
      </c>
      <c r="U279" s="22">
        <v>31944</v>
      </c>
      <c r="V279" s="22">
        <v>21055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231881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37968</v>
      </c>
      <c r="G280" s="22">
        <v>0</v>
      </c>
      <c r="H280" s="22">
        <v>0</v>
      </c>
      <c r="I280" s="22">
        <v>0</v>
      </c>
      <c r="J280" s="22">
        <v>5400</v>
      </c>
      <c r="K280" s="22">
        <v>100</v>
      </c>
      <c r="L280" s="22">
        <v>2555</v>
      </c>
      <c r="M280" s="22">
        <v>0</v>
      </c>
      <c r="N280" s="22">
        <v>4928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284529</v>
      </c>
      <c r="U280" s="22">
        <v>93700</v>
      </c>
      <c r="V280" s="22">
        <v>53319</v>
      </c>
      <c r="W280" s="22">
        <v>0</v>
      </c>
      <c r="X280" s="22">
        <v>0</v>
      </c>
      <c r="Y280" s="22">
        <v>0</v>
      </c>
      <c r="Z280" s="22">
        <v>17220</v>
      </c>
      <c r="AA280" s="22">
        <v>0</v>
      </c>
      <c r="AB280" s="22">
        <v>11925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53174</v>
      </c>
      <c r="AJ280" s="22">
        <v>27852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592670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3160</v>
      </c>
      <c r="J281" s="22">
        <v>0</v>
      </c>
      <c r="K281" s="22">
        <v>0</v>
      </c>
      <c r="L281" s="22">
        <v>1958</v>
      </c>
      <c r="M281" s="22">
        <v>0</v>
      </c>
      <c r="N281" s="22">
        <v>0</v>
      </c>
      <c r="O281" s="22">
        <v>10050</v>
      </c>
      <c r="P281" s="22">
        <v>0</v>
      </c>
      <c r="Q281" s="22">
        <v>0</v>
      </c>
      <c r="R281" s="22">
        <v>0</v>
      </c>
      <c r="S281" s="22">
        <v>0</v>
      </c>
      <c r="T281" s="22">
        <v>60455</v>
      </c>
      <c r="U281" s="22">
        <v>20669</v>
      </c>
      <c r="V281" s="22">
        <v>37625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133917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7292</v>
      </c>
      <c r="G282" s="22">
        <v>748</v>
      </c>
      <c r="H282" s="22">
        <v>0</v>
      </c>
      <c r="I282" s="22">
        <v>13720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363019</v>
      </c>
      <c r="U282" s="22">
        <v>156970</v>
      </c>
      <c r="V282" s="22">
        <v>108394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10000</v>
      </c>
      <c r="AE282" s="22">
        <v>0</v>
      </c>
      <c r="AF282" s="22">
        <v>0</v>
      </c>
      <c r="AG282" s="22">
        <v>0</v>
      </c>
      <c r="AH282" s="22">
        <v>0</v>
      </c>
      <c r="AI282" s="22">
        <v>65536</v>
      </c>
      <c r="AJ282" s="22">
        <v>1068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726747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1856</v>
      </c>
      <c r="G283" s="22">
        <v>0</v>
      </c>
      <c r="H283" s="22">
        <v>0</v>
      </c>
      <c r="I283" s="22">
        <v>12022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1915</v>
      </c>
      <c r="P283" s="22">
        <v>0</v>
      </c>
      <c r="Q283" s="22">
        <v>0</v>
      </c>
      <c r="R283" s="22">
        <v>0</v>
      </c>
      <c r="S283" s="22">
        <v>0</v>
      </c>
      <c r="T283" s="22">
        <v>94082</v>
      </c>
      <c r="U283" s="22">
        <v>20504</v>
      </c>
      <c r="V283" s="22">
        <v>23097</v>
      </c>
      <c r="W283" s="22">
        <v>0</v>
      </c>
      <c r="X283" s="22">
        <v>0</v>
      </c>
      <c r="Y283" s="22">
        <v>0</v>
      </c>
      <c r="Z283" s="22">
        <v>100</v>
      </c>
      <c r="AA283" s="22">
        <v>0</v>
      </c>
      <c r="AB283" s="22">
        <v>0</v>
      </c>
      <c r="AC283" s="22">
        <v>0</v>
      </c>
      <c r="AD283" s="22">
        <v>12548</v>
      </c>
      <c r="AE283" s="22">
        <v>0</v>
      </c>
      <c r="AF283" s="22">
        <v>0</v>
      </c>
      <c r="AG283" s="22">
        <v>0</v>
      </c>
      <c r="AH283" s="22">
        <v>0</v>
      </c>
      <c r="AI283" s="22">
        <v>9304</v>
      </c>
      <c r="AJ283" s="22">
        <v>7056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182484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170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878</v>
      </c>
      <c r="P284" s="22">
        <v>0</v>
      </c>
      <c r="Q284" s="22">
        <v>0</v>
      </c>
      <c r="R284" s="22">
        <v>0</v>
      </c>
      <c r="S284" s="22">
        <v>0</v>
      </c>
      <c r="T284" s="22">
        <v>80056</v>
      </c>
      <c r="U284" s="22">
        <v>26724</v>
      </c>
      <c r="V284" s="22">
        <v>49042</v>
      </c>
      <c r="W284" s="22">
        <v>0</v>
      </c>
      <c r="X284" s="22">
        <v>600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15646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173116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4470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128084</v>
      </c>
      <c r="U285" s="22">
        <v>67906</v>
      </c>
      <c r="V285" s="22">
        <v>52367</v>
      </c>
      <c r="W285" s="22">
        <v>0</v>
      </c>
      <c r="X285" s="22">
        <v>6671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150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259648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391</v>
      </c>
      <c r="G286" s="22">
        <v>0</v>
      </c>
      <c r="H286" s="22">
        <v>0</v>
      </c>
      <c r="I286" s="22">
        <v>0</v>
      </c>
      <c r="J286" s="22">
        <v>0</v>
      </c>
      <c r="K286" s="22">
        <v>1765</v>
      </c>
      <c r="L286" s="22">
        <v>0</v>
      </c>
      <c r="M286" s="22">
        <v>0</v>
      </c>
      <c r="N286" s="22">
        <v>0</v>
      </c>
      <c r="O286" s="22">
        <v>2574</v>
      </c>
      <c r="P286" s="22">
        <v>101</v>
      </c>
      <c r="Q286" s="22">
        <v>0</v>
      </c>
      <c r="R286" s="22">
        <v>0</v>
      </c>
      <c r="S286" s="22">
        <v>0</v>
      </c>
      <c r="T286" s="22">
        <v>102247</v>
      </c>
      <c r="U286" s="22">
        <v>26106</v>
      </c>
      <c r="V286" s="22">
        <v>33012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10550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176746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1079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1200</v>
      </c>
      <c r="P287" s="22">
        <v>0</v>
      </c>
      <c r="Q287" s="22">
        <v>0</v>
      </c>
      <c r="R287" s="22">
        <v>0</v>
      </c>
      <c r="S287" s="22">
        <v>0</v>
      </c>
      <c r="T287" s="22">
        <v>99028</v>
      </c>
      <c r="U287" s="22">
        <v>15595</v>
      </c>
      <c r="V287" s="22">
        <v>20843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5500</v>
      </c>
      <c r="AH287" s="22">
        <v>0</v>
      </c>
      <c r="AI287" s="22">
        <v>12885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156130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921</v>
      </c>
      <c r="G288" s="22">
        <v>0</v>
      </c>
      <c r="H288" s="22">
        <v>0</v>
      </c>
      <c r="I288" s="22">
        <v>3700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107832</v>
      </c>
      <c r="U288" s="22">
        <v>77004</v>
      </c>
      <c r="V288" s="22">
        <v>76120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745</v>
      </c>
      <c r="AC288" s="22">
        <v>0</v>
      </c>
      <c r="AD288" s="22">
        <v>0</v>
      </c>
      <c r="AE288" s="22">
        <v>0</v>
      </c>
      <c r="AF288" s="22">
        <v>39721</v>
      </c>
      <c r="AG288" s="22">
        <v>0</v>
      </c>
      <c r="AH288" s="22">
        <v>0</v>
      </c>
      <c r="AI288" s="22">
        <v>33506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339549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50</v>
      </c>
      <c r="G289" s="22">
        <v>0</v>
      </c>
      <c r="H289" s="22">
        <v>0</v>
      </c>
      <c r="I289" s="22">
        <v>1040</v>
      </c>
      <c r="J289" s="22">
        <v>0</v>
      </c>
      <c r="K289" s="22">
        <v>0</v>
      </c>
      <c r="L289" s="22">
        <v>520</v>
      </c>
      <c r="M289" s="22">
        <v>0</v>
      </c>
      <c r="N289" s="22">
        <v>0</v>
      </c>
      <c r="O289" s="22">
        <v>908</v>
      </c>
      <c r="P289" s="22">
        <v>0</v>
      </c>
      <c r="Q289" s="22">
        <v>0</v>
      </c>
      <c r="R289" s="22">
        <v>0</v>
      </c>
      <c r="S289" s="22">
        <v>0</v>
      </c>
      <c r="T289" s="22">
        <v>129325</v>
      </c>
      <c r="U289" s="22">
        <v>0</v>
      </c>
      <c r="V289" s="22">
        <v>26587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9081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167511</v>
      </c>
    </row>
    <row r="290" spans="1:42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0</v>
      </c>
      <c r="F290" s="22">
        <v>550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71735</v>
      </c>
      <c r="U290" s="22">
        <v>23240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95525</v>
      </c>
    </row>
    <row r="291" spans="1:42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40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824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435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1299</v>
      </c>
    </row>
    <row r="292" spans="1:42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122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122</v>
      </c>
    </row>
    <row r="293" spans="1:42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50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50</v>
      </c>
    </row>
    <row r="294" spans="1:42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480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480</v>
      </c>
    </row>
    <row r="295" spans="1:42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367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23693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3945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240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28245</v>
      </c>
    </row>
    <row r="300" spans="1:42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30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5943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5973</v>
      </c>
    </row>
    <row r="301" spans="1:42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860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2652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3512</v>
      </c>
    </row>
    <row r="302" spans="1:42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292</v>
      </c>
      <c r="G302" s="22">
        <v>0</v>
      </c>
      <c r="H302" s="22">
        <v>0</v>
      </c>
      <c r="I302" s="22">
        <v>0</v>
      </c>
      <c r="J302" s="22">
        <v>11150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80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11522</v>
      </c>
    </row>
    <row r="303" spans="1:42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172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2498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3718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12324</v>
      </c>
      <c r="AM303" s="22">
        <v>0</v>
      </c>
      <c r="AN303" s="22">
        <v>0</v>
      </c>
      <c r="AO303" s="22">
        <v>0</v>
      </c>
      <c r="AP303" s="22">
        <v>18712</v>
      </c>
    </row>
    <row r="304" spans="1:42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15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15</v>
      </c>
    </row>
    <row r="305" spans="1:42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681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300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981</v>
      </c>
    </row>
    <row r="306" spans="1:42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245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245</v>
      </c>
    </row>
    <row r="307" spans="1:42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1110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1110</v>
      </c>
    </row>
    <row r="308" spans="1:42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20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20</v>
      </c>
    </row>
    <row r="309" spans="1:42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475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25920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1020</v>
      </c>
      <c r="AP309" s="22">
        <v>27415</v>
      </c>
    </row>
    <row r="310" spans="1:42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50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50</v>
      </c>
    </row>
    <row r="311" spans="1:42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4762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4762</v>
      </c>
    </row>
    <row r="312" spans="1:42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3850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3850</v>
      </c>
    </row>
    <row r="313" spans="1:42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13523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7300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39860</v>
      </c>
      <c r="V313" s="22">
        <v>0</v>
      </c>
      <c r="W313" s="22">
        <v>0</v>
      </c>
      <c r="X313" s="22">
        <v>4445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3655</v>
      </c>
      <c r="AH313" s="22">
        <v>0</v>
      </c>
      <c r="AI313" s="22">
        <v>87148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155931</v>
      </c>
    </row>
    <row r="314" spans="1:42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1361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1361</v>
      </c>
    </row>
    <row r="315" spans="1:42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839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205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944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1988</v>
      </c>
    </row>
    <row r="316" spans="1:42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875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59400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90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60365</v>
      </c>
    </row>
    <row r="317" spans="1:42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45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21789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21834</v>
      </c>
    </row>
    <row r="318" spans="1:42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364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53600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3430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57394</v>
      </c>
    </row>
    <row r="322" spans="1:42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153421</v>
      </c>
      <c r="AJ322" s="22">
        <v>1688</v>
      </c>
      <c r="AK322" s="22">
        <v>0</v>
      </c>
      <c r="AL322" s="22">
        <v>2510</v>
      </c>
      <c r="AM322" s="22">
        <v>0</v>
      </c>
      <c r="AN322" s="22">
        <v>0</v>
      </c>
      <c r="AO322" s="22">
        <v>0</v>
      </c>
      <c r="AP322" s="22">
        <v>157619</v>
      </c>
    </row>
    <row r="323" spans="1:42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250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250</v>
      </c>
    </row>
    <row r="324" spans="1:42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10907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10907</v>
      </c>
    </row>
    <row r="325" spans="1:42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3553</v>
      </c>
      <c r="G325" s="22">
        <v>0</v>
      </c>
      <c r="H325" s="22">
        <v>935</v>
      </c>
      <c r="I325" s="22">
        <v>0</v>
      </c>
      <c r="J325" s="22">
        <v>0</v>
      </c>
      <c r="K325" s="22">
        <v>0</v>
      </c>
      <c r="L325" s="22">
        <v>392</v>
      </c>
      <c r="M325" s="22">
        <v>0</v>
      </c>
      <c r="N325" s="22">
        <v>0</v>
      </c>
      <c r="O325" s="22">
        <v>350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1132</v>
      </c>
      <c r="AH325" s="22">
        <v>0</v>
      </c>
      <c r="AI325" s="22">
        <v>1300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7662</v>
      </c>
    </row>
    <row r="326" spans="1:42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175</v>
      </c>
      <c r="G326" s="22">
        <v>0</v>
      </c>
      <c r="H326" s="22">
        <v>201149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232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201556</v>
      </c>
    </row>
    <row r="327" spans="1:42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380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380</v>
      </c>
    </row>
    <row r="328" spans="1:42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7361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23625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30986</v>
      </c>
    </row>
    <row r="329" spans="1:42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374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2993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3367</v>
      </c>
    </row>
    <row r="330" spans="1:42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150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22895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23045</v>
      </c>
    </row>
    <row r="331" spans="1:42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7609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50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7659</v>
      </c>
    </row>
    <row r="332" spans="1:42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1854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29927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31781</v>
      </c>
    </row>
    <row r="335" spans="1:42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175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175</v>
      </c>
    </row>
    <row r="336" spans="1:42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75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75</v>
      </c>
    </row>
    <row r="337" spans="1:42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4843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4843</v>
      </c>
    </row>
    <row r="338" spans="1:42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245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245</v>
      </c>
    </row>
    <row r="339" spans="1:42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1598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1598</v>
      </c>
    </row>
    <row r="340" spans="1:42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632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550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1182</v>
      </c>
    </row>
    <row r="341" spans="1:42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225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225</v>
      </c>
    </row>
    <row r="342" spans="1:42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497</v>
      </c>
      <c r="G349" s="22">
        <v>0</v>
      </c>
      <c r="H349" s="22">
        <v>0</v>
      </c>
      <c r="I349" s="22">
        <v>8624</v>
      </c>
      <c r="J349" s="22">
        <v>0</v>
      </c>
      <c r="K349" s="22">
        <v>31200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43830</v>
      </c>
      <c r="U349" s="22">
        <v>59055</v>
      </c>
      <c r="V349" s="22">
        <v>284487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427693</v>
      </c>
    </row>
    <row r="350" spans="1:42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0</v>
      </c>
      <c r="F350" s="22">
        <v>545290</v>
      </c>
      <c r="G350" s="22">
        <v>0</v>
      </c>
      <c r="H350" s="22">
        <v>0</v>
      </c>
      <c r="I350" s="22">
        <v>127781</v>
      </c>
      <c r="J350" s="22">
        <v>0</v>
      </c>
      <c r="K350" s="22">
        <v>0</v>
      </c>
      <c r="L350" s="22">
        <v>47523</v>
      </c>
      <c r="M350" s="22">
        <v>0</v>
      </c>
      <c r="N350" s="22">
        <v>0</v>
      </c>
      <c r="O350" s="22">
        <v>714658</v>
      </c>
      <c r="P350" s="22">
        <v>0</v>
      </c>
      <c r="Q350" s="22">
        <v>0</v>
      </c>
      <c r="R350" s="22">
        <v>0</v>
      </c>
      <c r="S350" s="22">
        <v>0</v>
      </c>
      <c r="T350" s="22">
        <v>206136</v>
      </c>
      <c r="U350" s="22">
        <v>0</v>
      </c>
      <c r="V350" s="22">
        <v>42189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667200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532528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2883305</v>
      </c>
    </row>
    <row r="351" spans="1:42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D692E-B5A8-4080-BB7C-774D211E12F1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1073</v>
      </c>
      <c r="D1" s="20" t="s">
        <v>1116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871</v>
      </c>
      <c r="F2" s="21" t="s">
        <v>872</v>
      </c>
      <c r="G2" s="21" t="s">
        <v>873</v>
      </c>
      <c r="H2" s="21" t="s">
        <v>874</v>
      </c>
      <c r="I2" s="21" t="s">
        <v>875</v>
      </c>
      <c r="J2" s="21" t="s">
        <v>876</v>
      </c>
      <c r="K2" s="21" t="s">
        <v>877</v>
      </c>
      <c r="L2" s="21" t="s">
        <v>878</v>
      </c>
      <c r="M2" s="21" t="s">
        <v>879</v>
      </c>
      <c r="N2" s="21" t="s">
        <v>1075</v>
      </c>
      <c r="O2" s="21" t="s">
        <v>881</v>
      </c>
      <c r="P2" s="21" t="s">
        <v>882</v>
      </c>
      <c r="Q2" s="21" t="s">
        <v>883</v>
      </c>
      <c r="R2" s="21" t="s">
        <v>884</v>
      </c>
      <c r="S2" s="21" t="s">
        <v>885</v>
      </c>
      <c r="T2" s="21" t="s">
        <v>886</v>
      </c>
      <c r="U2" s="21" t="s">
        <v>887</v>
      </c>
      <c r="V2" s="21" t="s">
        <v>888</v>
      </c>
      <c r="W2" s="21" t="s">
        <v>889</v>
      </c>
      <c r="X2" s="21" t="s">
        <v>890</v>
      </c>
      <c r="Y2" s="21" t="s">
        <v>891</v>
      </c>
      <c r="Z2" s="21" t="s">
        <v>1076</v>
      </c>
      <c r="AA2" s="21" t="s">
        <v>893</v>
      </c>
      <c r="AB2" s="21" t="s">
        <v>894</v>
      </c>
      <c r="AC2" s="21" t="s">
        <v>895</v>
      </c>
      <c r="AD2" s="21" t="s">
        <v>896</v>
      </c>
      <c r="AE2" s="21" t="s">
        <v>897</v>
      </c>
      <c r="AF2" s="21" t="s">
        <v>898</v>
      </c>
      <c r="AG2" s="21" t="s">
        <v>899</v>
      </c>
      <c r="AH2" s="21" t="s">
        <v>900</v>
      </c>
      <c r="AI2" s="21" t="s">
        <v>901</v>
      </c>
      <c r="AJ2" s="21" t="s">
        <v>902</v>
      </c>
      <c r="AK2" s="21" t="s">
        <v>903</v>
      </c>
      <c r="AL2" s="21" t="s">
        <v>904</v>
      </c>
      <c r="AM2" s="21" t="s">
        <v>905</v>
      </c>
      <c r="AN2" s="21" t="s">
        <v>906</v>
      </c>
      <c r="AO2" s="21" t="s">
        <v>65</v>
      </c>
      <c r="AP2" s="21" t="s">
        <v>1077</v>
      </c>
    </row>
    <row r="3" spans="1:42" x14ac:dyDescent="0.25">
      <c r="A3" s="21"/>
      <c r="B3" s="21"/>
      <c r="C3" s="21"/>
      <c r="D3" s="21" t="s">
        <v>88</v>
      </c>
      <c r="E3" s="21" t="s">
        <v>1078</v>
      </c>
      <c r="F3" s="21" t="s">
        <v>1079</v>
      </c>
      <c r="G3" s="21" t="s">
        <v>1080</v>
      </c>
      <c r="H3" s="21" t="s">
        <v>1081</v>
      </c>
      <c r="I3" s="21" t="s">
        <v>1082</v>
      </c>
      <c r="J3" s="21" t="s">
        <v>1083</v>
      </c>
      <c r="K3" s="21" t="s">
        <v>1084</v>
      </c>
      <c r="L3" s="21" t="s">
        <v>1085</v>
      </c>
      <c r="M3" s="21" t="s">
        <v>1086</v>
      </c>
      <c r="N3" s="21" t="s">
        <v>1087</v>
      </c>
      <c r="O3" s="21" t="s">
        <v>1088</v>
      </c>
      <c r="P3" s="21" t="s">
        <v>1089</v>
      </c>
      <c r="Q3" s="21" t="s">
        <v>1090</v>
      </c>
      <c r="R3" s="21" t="s">
        <v>1091</v>
      </c>
      <c r="S3" s="21" t="s">
        <v>1092</v>
      </c>
      <c r="T3" s="21" t="s">
        <v>1093</v>
      </c>
      <c r="U3" s="21" t="s">
        <v>1094</v>
      </c>
      <c r="V3" s="21" t="s">
        <v>1095</v>
      </c>
      <c r="W3" s="21" t="s">
        <v>1096</v>
      </c>
      <c r="X3" s="21" t="s">
        <v>1097</v>
      </c>
      <c r="Y3" s="21" t="s">
        <v>1098</v>
      </c>
      <c r="Z3" s="21" t="s">
        <v>1099</v>
      </c>
      <c r="AA3" s="21" t="s">
        <v>1100</v>
      </c>
      <c r="AB3" s="21" t="s">
        <v>1101</v>
      </c>
      <c r="AC3" s="21" t="s">
        <v>1102</v>
      </c>
      <c r="AD3" s="21" t="s">
        <v>1103</v>
      </c>
      <c r="AE3" s="21" t="s">
        <v>1104</v>
      </c>
      <c r="AF3" s="21" t="s">
        <v>1105</v>
      </c>
      <c r="AG3" s="21" t="s">
        <v>1106</v>
      </c>
      <c r="AH3" s="21" t="s">
        <v>1107</v>
      </c>
      <c r="AI3" s="21" t="s">
        <v>1108</v>
      </c>
      <c r="AJ3" s="21" t="s">
        <v>1109</v>
      </c>
      <c r="AK3" s="21" t="s">
        <v>1110</v>
      </c>
      <c r="AL3" s="21" t="s">
        <v>1111</v>
      </c>
      <c r="AM3" s="21" t="s">
        <v>1112</v>
      </c>
      <c r="AN3" s="21" t="s">
        <v>1113</v>
      </c>
      <c r="AO3" s="21" t="s">
        <v>1114</v>
      </c>
      <c r="AP3" s="21" t="s">
        <v>1115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144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22419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6723527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6746090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15248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457418</v>
      </c>
      <c r="P5" s="22">
        <v>32721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2059820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2565207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5786000</v>
      </c>
      <c r="G6" s="22">
        <v>0</v>
      </c>
      <c r="H6" s="22">
        <v>1974000</v>
      </c>
      <c r="I6" s="22">
        <v>15143000</v>
      </c>
      <c r="J6" s="22">
        <v>32248000</v>
      </c>
      <c r="K6" s="22">
        <v>0</v>
      </c>
      <c r="L6" s="22">
        <v>0</v>
      </c>
      <c r="M6" s="22">
        <v>0</v>
      </c>
      <c r="N6" s="22">
        <v>0</v>
      </c>
      <c r="O6" s="22">
        <v>134378000</v>
      </c>
      <c r="P6" s="22">
        <v>0</v>
      </c>
      <c r="Q6" s="22">
        <v>59497000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7663000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13047000</v>
      </c>
      <c r="AF6" s="22">
        <v>4721000</v>
      </c>
      <c r="AG6" s="22">
        <v>0</v>
      </c>
      <c r="AH6" s="22">
        <v>0</v>
      </c>
      <c r="AI6" s="22">
        <v>9857000</v>
      </c>
      <c r="AJ6" s="22">
        <v>1000</v>
      </c>
      <c r="AK6" s="22">
        <v>0</v>
      </c>
      <c r="AL6" s="22">
        <v>9692000</v>
      </c>
      <c r="AM6" s="22">
        <v>0</v>
      </c>
      <c r="AN6" s="22">
        <v>0</v>
      </c>
      <c r="AO6" s="22">
        <v>0</v>
      </c>
      <c r="AP6" s="22">
        <v>294007000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9671314</v>
      </c>
      <c r="G7" s="22">
        <v>0</v>
      </c>
      <c r="H7" s="22">
        <v>43316</v>
      </c>
      <c r="I7" s="22">
        <v>427859</v>
      </c>
      <c r="J7" s="22">
        <v>0</v>
      </c>
      <c r="K7" s="22">
        <v>0</v>
      </c>
      <c r="L7" s="22">
        <v>0</v>
      </c>
      <c r="M7" s="22">
        <v>0</v>
      </c>
      <c r="N7" s="22">
        <v>446297</v>
      </c>
      <c r="O7" s="22">
        <v>0</v>
      </c>
      <c r="P7" s="22">
        <v>0</v>
      </c>
      <c r="Q7" s="22">
        <v>0</v>
      </c>
      <c r="R7" s="22">
        <v>47950</v>
      </c>
      <c r="S7" s="22">
        <v>0</v>
      </c>
      <c r="T7" s="22">
        <v>222918</v>
      </c>
      <c r="U7" s="22">
        <v>0</v>
      </c>
      <c r="V7" s="22">
        <v>30000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250000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11139654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419189</v>
      </c>
      <c r="F8" s="22">
        <v>0</v>
      </c>
      <c r="G8" s="22">
        <v>0</v>
      </c>
      <c r="H8" s="22">
        <v>250000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6232660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340642</v>
      </c>
      <c r="Y8" s="22">
        <v>0</v>
      </c>
      <c r="Z8" s="22">
        <v>0</v>
      </c>
      <c r="AA8" s="22">
        <v>0</v>
      </c>
      <c r="AB8" s="22">
        <v>42000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7284491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884000</v>
      </c>
      <c r="I9" s="22">
        <v>4209000</v>
      </c>
      <c r="J9" s="22">
        <v>0</v>
      </c>
      <c r="K9" s="22">
        <v>0</v>
      </c>
      <c r="L9" s="22">
        <v>0</v>
      </c>
      <c r="M9" s="22">
        <v>0</v>
      </c>
      <c r="N9" s="22">
        <v>535000</v>
      </c>
      <c r="O9" s="22">
        <v>120544000</v>
      </c>
      <c r="P9" s="22">
        <v>0</v>
      </c>
      <c r="Q9" s="22">
        <v>159741000</v>
      </c>
      <c r="R9" s="22">
        <v>882000</v>
      </c>
      <c r="S9" s="22">
        <v>0</v>
      </c>
      <c r="T9" s="22">
        <v>0</v>
      </c>
      <c r="U9" s="22">
        <v>62000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4423000</v>
      </c>
      <c r="AC9" s="22">
        <v>0</v>
      </c>
      <c r="AD9" s="22">
        <v>0</v>
      </c>
      <c r="AE9" s="22">
        <v>0</v>
      </c>
      <c r="AF9" s="22">
        <v>11864000</v>
      </c>
      <c r="AG9" s="22">
        <v>0</v>
      </c>
      <c r="AH9" s="22">
        <v>0</v>
      </c>
      <c r="AI9" s="22">
        <v>32204000</v>
      </c>
      <c r="AJ9" s="22">
        <v>10493000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345841000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468125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2004109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249243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334888</v>
      </c>
      <c r="AJ10" s="22">
        <v>1425450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4481815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593497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13703354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195375</v>
      </c>
      <c r="AJ11" s="22">
        <v>2229751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16721977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25000</v>
      </c>
      <c r="G12" s="22">
        <v>35256</v>
      </c>
      <c r="H12" s="22">
        <v>436233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4925</v>
      </c>
      <c r="O12" s="22">
        <v>1809128</v>
      </c>
      <c r="P12" s="22">
        <v>0</v>
      </c>
      <c r="Q12" s="22">
        <v>0</v>
      </c>
      <c r="R12" s="22">
        <v>827229</v>
      </c>
      <c r="S12" s="22">
        <v>0</v>
      </c>
      <c r="T12" s="22">
        <v>64466</v>
      </c>
      <c r="U12" s="22">
        <v>888733</v>
      </c>
      <c r="V12" s="22">
        <v>0</v>
      </c>
      <c r="W12" s="22">
        <v>0</v>
      </c>
      <c r="X12" s="22">
        <v>251687</v>
      </c>
      <c r="Y12" s="22">
        <v>14028</v>
      </c>
      <c r="Z12" s="22">
        <v>0</v>
      </c>
      <c r="AA12" s="22">
        <v>0</v>
      </c>
      <c r="AB12" s="22">
        <v>120623</v>
      </c>
      <c r="AC12" s="22">
        <v>14908</v>
      </c>
      <c r="AD12" s="22">
        <v>0</v>
      </c>
      <c r="AE12" s="22">
        <v>0</v>
      </c>
      <c r="AF12" s="22">
        <v>0</v>
      </c>
      <c r="AG12" s="22">
        <v>0</v>
      </c>
      <c r="AH12" s="22">
        <v>59705</v>
      </c>
      <c r="AI12" s="22">
        <v>850429</v>
      </c>
      <c r="AJ12" s="22">
        <v>57705</v>
      </c>
      <c r="AK12" s="22">
        <v>80525</v>
      </c>
      <c r="AL12" s="22">
        <v>0</v>
      </c>
      <c r="AM12" s="22">
        <v>0</v>
      </c>
      <c r="AN12" s="22">
        <v>0</v>
      </c>
      <c r="AO12" s="22">
        <v>0</v>
      </c>
      <c r="AP12" s="22">
        <v>5540580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-76007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7019658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1169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6944820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2566000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14325000</v>
      </c>
      <c r="P14" s="22">
        <v>0</v>
      </c>
      <c r="Q14" s="22">
        <v>6756000</v>
      </c>
      <c r="R14" s="22">
        <v>222000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871000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4199000</v>
      </c>
      <c r="AJ14" s="22">
        <v>1540000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30479000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13591000</v>
      </c>
      <c r="G16" s="22">
        <v>0</v>
      </c>
      <c r="H16" s="22">
        <v>0</v>
      </c>
      <c r="I16" s="22">
        <v>0</v>
      </c>
      <c r="J16" s="22">
        <v>1144000</v>
      </c>
      <c r="K16" s="22">
        <v>0</v>
      </c>
      <c r="L16" s="22">
        <v>0</v>
      </c>
      <c r="M16" s="22">
        <v>0</v>
      </c>
      <c r="N16" s="22">
        <v>502000</v>
      </c>
      <c r="O16" s="22">
        <v>9402000</v>
      </c>
      <c r="P16" s="22">
        <v>623000</v>
      </c>
      <c r="Q16" s="22">
        <v>169000</v>
      </c>
      <c r="R16" s="22">
        <v>0</v>
      </c>
      <c r="S16" s="22">
        <v>0</v>
      </c>
      <c r="T16" s="22">
        <v>86000</v>
      </c>
      <c r="U16" s="22">
        <v>15000</v>
      </c>
      <c r="V16" s="22">
        <v>0</v>
      </c>
      <c r="W16" s="22">
        <v>0</v>
      </c>
      <c r="X16" s="22">
        <v>518000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4633000</v>
      </c>
      <c r="AJ16" s="22">
        <v>0</v>
      </c>
      <c r="AK16" s="22">
        <v>0</v>
      </c>
      <c r="AL16" s="22">
        <v>0</v>
      </c>
      <c r="AM16" s="22">
        <v>0</v>
      </c>
      <c r="AN16" s="22">
        <v>5040000</v>
      </c>
      <c r="AO16" s="22">
        <v>0</v>
      </c>
      <c r="AP16" s="22">
        <v>35723000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758244</v>
      </c>
      <c r="G17" s="22">
        <v>0</v>
      </c>
      <c r="H17" s="22">
        <v>0</v>
      </c>
      <c r="I17" s="22">
        <v>78462</v>
      </c>
      <c r="J17" s="22">
        <v>0</v>
      </c>
      <c r="K17" s="22">
        <v>0</v>
      </c>
      <c r="L17" s="22">
        <v>0</v>
      </c>
      <c r="M17" s="22">
        <v>396982</v>
      </c>
      <c r="N17" s="22">
        <v>1125685</v>
      </c>
      <c r="O17" s="22">
        <v>12085275</v>
      </c>
      <c r="P17" s="22">
        <v>0</v>
      </c>
      <c r="Q17" s="22">
        <v>0</v>
      </c>
      <c r="R17" s="22">
        <v>0</v>
      </c>
      <c r="S17" s="22">
        <v>0</v>
      </c>
      <c r="T17" s="22">
        <v>1391514</v>
      </c>
      <c r="U17" s="22">
        <v>1422426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1557767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18816355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451910</v>
      </c>
      <c r="J18" s="22">
        <v>0</v>
      </c>
      <c r="K18" s="22">
        <v>0</v>
      </c>
      <c r="L18" s="22">
        <v>0</v>
      </c>
      <c r="M18" s="22">
        <v>0</v>
      </c>
      <c r="N18" s="22">
        <v>3444070</v>
      </c>
      <c r="O18" s="22">
        <v>1886870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5782850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30000</v>
      </c>
      <c r="H19" s="22">
        <v>1600000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21974540</v>
      </c>
      <c r="P19" s="22">
        <v>0</v>
      </c>
      <c r="Q19" s="22">
        <v>0</v>
      </c>
      <c r="R19" s="22">
        <v>10695</v>
      </c>
      <c r="S19" s="22">
        <v>1325005</v>
      </c>
      <c r="T19" s="22">
        <v>0</v>
      </c>
      <c r="U19" s="22">
        <v>1886488</v>
      </c>
      <c r="V19" s="22">
        <v>2248167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68002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29142897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3238992</v>
      </c>
      <c r="P20" s="22">
        <v>0</v>
      </c>
      <c r="Q20" s="22">
        <v>0</v>
      </c>
      <c r="R20" s="22">
        <v>195942</v>
      </c>
      <c r="S20" s="22">
        <v>0</v>
      </c>
      <c r="T20" s="22">
        <v>382325</v>
      </c>
      <c r="U20" s="22">
        <v>222227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572634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4612120</v>
      </c>
    </row>
    <row r="21" spans="1:42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364457</v>
      </c>
      <c r="P21" s="22">
        <v>0</v>
      </c>
      <c r="Q21" s="22">
        <v>0</v>
      </c>
      <c r="R21" s="22">
        <v>0</v>
      </c>
      <c r="S21" s="22">
        <v>0</v>
      </c>
      <c r="T21" s="22">
        <v>311544</v>
      </c>
      <c r="U21" s="22">
        <v>0</v>
      </c>
      <c r="V21" s="22">
        <v>171847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437559</v>
      </c>
      <c r="AJ21" s="22">
        <v>49066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1334473</v>
      </c>
    </row>
    <row r="22" spans="1:42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2097</v>
      </c>
      <c r="K22" s="22">
        <v>0</v>
      </c>
      <c r="L22" s="22">
        <v>0</v>
      </c>
      <c r="M22" s="22">
        <v>0</v>
      </c>
      <c r="N22" s="22">
        <v>0</v>
      </c>
      <c r="O22" s="22">
        <v>11215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924241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937553</v>
      </c>
    </row>
    <row r="23" spans="1:42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0</v>
      </c>
      <c r="F23" s="22">
        <v>22702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3864824</v>
      </c>
      <c r="P23" s="22">
        <v>0</v>
      </c>
      <c r="Q23" s="22">
        <v>0</v>
      </c>
      <c r="R23" s="22">
        <v>0</v>
      </c>
      <c r="S23" s="22">
        <v>0</v>
      </c>
      <c r="T23" s="22">
        <v>284356</v>
      </c>
      <c r="U23" s="22">
        <v>640623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142476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4954981</v>
      </c>
    </row>
    <row r="24" spans="1:42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0</v>
      </c>
      <c r="F24" s="22">
        <v>95000</v>
      </c>
      <c r="G24" s="22">
        <v>0</v>
      </c>
      <c r="H24" s="22">
        <v>695912</v>
      </c>
      <c r="I24" s="22">
        <v>5801684</v>
      </c>
      <c r="J24" s="22">
        <v>0</v>
      </c>
      <c r="K24" s="22">
        <v>0</v>
      </c>
      <c r="L24" s="22">
        <v>0</v>
      </c>
      <c r="M24" s="22">
        <v>0</v>
      </c>
      <c r="N24" s="22">
        <v>88919</v>
      </c>
      <c r="O24" s="22">
        <v>8785960</v>
      </c>
      <c r="P24" s="22">
        <v>0</v>
      </c>
      <c r="Q24" s="22">
        <v>8185834</v>
      </c>
      <c r="R24" s="22">
        <v>0</v>
      </c>
      <c r="S24" s="22">
        <v>0</v>
      </c>
      <c r="T24" s="22">
        <v>206014</v>
      </c>
      <c r="U24" s="22">
        <v>682586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3974773</v>
      </c>
      <c r="AJ24" s="22">
        <v>11135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28527817</v>
      </c>
    </row>
    <row r="25" spans="1:42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0</v>
      </c>
      <c r="F25" s="22">
        <v>100574567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100574567</v>
      </c>
    </row>
    <row r="26" spans="1:42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</row>
    <row r="27" spans="1:42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0</v>
      </c>
      <c r="F27" s="22">
        <v>1152780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3735089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4887869</v>
      </c>
    </row>
    <row r="28" spans="1:42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51497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51497</v>
      </c>
    </row>
    <row r="29" spans="1:42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1184490</v>
      </c>
      <c r="O30" s="22">
        <v>1034731</v>
      </c>
      <c r="P30" s="22">
        <v>0</v>
      </c>
      <c r="Q30" s="22">
        <v>0</v>
      </c>
      <c r="R30" s="22">
        <v>0</v>
      </c>
      <c r="S30" s="22">
        <v>0</v>
      </c>
      <c r="T30" s="22">
        <v>140963</v>
      </c>
      <c r="U30" s="22">
        <v>2805200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5165384</v>
      </c>
    </row>
    <row r="31" spans="1:42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10247543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623160</v>
      </c>
      <c r="U31" s="22">
        <v>0</v>
      </c>
      <c r="V31" s="22">
        <v>0</v>
      </c>
      <c r="W31" s="22">
        <v>0</v>
      </c>
      <c r="X31" s="22">
        <v>30702</v>
      </c>
      <c r="Y31" s="22">
        <v>0</v>
      </c>
      <c r="Z31" s="22">
        <v>0</v>
      </c>
      <c r="AA31" s="22">
        <v>0</v>
      </c>
      <c r="AB31" s="22">
        <v>0</v>
      </c>
      <c r="AC31" s="22">
        <v>123780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11025185</v>
      </c>
    </row>
    <row r="32" spans="1:42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551451</v>
      </c>
      <c r="P32" s="22">
        <v>0</v>
      </c>
      <c r="Q32" s="22">
        <v>0</v>
      </c>
      <c r="R32" s="22">
        <v>0</v>
      </c>
      <c r="S32" s="22">
        <v>0</v>
      </c>
      <c r="T32" s="22">
        <v>70000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621451</v>
      </c>
    </row>
    <row r="33" spans="1:42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0</v>
      </c>
      <c r="F34" s="22">
        <v>28808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-13594</v>
      </c>
      <c r="P34" s="22">
        <v>0</v>
      </c>
      <c r="Q34" s="22">
        <v>0</v>
      </c>
      <c r="R34" s="22">
        <v>0</v>
      </c>
      <c r="S34" s="22">
        <v>0</v>
      </c>
      <c r="T34" s="22">
        <v>3282866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873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3298953</v>
      </c>
    </row>
    <row r="35" spans="1:42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0</v>
      </c>
      <c r="F35" s="22">
        <v>1948138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1426877</v>
      </c>
      <c r="P35" s="22">
        <v>0</v>
      </c>
      <c r="Q35" s="22">
        <v>0</v>
      </c>
      <c r="R35" s="22">
        <v>0</v>
      </c>
      <c r="S35" s="22">
        <v>0</v>
      </c>
      <c r="T35" s="22">
        <v>411631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3786646</v>
      </c>
    </row>
    <row r="36" spans="1:42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2500</v>
      </c>
      <c r="K36" s="22">
        <v>0</v>
      </c>
      <c r="L36" s="22">
        <v>0</v>
      </c>
      <c r="M36" s="22">
        <v>0</v>
      </c>
      <c r="N36" s="22">
        <v>0</v>
      </c>
      <c r="O36" s="22">
        <v>815927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2000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820427</v>
      </c>
    </row>
    <row r="37" spans="1:42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0</v>
      </c>
      <c r="F37" s="22">
        <v>679025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1705213</v>
      </c>
      <c r="P37" s="22">
        <v>0</v>
      </c>
      <c r="Q37" s="22">
        <v>0</v>
      </c>
      <c r="R37" s="22">
        <v>0</v>
      </c>
      <c r="S37" s="22">
        <v>0</v>
      </c>
      <c r="T37" s="22">
        <v>1241878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3626116</v>
      </c>
    </row>
    <row r="38" spans="1:42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1436753</v>
      </c>
      <c r="K38" s="22">
        <v>0</v>
      </c>
      <c r="L38" s="22">
        <v>0</v>
      </c>
      <c r="M38" s="22">
        <v>0</v>
      </c>
      <c r="N38" s="22">
        <v>0</v>
      </c>
      <c r="O38" s="22">
        <v>5532126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50000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7018879</v>
      </c>
    </row>
    <row r="39" spans="1:42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476056</v>
      </c>
      <c r="J39" s="22">
        <v>0</v>
      </c>
      <c r="K39" s="22">
        <v>0</v>
      </c>
      <c r="L39" s="22">
        <v>0</v>
      </c>
      <c r="M39" s="22">
        <v>0</v>
      </c>
      <c r="N39" s="22">
        <v>630000</v>
      </c>
      <c r="O39" s="22">
        <v>2954132</v>
      </c>
      <c r="P39" s="22">
        <v>0</v>
      </c>
      <c r="Q39" s="22">
        <v>0</v>
      </c>
      <c r="R39" s="22">
        <v>0</v>
      </c>
      <c r="S39" s="22">
        <v>0</v>
      </c>
      <c r="T39" s="22">
        <v>2039771</v>
      </c>
      <c r="U39" s="22">
        <v>766573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6866532</v>
      </c>
    </row>
    <row r="40" spans="1:42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609708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400531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1010239</v>
      </c>
    </row>
    <row r="41" spans="1:42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93092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1781227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1874319</v>
      </c>
    </row>
    <row r="42" spans="1:42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30351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2797889</v>
      </c>
      <c r="P42" s="22">
        <v>0</v>
      </c>
      <c r="Q42" s="22">
        <v>0</v>
      </c>
      <c r="R42" s="22">
        <v>0</v>
      </c>
      <c r="S42" s="22">
        <v>0</v>
      </c>
      <c r="T42" s="22">
        <v>861928</v>
      </c>
      <c r="U42" s="22">
        <v>129677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8700000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12519845</v>
      </c>
    </row>
    <row r="43" spans="1:42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0</v>
      </c>
      <c r="F43" s="22">
        <v>188168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2146370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207359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4000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2545897</v>
      </c>
    </row>
    <row r="44" spans="1:42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1388538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3566665</v>
      </c>
      <c r="P44" s="22">
        <v>0</v>
      </c>
      <c r="Q44" s="22">
        <v>0</v>
      </c>
      <c r="R44" s="22">
        <v>0</v>
      </c>
      <c r="S44" s="22">
        <v>0</v>
      </c>
      <c r="T44" s="22">
        <v>8701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11119007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16082911</v>
      </c>
    </row>
    <row r="45" spans="1:42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8149697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8149697</v>
      </c>
    </row>
    <row r="46" spans="1:42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1109420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1284104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2393524</v>
      </c>
    </row>
    <row r="47" spans="1:42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3794960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4443038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8237998</v>
      </c>
    </row>
    <row r="48" spans="1:42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2583022</v>
      </c>
      <c r="P48" s="22">
        <v>172690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2755712</v>
      </c>
    </row>
    <row r="49" spans="1:42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1769993</v>
      </c>
      <c r="P49" s="22">
        <v>0</v>
      </c>
      <c r="Q49" s="22">
        <v>0</v>
      </c>
      <c r="R49" s="22">
        <v>0</v>
      </c>
      <c r="S49" s="22">
        <v>0</v>
      </c>
      <c r="T49" s="22">
        <v>5141558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6911551</v>
      </c>
    </row>
    <row r="50" spans="1:42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403000</v>
      </c>
      <c r="J50" s="22">
        <v>17760</v>
      </c>
      <c r="K50" s="22">
        <v>0</v>
      </c>
      <c r="L50" s="22">
        <v>0</v>
      </c>
      <c r="M50" s="22">
        <v>0</v>
      </c>
      <c r="N50" s="22">
        <v>0</v>
      </c>
      <c r="O50" s="22">
        <v>3066880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42500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3530140</v>
      </c>
    </row>
    <row r="51" spans="1:42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407398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7766283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9700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8183381</v>
      </c>
    </row>
    <row r="52" spans="1:42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0</v>
      </c>
      <c r="F52" s="22">
        <v>277388</v>
      </c>
      <c r="G52" s="22">
        <v>0</v>
      </c>
      <c r="H52" s="22">
        <v>0</v>
      </c>
      <c r="I52" s="22">
        <v>1536747</v>
      </c>
      <c r="J52" s="22">
        <v>767551</v>
      </c>
      <c r="K52" s="22">
        <v>0</v>
      </c>
      <c r="L52" s="22">
        <v>0</v>
      </c>
      <c r="M52" s="22">
        <v>0</v>
      </c>
      <c r="N52" s="22">
        <v>0</v>
      </c>
      <c r="O52" s="22">
        <v>1777459</v>
      </c>
      <c r="P52" s="22">
        <v>0</v>
      </c>
      <c r="Q52" s="22">
        <v>0</v>
      </c>
      <c r="R52" s="22">
        <v>0</v>
      </c>
      <c r="S52" s="22">
        <v>0</v>
      </c>
      <c r="T52" s="22">
        <v>403292</v>
      </c>
      <c r="U52" s="22">
        <v>24854</v>
      </c>
      <c r="V52" s="22">
        <v>0</v>
      </c>
      <c r="W52" s="22">
        <v>0</v>
      </c>
      <c r="X52" s="22">
        <v>68423</v>
      </c>
      <c r="Y52" s="22">
        <v>0</v>
      </c>
      <c r="Z52" s="22">
        <v>0</v>
      </c>
      <c r="AA52" s="22">
        <v>0</v>
      </c>
      <c r="AB52" s="22">
        <v>0</v>
      </c>
      <c r="AC52" s="22">
        <v>168359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500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5024573</v>
      </c>
    </row>
    <row r="53" spans="1:42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20000</v>
      </c>
      <c r="F53" s="22">
        <v>306585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122910</v>
      </c>
      <c r="N53" s="22">
        <v>125000</v>
      </c>
      <c r="O53" s="22">
        <v>1497020</v>
      </c>
      <c r="P53" s="22">
        <v>141677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4540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243358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2461090</v>
      </c>
    </row>
    <row r="54" spans="1:42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73369</v>
      </c>
      <c r="P54" s="22">
        <v>0</v>
      </c>
      <c r="Q54" s="22">
        <v>0</v>
      </c>
      <c r="R54" s="22">
        <v>0</v>
      </c>
      <c r="S54" s="22">
        <v>0</v>
      </c>
      <c r="T54" s="22">
        <v>3416</v>
      </c>
      <c r="U54" s="22">
        <v>0</v>
      </c>
      <c r="V54" s="22">
        <v>95411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172196</v>
      </c>
    </row>
    <row r="55" spans="1:42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9218664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9218664</v>
      </c>
    </row>
    <row r="56" spans="1:42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207764</v>
      </c>
      <c r="P56" s="22">
        <v>0</v>
      </c>
      <c r="Q56" s="22">
        <v>0</v>
      </c>
      <c r="R56" s="22">
        <v>0</v>
      </c>
      <c r="S56" s="22">
        <v>0</v>
      </c>
      <c r="T56" s="22">
        <v>5456293</v>
      </c>
      <c r="U56" s="22">
        <v>358103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6022160</v>
      </c>
    </row>
    <row r="57" spans="1:42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0</v>
      </c>
      <c r="F57" s="22">
        <v>1710450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3159612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4870062</v>
      </c>
    </row>
    <row r="58" spans="1:42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0</v>
      </c>
      <c r="F58" s="22">
        <v>1857855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4783545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6641400</v>
      </c>
    </row>
    <row r="59" spans="1:42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3487637</v>
      </c>
      <c r="P59" s="22">
        <v>0</v>
      </c>
      <c r="Q59" s="22">
        <v>0</v>
      </c>
      <c r="R59" s="22">
        <v>0</v>
      </c>
      <c r="S59" s="22">
        <v>0</v>
      </c>
      <c r="T59" s="22">
        <v>81425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2259507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5828569</v>
      </c>
    </row>
    <row r="60" spans="1:42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943825</v>
      </c>
      <c r="P60" s="22">
        <v>0</v>
      </c>
      <c r="Q60" s="22">
        <v>0</v>
      </c>
      <c r="R60" s="22">
        <v>0</v>
      </c>
      <c r="S60" s="22">
        <v>0</v>
      </c>
      <c r="T60" s="22">
        <v>1189024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2132849</v>
      </c>
    </row>
    <row r="61" spans="1:42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849429</v>
      </c>
      <c r="H61" s="22">
        <v>0</v>
      </c>
      <c r="I61" s="22">
        <v>5092673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2871381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223640</v>
      </c>
      <c r="V61" s="22">
        <v>11631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25125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9073879</v>
      </c>
    </row>
    <row r="62" spans="1:42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72405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138921</v>
      </c>
      <c r="P62" s="22">
        <v>0</v>
      </c>
      <c r="Q62" s="22">
        <v>0</v>
      </c>
      <c r="R62" s="22">
        <v>0</v>
      </c>
      <c r="S62" s="22">
        <v>0</v>
      </c>
      <c r="T62" s="22">
        <v>242268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453594</v>
      </c>
    </row>
    <row r="63" spans="1:42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0</v>
      </c>
      <c r="F63" s="22">
        <v>4500000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3155875</v>
      </c>
      <c r="P63" s="22">
        <v>27380</v>
      </c>
      <c r="Q63" s="22">
        <v>0</v>
      </c>
      <c r="R63" s="22">
        <v>0</v>
      </c>
      <c r="S63" s="22">
        <v>0</v>
      </c>
      <c r="T63" s="22">
        <v>1800646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9483901</v>
      </c>
    </row>
    <row r="64" spans="1:42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2321815</v>
      </c>
      <c r="P65" s="22">
        <v>0</v>
      </c>
      <c r="Q65" s="22">
        <v>0</v>
      </c>
      <c r="R65" s="22">
        <v>0</v>
      </c>
      <c r="S65" s="22">
        <v>0</v>
      </c>
      <c r="T65" s="22">
        <v>45676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2367491</v>
      </c>
    </row>
    <row r="66" spans="1:42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201068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201068</v>
      </c>
    </row>
    <row r="67" spans="1:42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10686505</v>
      </c>
      <c r="P67" s="22">
        <v>0</v>
      </c>
      <c r="Q67" s="22">
        <v>436598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11123103</v>
      </c>
    </row>
    <row r="68" spans="1:42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0</v>
      </c>
      <c r="F68" s="22">
        <v>11154</v>
      </c>
      <c r="G68" s="22">
        <v>0</v>
      </c>
      <c r="H68" s="22">
        <v>0</v>
      </c>
      <c r="I68" s="22">
        <v>4121275</v>
      </c>
      <c r="J68" s="22">
        <v>364800</v>
      </c>
      <c r="K68" s="22">
        <v>0</v>
      </c>
      <c r="L68" s="22">
        <v>0</v>
      </c>
      <c r="M68" s="22">
        <v>0</v>
      </c>
      <c r="N68" s="22">
        <v>0</v>
      </c>
      <c r="O68" s="22">
        <v>10813973</v>
      </c>
      <c r="P68" s="22">
        <v>0</v>
      </c>
      <c r="Q68" s="22">
        <v>0</v>
      </c>
      <c r="R68" s="22">
        <v>0</v>
      </c>
      <c r="S68" s="22">
        <v>0</v>
      </c>
      <c r="T68" s="22">
        <v>1000000</v>
      </c>
      <c r="U68" s="22">
        <v>2400406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18711608</v>
      </c>
    </row>
    <row r="69" spans="1:42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6465007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6465007</v>
      </c>
    </row>
    <row r="70" spans="1:42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3055774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150000</v>
      </c>
      <c r="AN70" s="22">
        <v>0</v>
      </c>
      <c r="AO70" s="22">
        <v>0</v>
      </c>
      <c r="AP70" s="22">
        <v>3205774</v>
      </c>
    </row>
    <row r="71" spans="1:42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63679</v>
      </c>
      <c r="J71" s="22">
        <v>372414</v>
      </c>
      <c r="K71" s="22">
        <v>0</v>
      </c>
      <c r="L71" s="22">
        <v>0</v>
      </c>
      <c r="M71" s="22">
        <v>0</v>
      </c>
      <c r="N71" s="22">
        <v>0</v>
      </c>
      <c r="O71" s="22">
        <v>2252039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70930</v>
      </c>
      <c r="AB71" s="22">
        <v>0</v>
      </c>
      <c r="AC71" s="22">
        <v>310838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76455</v>
      </c>
      <c r="AJ71" s="22">
        <v>10630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3156985</v>
      </c>
    </row>
    <row r="72" spans="1:42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118245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547434</v>
      </c>
      <c r="P72" s="22">
        <v>0</v>
      </c>
      <c r="Q72" s="22">
        <v>0</v>
      </c>
      <c r="R72" s="22">
        <v>0</v>
      </c>
      <c r="S72" s="22">
        <v>0</v>
      </c>
      <c r="T72" s="22">
        <v>6800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672479</v>
      </c>
    </row>
    <row r="73" spans="1:42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4568597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4568597</v>
      </c>
    </row>
    <row r="74" spans="1:42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443807</v>
      </c>
      <c r="P74" s="22">
        <v>0</v>
      </c>
      <c r="Q74" s="22">
        <v>0</v>
      </c>
      <c r="R74" s="22">
        <v>0</v>
      </c>
      <c r="S74" s="22">
        <v>0</v>
      </c>
      <c r="T74" s="22">
        <v>346404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790211</v>
      </c>
    </row>
    <row r="75" spans="1:42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3301351</v>
      </c>
      <c r="P75" s="22">
        <v>0</v>
      </c>
      <c r="Q75" s="22">
        <v>0</v>
      </c>
      <c r="R75" s="22">
        <v>0</v>
      </c>
      <c r="S75" s="22">
        <v>0</v>
      </c>
      <c r="T75" s="22">
        <v>145840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3447191</v>
      </c>
    </row>
    <row r="76" spans="1:42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6475924</v>
      </c>
      <c r="P76" s="22">
        <v>0</v>
      </c>
      <c r="Q76" s="22">
        <v>0</v>
      </c>
      <c r="R76" s="22">
        <v>0</v>
      </c>
      <c r="S76" s="22">
        <v>0</v>
      </c>
      <c r="T76" s="22">
        <v>1421132</v>
      </c>
      <c r="U76" s="22">
        <v>194736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8091792</v>
      </c>
    </row>
    <row r="77" spans="1:42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1474596</v>
      </c>
      <c r="P77" s="22">
        <v>0</v>
      </c>
      <c r="Q77" s="22">
        <v>0</v>
      </c>
      <c r="R77" s="22">
        <v>0</v>
      </c>
      <c r="S77" s="22">
        <v>0</v>
      </c>
      <c r="T77" s="22">
        <v>615137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2089733</v>
      </c>
    </row>
    <row r="78" spans="1:42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0</v>
      </c>
      <c r="F79" s="22">
        <v>49500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1911403</v>
      </c>
      <c r="P79" s="22">
        <v>0</v>
      </c>
      <c r="Q79" s="22">
        <v>0</v>
      </c>
      <c r="R79" s="22">
        <v>0</v>
      </c>
      <c r="S79" s="22">
        <v>0</v>
      </c>
      <c r="T79" s="22">
        <v>86986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2047889</v>
      </c>
    </row>
    <row r="80" spans="1:42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0</v>
      </c>
      <c r="F80" s="22">
        <v>32333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1226699</v>
      </c>
      <c r="P80" s="22">
        <v>0</v>
      </c>
      <c r="Q80" s="22">
        <v>0</v>
      </c>
      <c r="R80" s="22">
        <v>0</v>
      </c>
      <c r="S80" s="22">
        <v>0</v>
      </c>
      <c r="T80" s="22">
        <v>294111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1553143</v>
      </c>
    </row>
    <row r="81" spans="1:42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0</v>
      </c>
      <c r="F81" s="22">
        <v>6400</v>
      </c>
      <c r="G81" s="22">
        <v>0</v>
      </c>
      <c r="H81" s="22">
        <v>0</v>
      </c>
      <c r="I81" s="22">
        <v>165358</v>
      </c>
      <c r="J81" s="22">
        <v>0</v>
      </c>
      <c r="K81" s="22">
        <v>0</v>
      </c>
      <c r="L81" s="22">
        <v>0</v>
      </c>
      <c r="M81" s="22">
        <v>0</v>
      </c>
      <c r="N81" s="22">
        <v>195586</v>
      </c>
      <c r="O81" s="22">
        <v>3214272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3581616</v>
      </c>
    </row>
    <row r="82" spans="1:42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4445240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4445240</v>
      </c>
    </row>
    <row r="83" spans="1:42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572119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572119</v>
      </c>
    </row>
    <row r="84" spans="1:42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579525</v>
      </c>
      <c r="P84" s="22">
        <v>0</v>
      </c>
      <c r="Q84" s="22">
        <v>0</v>
      </c>
      <c r="R84" s="22">
        <v>0</v>
      </c>
      <c r="S84" s="22">
        <v>0</v>
      </c>
      <c r="T84" s="22">
        <v>68523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648048</v>
      </c>
    </row>
    <row r="85" spans="1:42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</row>
    <row r="86" spans="1:42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3569127</v>
      </c>
      <c r="P86" s="22">
        <v>0</v>
      </c>
      <c r="Q86" s="22">
        <v>0</v>
      </c>
      <c r="R86" s="22">
        <v>0</v>
      </c>
      <c r="S86" s="22">
        <v>0</v>
      </c>
      <c r="T86" s="22">
        <v>459013</v>
      </c>
      <c r="U86" s="22">
        <v>2962957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16828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7007925</v>
      </c>
    </row>
    <row r="87" spans="1:42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27840</v>
      </c>
      <c r="P88" s="22">
        <v>284202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312042</v>
      </c>
    </row>
    <row r="89" spans="1:42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5537406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5537406</v>
      </c>
    </row>
    <row r="90" spans="1:42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1613833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120805</v>
      </c>
      <c r="AP90" s="22">
        <v>1734638</v>
      </c>
    </row>
    <row r="91" spans="1:42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0</v>
      </c>
      <c r="F91" s="22">
        <v>486022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494640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1930933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2911595</v>
      </c>
    </row>
    <row r="92" spans="1:42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277562</v>
      </c>
      <c r="O92" s="22">
        <v>240437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39782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557781</v>
      </c>
    </row>
    <row r="93" spans="1:42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144544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130845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7710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283099</v>
      </c>
    </row>
    <row r="94" spans="1:42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7179597</v>
      </c>
      <c r="P95" s="22">
        <v>0</v>
      </c>
      <c r="Q95" s="22">
        <v>0</v>
      </c>
      <c r="R95" s="22">
        <v>404108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1606664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9190369</v>
      </c>
    </row>
    <row r="96" spans="1:42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478208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478208</v>
      </c>
    </row>
    <row r="97" spans="1:42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193636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139525</v>
      </c>
      <c r="P97" s="22">
        <v>0</v>
      </c>
      <c r="Q97" s="22">
        <v>0</v>
      </c>
      <c r="R97" s="22">
        <v>0</v>
      </c>
      <c r="S97" s="22">
        <v>0</v>
      </c>
      <c r="T97" s="22">
        <v>131352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464513</v>
      </c>
    </row>
    <row r="98" spans="1:42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478221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1182195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1660416</v>
      </c>
    </row>
    <row r="99" spans="1:42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537200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33275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570475</v>
      </c>
    </row>
    <row r="100" spans="1:42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3529633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3529633</v>
      </c>
    </row>
    <row r="101" spans="1:42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135938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135938</v>
      </c>
    </row>
    <row r="104" spans="1:42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0</v>
      </c>
      <c r="F104" s="22">
        <v>3562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1102526</v>
      </c>
      <c r="P104" s="22">
        <v>0</v>
      </c>
      <c r="Q104" s="22">
        <v>0</v>
      </c>
      <c r="R104" s="22">
        <v>0</v>
      </c>
      <c r="S104" s="22">
        <v>0</v>
      </c>
      <c r="T104" s="22">
        <v>5204998</v>
      </c>
      <c r="U104" s="22">
        <v>41086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6352172</v>
      </c>
    </row>
    <row r="105" spans="1:42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230000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22844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31744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284588</v>
      </c>
    </row>
    <row r="106" spans="1:42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5000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3082830</v>
      </c>
      <c r="P106" s="22">
        <v>0</v>
      </c>
      <c r="Q106" s="22">
        <v>53457</v>
      </c>
      <c r="R106" s="22">
        <v>10188</v>
      </c>
      <c r="S106" s="22">
        <v>0</v>
      </c>
      <c r="T106" s="22">
        <v>0</v>
      </c>
      <c r="U106" s="22">
        <v>-99409</v>
      </c>
      <c r="V106" s="22">
        <v>0</v>
      </c>
      <c r="W106" s="22">
        <v>7740778</v>
      </c>
      <c r="X106" s="22">
        <v>0</v>
      </c>
      <c r="Y106" s="22">
        <v>40758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3004736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13838338</v>
      </c>
    </row>
    <row r="107" spans="1:42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268370</v>
      </c>
      <c r="P107" s="22">
        <v>0</v>
      </c>
      <c r="Q107" s="22">
        <v>0</v>
      </c>
      <c r="R107" s="22">
        <v>0</v>
      </c>
      <c r="S107" s="22">
        <v>0</v>
      </c>
      <c r="T107" s="22">
        <v>406026</v>
      </c>
      <c r="U107" s="22">
        <v>278933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590379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1543708</v>
      </c>
    </row>
    <row r="108" spans="1:42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0</v>
      </c>
      <c r="F108" s="22">
        <v>126366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208120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471323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216482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1022291</v>
      </c>
    </row>
    <row r="109" spans="1:42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260476</v>
      </c>
      <c r="P109" s="22">
        <v>0</v>
      </c>
      <c r="Q109" s="22">
        <v>0</v>
      </c>
      <c r="R109" s="22">
        <v>0</v>
      </c>
      <c r="S109" s="22">
        <v>0</v>
      </c>
      <c r="T109" s="22">
        <v>63093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15944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339513</v>
      </c>
    </row>
    <row r="110" spans="1:42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0</v>
      </c>
      <c r="F110" s="22">
        <v>4402</v>
      </c>
      <c r="G110" s="22">
        <v>0</v>
      </c>
      <c r="H110" s="22">
        <v>0</v>
      </c>
      <c r="I110" s="22">
        <v>348988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2580297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586251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3519938</v>
      </c>
    </row>
    <row r="111" spans="1:42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</row>
    <row r="112" spans="1:42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344163</v>
      </c>
      <c r="O112" s="22">
        <v>602134</v>
      </c>
      <c r="P112" s="22">
        <v>0</v>
      </c>
      <c r="Q112" s="22">
        <v>0</v>
      </c>
      <c r="R112" s="22">
        <v>35146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329820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1311263</v>
      </c>
    </row>
    <row r="113" spans="1:42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0</v>
      </c>
      <c r="F113" s="22">
        <v>27419</v>
      </c>
      <c r="G113" s="22">
        <v>0</v>
      </c>
      <c r="H113" s="22">
        <v>0</v>
      </c>
      <c r="I113" s="22">
        <v>197</v>
      </c>
      <c r="J113" s="22">
        <v>500</v>
      </c>
      <c r="K113" s="22">
        <v>0</v>
      </c>
      <c r="L113" s="22">
        <v>2300</v>
      </c>
      <c r="M113" s="22">
        <v>0</v>
      </c>
      <c r="N113" s="22">
        <v>45500</v>
      </c>
      <c r="O113" s="22">
        <v>30000</v>
      </c>
      <c r="P113" s="22">
        <v>0</v>
      </c>
      <c r="Q113" s="22">
        <v>0</v>
      </c>
      <c r="R113" s="22">
        <v>0</v>
      </c>
      <c r="S113" s="22">
        <v>0</v>
      </c>
      <c r="T113" s="22">
        <v>65012</v>
      </c>
      <c r="U113" s="22">
        <v>1473113</v>
      </c>
      <c r="V113" s="22">
        <v>99908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14444</v>
      </c>
      <c r="AE113" s="22">
        <v>0</v>
      </c>
      <c r="AF113" s="22">
        <v>0</v>
      </c>
      <c r="AG113" s="22">
        <v>0</v>
      </c>
      <c r="AH113" s="22">
        <v>0</v>
      </c>
      <c r="AI113" s="22">
        <v>21128</v>
      </c>
      <c r="AJ113" s="22">
        <v>10000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1789521</v>
      </c>
    </row>
    <row r="114" spans="1:42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3816558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400000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894820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5111378</v>
      </c>
    </row>
    <row r="115" spans="1:42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15821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49675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149800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95515</v>
      </c>
      <c r="AB115" s="22">
        <v>0</v>
      </c>
      <c r="AC115" s="22">
        <v>0</v>
      </c>
      <c r="AD115" s="22">
        <v>262820</v>
      </c>
      <c r="AE115" s="22">
        <v>0</v>
      </c>
      <c r="AF115" s="22">
        <v>0</v>
      </c>
      <c r="AG115" s="22">
        <v>0</v>
      </c>
      <c r="AH115" s="22">
        <v>0</v>
      </c>
      <c r="AI115" s="22">
        <v>110856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684487</v>
      </c>
    </row>
    <row r="116" spans="1:42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242080</v>
      </c>
      <c r="P116" s="22">
        <v>0</v>
      </c>
      <c r="Q116" s="22">
        <v>0</v>
      </c>
      <c r="R116" s="22">
        <v>0</v>
      </c>
      <c r="S116" s="22">
        <v>0</v>
      </c>
      <c r="T116" s="22">
        <v>636373</v>
      </c>
      <c r="U116" s="22">
        <v>14320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58999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951772</v>
      </c>
    </row>
    <row r="117" spans="1:42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47811</v>
      </c>
      <c r="P117" s="22">
        <v>0</v>
      </c>
      <c r="Q117" s="22">
        <v>0</v>
      </c>
      <c r="R117" s="22">
        <v>196604</v>
      </c>
      <c r="S117" s="22">
        <v>0</v>
      </c>
      <c r="T117" s="22">
        <v>172899</v>
      </c>
      <c r="U117" s="22">
        <v>217481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634795</v>
      </c>
    </row>
    <row r="118" spans="1:42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661555</v>
      </c>
      <c r="H118" s="22">
        <v>0</v>
      </c>
      <c r="I118" s="22">
        <v>0</v>
      </c>
      <c r="J118" s="22">
        <v>1807</v>
      </c>
      <c r="K118" s="22">
        <v>0</v>
      </c>
      <c r="L118" s="22">
        <v>0</v>
      </c>
      <c r="M118" s="22">
        <v>0</v>
      </c>
      <c r="N118" s="22">
        <v>0</v>
      </c>
      <c r="O118" s="22">
        <v>449700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100000</v>
      </c>
      <c r="V118" s="22">
        <v>29040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1242102</v>
      </c>
    </row>
    <row r="119" spans="1:42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0</v>
      </c>
      <c r="F119" s="22">
        <v>56409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848921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648504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1553834</v>
      </c>
    </row>
    <row r="120" spans="1:42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310247</v>
      </c>
      <c r="P120" s="22">
        <v>0</v>
      </c>
      <c r="Q120" s="22">
        <v>0</v>
      </c>
      <c r="R120" s="22">
        <v>0</v>
      </c>
      <c r="S120" s="22">
        <v>0</v>
      </c>
      <c r="T120" s="22">
        <v>4880265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44684</v>
      </c>
      <c r="AJ120" s="22">
        <v>315703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5550899</v>
      </c>
    </row>
    <row r="121" spans="1:42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0</v>
      </c>
      <c r="F121" s="22">
        <v>1657096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680000</v>
      </c>
      <c r="P121" s="22">
        <v>0</v>
      </c>
      <c r="Q121" s="22">
        <v>0</v>
      </c>
      <c r="R121" s="22">
        <v>0</v>
      </c>
      <c r="S121" s="22">
        <v>0</v>
      </c>
      <c r="T121" s="22">
        <v>2811159</v>
      </c>
      <c r="U121" s="22">
        <v>309495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216848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5674598</v>
      </c>
    </row>
    <row r="122" spans="1:42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4331</v>
      </c>
      <c r="K122" s="22">
        <v>0</v>
      </c>
      <c r="L122" s="22">
        <v>0</v>
      </c>
      <c r="M122" s="22">
        <v>0</v>
      </c>
      <c r="N122" s="22">
        <v>0</v>
      </c>
      <c r="O122" s="22">
        <v>450537</v>
      </c>
      <c r="P122" s="22">
        <v>0</v>
      </c>
      <c r="Q122" s="22">
        <v>0</v>
      </c>
      <c r="R122" s="22">
        <v>0</v>
      </c>
      <c r="S122" s="22">
        <v>30235</v>
      </c>
      <c r="T122" s="22">
        <v>0</v>
      </c>
      <c r="U122" s="22">
        <v>20031</v>
      </c>
      <c r="V122" s="22">
        <v>0</v>
      </c>
      <c r="W122" s="22">
        <v>0</v>
      </c>
      <c r="X122" s="22">
        <v>23221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106739</v>
      </c>
      <c r="AJ122" s="22">
        <v>11399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646493</v>
      </c>
    </row>
    <row r="123" spans="1:42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225116</v>
      </c>
      <c r="O123" s="22">
        <v>803090</v>
      </c>
      <c r="P123" s="22">
        <v>0</v>
      </c>
      <c r="Q123" s="22">
        <v>0</v>
      </c>
      <c r="R123" s="22">
        <v>0</v>
      </c>
      <c r="S123" s="22">
        <v>0</v>
      </c>
      <c r="T123" s="22">
        <v>1398047</v>
      </c>
      <c r="U123" s="22">
        <v>29277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395535</v>
      </c>
      <c r="AF123" s="22">
        <v>0</v>
      </c>
      <c r="AG123" s="22">
        <v>0</v>
      </c>
      <c r="AH123" s="22">
        <v>0</v>
      </c>
      <c r="AI123" s="22">
        <v>489785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3340850</v>
      </c>
    </row>
    <row r="124" spans="1:42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143205</v>
      </c>
      <c r="O124" s="22">
        <v>167626</v>
      </c>
      <c r="P124" s="22">
        <v>1076916</v>
      </c>
      <c r="Q124" s="22">
        <v>0</v>
      </c>
      <c r="R124" s="22">
        <v>0</v>
      </c>
      <c r="S124" s="22">
        <v>0</v>
      </c>
      <c r="T124" s="22">
        <v>0</v>
      </c>
      <c r="U124" s="22">
        <v>995118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125129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2507994</v>
      </c>
    </row>
    <row r="125" spans="1:42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16670</v>
      </c>
      <c r="M125" s="22">
        <v>0</v>
      </c>
      <c r="N125" s="22">
        <v>0</v>
      </c>
      <c r="O125" s="22">
        <v>447503</v>
      </c>
      <c r="P125" s="22">
        <v>0</v>
      </c>
      <c r="Q125" s="22">
        <v>0</v>
      </c>
      <c r="R125" s="22">
        <v>0</v>
      </c>
      <c r="S125" s="22">
        <v>0</v>
      </c>
      <c r="T125" s="22">
        <v>665376</v>
      </c>
      <c r="U125" s="22">
        <v>57150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218923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1405622</v>
      </c>
    </row>
    <row r="126" spans="1:42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478987</v>
      </c>
      <c r="P126" s="22">
        <v>0</v>
      </c>
      <c r="Q126" s="22">
        <v>0</v>
      </c>
      <c r="R126" s="22">
        <v>0</v>
      </c>
      <c r="S126" s="22">
        <v>0</v>
      </c>
      <c r="T126" s="22">
        <v>405</v>
      </c>
      <c r="U126" s="22">
        <v>405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479797</v>
      </c>
    </row>
    <row r="127" spans="1:42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7955843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1321923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8878</v>
      </c>
      <c r="AJ127" s="22">
        <v>64693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9351337</v>
      </c>
    </row>
    <row r="128" spans="1:42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88500</v>
      </c>
      <c r="O129" s="22">
        <v>502215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10200</v>
      </c>
      <c r="AJ129" s="22">
        <v>359380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960295</v>
      </c>
    </row>
    <row r="130" spans="1:42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67479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982476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1121</v>
      </c>
      <c r="AP130" s="22">
        <v>1051076</v>
      </c>
    </row>
    <row r="131" spans="1:42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598789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598789</v>
      </c>
    </row>
    <row r="132" spans="1:42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0</v>
      </c>
      <c r="F133" s="22">
        <v>300000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202180</v>
      </c>
      <c r="P133" s="22">
        <v>0</v>
      </c>
      <c r="Q133" s="22">
        <v>0</v>
      </c>
      <c r="R133" s="22">
        <v>0</v>
      </c>
      <c r="S133" s="22">
        <v>0</v>
      </c>
      <c r="T133" s="22">
        <v>204582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416718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1123480</v>
      </c>
    </row>
    <row r="134" spans="1:42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12560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36000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48560</v>
      </c>
    </row>
    <row r="135" spans="1:42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60520</v>
      </c>
      <c r="O135" s="22">
        <v>449700</v>
      </c>
      <c r="P135" s="22">
        <v>491580</v>
      </c>
      <c r="Q135" s="22">
        <v>0</v>
      </c>
      <c r="R135" s="22">
        <v>0</v>
      </c>
      <c r="S135" s="22">
        <v>0</v>
      </c>
      <c r="T135" s="22">
        <v>1264592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134901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199282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2600575</v>
      </c>
    </row>
    <row r="136" spans="1:42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61006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2130510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17112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5512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2214140</v>
      </c>
    </row>
    <row r="137" spans="1:42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4093515</v>
      </c>
      <c r="K137" s="22">
        <v>0</v>
      </c>
      <c r="L137" s="22">
        <v>0</v>
      </c>
      <c r="M137" s="22">
        <v>0</v>
      </c>
      <c r="N137" s="22">
        <v>0</v>
      </c>
      <c r="O137" s="22">
        <v>213490</v>
      </c>
      <c r="P137" s="22">
        <v>0</v>
      </c>
      <c r="Q137" s="22">
        <v>0</v>
      </c>
      <c r="R137" s="22">
        <v>0</v>
      </c>
      <c r="S137" s="22">
        <v>0</v>
      </c>
      <c r="T137" s="22">
        <v>1075593</v>
      </c>
      <c r="U137" s="22">
        <v>56952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85161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-1029665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4495046</v>
      </c>
    </row>
    <row r="138" spans="1:42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0</v>
      </c>
      <c r="F138" s="22">
        <v>60324</v>
      </c>
      <c r="G138" s="22">
        <v>0</v>
      </c>
      <c r="H138" s="22">
        <v>0</v>
      </c>
      <c r="I138" s="22">
        <v>217058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910354</v>
      </c>
      <c r="P138" s="22">
        <v>0</v>
      </c>
      <c r="Q138" s="22">
        <v>0</v>
      </c>
      <c r="R138" s="22">
        <v>0</v>
      </c>
      <c r="S138" s="22">
        <v>0</v>
      </c>
      <c r="T138" s="22">
        <v>715125</v>
      </c>
      <c r="U138" s="22">
        <v>398144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248665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2549670</v>
      </c>
    </row>
    <row r="139" spans="1:42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2050702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433524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2484226</v>
      </c>
    </row>
    <row r="140" spans="1:42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0</v>
      </c>
      <c r="F140" s="22">
        <v>507049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225498</v>
      </c>
      <c r="P140" s="22">
        <v>0</v>
      </c>
      <c r="Q140" s="22">
        <v>0</v>
      </c>
      <c r="R140" s="22">
        <v>0</v>
      </c>
      <c r="S140" s="22">
        <v>0</v>
      </c>
      <c r="T140" s="22">
        <v>644816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1377363</v>
      </c>
    </row>
    <row r="141" spans="1:42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0</v>
      </c>
      <c r="F141" s="22">
        <v>25901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121200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147101</v>
      </c>
    </row>
    <row r="142" spans="1:42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0</v>
      </c>
      <c r="F142" s="22">
        <v>366958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366958</v>
      </c>
    </row>
    <row r="143" spans="1:42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683000</v>
      </c>
      <c r="P143" s="22">
        <v>0</v>
      </c>
      <c r="Q143" s="22">
        <v>0</v>
      </c>
      <c r="R143" s="22">
        <v>0</v>
      </c>
      <c r="S143" s="22">
        <v>0</v>
      </c>
      <c r="T143" s="22">
        <v>36519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58751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778270</v>
      </c>
    </row>
    <row r="144" spans="1:42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1129187</v>
      </c>
      <c r="P144" s="22">
        <v>0</v>
      </c>
      <c r="Q144" s="22">
        <v>0</v>
      </c>
      <c r="R144" s="22">
        <v>0</v>
      </c>
      <c r="S144" s="22">
        <v>0</v>
      </c>
      <c r="T144" s="22">
        <v>199046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120000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1448233</v>
      </c>
    </row>
    <row r="145" spans="1:42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220000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1322</v>
      </c>
      <c r="P145" s="22">
        <v>0</v>
      </c>
      <c r="Q145" s="22">
        <v>0</v>
      </c>
      <c r="R145" s="22">
        <v>0</v>
      </c>
      <c r="S145" s="22">
        <v>0</v>
      </c>
      <c r="T145" s="22">
        <v>509000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730322</v>
      </c>
    </row>
    <row r="146" spans="1:42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0</v>
      </c>
      <c r="F146" s="22">
        <v>270504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389750</v>
      </c>
      <c r="P146" s="22">
        <v>0</v>
      </c>
      <c r="Q146" s="22">
        <v>28333</v>
      </c>
      <c r="R146" s="22">
        <v>41975</v>
      </c>
      <c r="S146" s="22">
        <v>0</v>
      </c>
      <c r="T146" s="22">
        <v>124140</v>
      </c>
      <c r="U146" s="22">
        <v>0</v>
      </c>
      <c r="V146" s="22">
        <v>4428</v>
      </c>
      <c r="W146" s="22">
        <v>0</v>
      </c>
      <c r="X146" s="22">
        <v>106328</v>
      </c>
      <c r="Y146" s="22">
        <v>0</v>
      </c>
      <c r="Z146" s="22">
        <v>0</v>
      </c>
      <c r="AA146" s="22">
        <v>0</v>
      </c>
      <c r="AB146" s="22">
        <v>0</v>
      </c>
      <c r="AC146" s="22">
        <v>4973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50336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1020767</v>
      </c>
    </row>
    <row r="147" spans="1:42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416690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416690</v>
      </c>
    </row>
    <row r="148" spans="1:42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2166627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2166627</v>
      </c>
    </row>
    <row r="149" spans="1:42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551782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312091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863873</v>
      </c>
    </row>
    <row r="150" spans="1:42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780000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1589483</v>
      </c>
      <c r="P150" s="22">
        <v>0</v>
      </c>
      <c r="Q150" s="22">
        <v>0</v>
      </c>
      <c r="R150" s="22">
        <v>0</v>
      </c>
      <c r="S150" s="22">
        <v>0</v>
      </c>
      <c r="T150" s="22">
        <v>192607</v>
      </c>
      <c r="U150" s="22">
        <v>425555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25000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3012645</v>
      </c>
    </row>
    <row r="151" spans="1:42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641432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641432</v>
      </c>
    </row>
    <row r="152" spans="1:42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312624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23104</v>
      </c>
      <c r="AJ152" s="22">
        <v>0</v>
      </c>
      <c r="AK152" s="22">
        <v>0</v>
      </c>
      <c r="AL152" s="22">
        <v>13111</v>
      </c>
      <c r="AM152" s="22">
        <v>0</v>
      </c>
      <c r="AN152" s="22">
        <v>0</v>
      </c>
      <c r="AO152" s="22">
        <v>0</v>
      </c>
      <c r="AP152" s="22">
        <v>348839</v>
      </c>
    </row>
    <row r="153" spans="1:42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39851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35000</v>
      </c>
      <c r="P153" s="22">
        <v>0</v>
      </c>
      <c r="Q153" s="22">
        <v>0</v>
      </c>
      <c r="R153" s="22">
        <v>0</v>
      </c>
      <c r="S153" s="22">
        <v>0</v>
      </c>
      <c r="T153" s="22">
        <v>1533388</v>
      </c>
      <c r="U153" s="22">
        <v>128620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4921791</v>
      </c>
      <c r="AJ153" s="22">
        <v>12814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6671464</v>
      </c>
    </row>
    <row r="154" spans="1:42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0</v>
      </c>
      <c r="F154" s="22">
        <v>138696</v>
      </c>
      <c r="G154" s="22">
        <v>0</v>
      </c>
      <c r="H154" s="22">
        <v>0</v>
      </c>
      <c r="I154" s="22">
        <v>182177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1021348</v>
      </c>
      <c r="P154" s="22">
        <v>0</v>
      </c>
      <c r="Q154" s="22">
        <v>0</v>
      </c>
      <c r="R154" s="22">
        <v>0</v>
      </c>
      <c r="S154" s="22">
        <v>0</v>
      </c>
      <c r="T154" s="22">
        <v>389984</v>
      </c>
      <c r="U154" s="22">
        <v>0</v>
      </c>
      <c r="V154" s="22">
        <v>21150</v>
      </c>
      <c r="W154" s="22">
        <v>0</v>
      </c>
      <c r="X154" s="22">
        <v>0</v>
      </c>
      <c r="Y154" s="22">
        <v>0</v>
      </c>
      <c r="Z154" s="22">
        <v>4890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580874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2339119</v>
      </c>
    </row>
    <row r="155" spans="1:42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232105</v>
      </c>
      <c r="P155" s="22">
        <v>0</v>
      </c>
      <c r="Q155" s="22">
        <v>0</v>
      </c>
      <c r="R155" s="22">
        <v>0</v>
      </c>
      <c r="S155" s="22">
        <v>0</v>
      </c>
      <c r="T155" s="22">
        <v>79671</v>
      </c>
      <c r="U155" s="22">
        <v>22997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334773</v>
      </c>
    </row>
    <row r="156" spans="1:42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830087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32147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862234</v>
      </c>
    </row>
    <row r="157" spans="1:42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91437</v>
      </c>
      <c r="J157" s="22">
        <v>0</v>
      </c>
      <c r="K157" s="22">
        <v>0</v>
      </c>
      <c r="L157" s="22">
        <v>0</v>
      </c>
      <c r="M157" s="22">
        <v>0</v>
      </c>
      <c r="N157" s="22">
        <v>174292</v>
      </c>
      <c r="O157" s="22">
        <v>1185131</v>
      </c>
      <c r="P157" s="22">
        <v>0</v>
      </c>
      <c r="Q157" s="22">
        <v>0</v>
      </c>
      <c r="R157" s="22">
        <v>0</v>
      </c>
      <c r="S157" s="22">
        <v>0</v>
      </c>
      <c r="T157" s="22">
        <v>9751199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589888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11791947</v>
      </c>
    </row>
    <row r="158" spans="1:42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283491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283491</v>
      </c>
    </row>
    <row r="159" spans="1:42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573672</v>
      </c>
      <c r="P159" s="22">
        <v>0</v>
      </c>
      <c r="Q159" s="22">
        <v>0</v>
      </c>
      <c r="R159" s="22">
        <v>0</v>
      </c>
      <c r="S159" s="22">
        <v>0</v>
      </c>
      <c r="T159" s="22">
        <v>2000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157484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733156</v>
      </c>
    </row>
    <row r="160" spans="1:42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124383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293332</v>
      </c>
      <c r="P161" s="22">
        <v>0</v>
      </c>
      <c r="Q161" s="22">
        <v>0</v>
      </c>
      <c r="R161" s="22">
        <v>21831</v>
      </c>
      <c r="S161" s="22">
        <v>0</v>
      </c>
      <c r="T161" s="22">
        <v>0</v>
      </c>
      <c r="U161" s="22">
        <v>481457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30272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130010</v>
      </c>
      <c r="AJ161" s="22">
        <v>54403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1135688</v>
      </c>
    </row>
    <row r="162" spans="1:42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0</v>
      </c>
      <c r="F162" s="22">
        <v>420443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420443</v>
      </c>
    </row>
    <row r="163" spans="1:42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92436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92436</v>
      </c>
    </row>
    <row r="164" spans="1:42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2000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21698</v>
      </c>
      <c r="P164" s="22">
        <v>0</v>
      </c>
      <c r="Q164" s="22">
        <v>0</v>
      </c>
      <c r="R164" s="22">
        <v>0</v>
      </c>
      <c r="S164" s="22">
        <v>0</v>
      </c>
      <c r="T164" s="22">
        <v>1502327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229252</v>
      </c>
      <c r="AJ164" s="22">
        <v>3600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1758877</v>
      </c>
    </row>
    <row r="165" spans="1:42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1681072</v>
      </c>
      <c r="P165" s="22">
        <v>0</v>
      </c>
      <c r="Q165" s="22">
        <v>0</v>
      </c>
      <c r="R165" s="22">
        <v>0</v>
      </c>
      <c r="S165" s="22">
        <v>0</v>
      </c>
      <c r="T165" s="22">
        <v>2400000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4081072</v>
      </c>
    </row>
    <row r="166" spans="1:42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642621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159630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100131</v>
      </c>
      <c r="AJ166" s="22">
        <v>0</v>
      </c>
      <c r="AK166" s="22">
        <v>0</v>
      </c>
      <c r="AL166" s="22">
        <v>0</v>
      </c>
      <c r="AM166" s="22">
        <v>28042</v>
      </c>
      <c r="AN166" s="22">
        <v>0</v>
      </c>
      <c r="AO166" s="22">
        <v>0</v>
      </c>
      <c r="AP166" s="22">
        <v>930424</v>
      </c>
    </row>
    <row r="167" spans="1:42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971216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971216</v>
      </c>
    </row>
    <row r="169" spans="1:42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13881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13963</v>
      </c>
      <c r="AE169" s="22">
        <v>0</v>
      </c>
      <c r="AF169" s="22">
        <v>0</v>
      </c>
      <c r="AG169" s="22">
        <v>0</v>
      </c>
      <c r="AH169" s="22">
        <v>0</v>
      </c>
      <c r="AI169" s="22">
        <v>7473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35317</v>
      </c>
    </row>
    <row r="170" spans="1:42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4494130</v>
      </c>
      <c r="K171" s="22">
        <v>0</v>
      </c>
      <c r="L171" s="22">
        <v>0</v>
      </c>
      <c r="M171" s="22">
        <v>0</v>
      </c>
      <c r="N171" s="22">
        <v>0</v>
      </c>
      <c r="O171" s="22">
        <v>243793</v>
      </c>
      <c r="P171" s="22">
        <v>0</v>
      </c>
      <c r="Q171" s="22">
        <v>0</v>
      </c>
      <c r="R171" s="22">
        <v>0</v>
      </c>
      <c r="S171" s="22">
        <v>254664</v>
      </c>
      <c r="T171" s="22">
        <v>0</v>
      </c>
      <c r="U171" s="22">
        <v>33672</v>
      </c>
      <c r="V171" s="22">
        <v>438632</v>
      </c>
      <c r="W171" s="22">
        <v>1018046</v>
      </c>
      <c r="X171" s="22">
        <v>0</v>
      </c>
      <c r="Y171" s="22">
        <v>0</v>
      </c>
      <c r="Z171" s="22">
        <v>127439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401568</v>
      </c>
      <c r="AH171" s="22">
        <v>1128271</v>
      </c>
      <c r="AI171" s="22">
        <v>107850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8248065</v>
      </c>
    </row>
    <row r="172" spans="1:42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173128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34908</v>
      </c>
      <c r="U172" s="22">
        <v>24821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41131</v>
      </c>
      <c r="AN172" s="22">
        <v>0</v>
      </c>
      <c r="AO172" s="22">
        <v>0</v>
      </c>
      <c r="AP172" s="22">
        <v>273988</v>
      </c>
    </row>
    <row r="173" spans="1:42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0</v>
      </c>
      <c r="F173" s="22">
        <v>59012</v>
      </c>
      <c r="G173" s="22">
        <v>0</v>
      </c>
      <c r="H173" s="22">
        <v>1000</v>
      </c>
      <c r="I173" s="22">
        <v>12238</v>
      </c>
      <c r="J173" s="22">
        <v>10700</v>
      </c>
      <c r="K173" s="22">
        <v>0</v>
      </c>
      <c r="L173" s="22">
        <v>0</v>
      </c>
      <c r="M173" s="22">
        <v>0</v>
      </c>
      <c r="N173" s="22">
        <v>0</v>
      </c>
      <c r="O173" s="22">
        <v>29118</v>
      </c>
      <c r="P173" s="22">
        <v>1500</v>
      </c>
      <c r="Q173" s="22">
        <v>0</v>
      </c>
      <c r="R173" s="22">
        <v>0</v>
      </c>
      <c r="S173" s="22">
        <v>0</v>
      </c>
      <c r="T173" s="22">
        <v>56021</v>
      </c>
      <c r="U173" s="22">
        <v>40790</v>
      </c>
      <c r="V173" s="22">
        <v>124885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76000</v>
      </c>
      <c r="AJ173" s="22">
        <v>9400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420664</v>
      </c>
    </row>
    <row r="174" spans="1:42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563042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43387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177816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784245</v>
      </c>
    </row>
    <row r="175" spans="1:42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119349</v>
      </c>
      <c r="O175" s="22">
        <v>77779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197128</v>
      </c>
    </row>
    <row r="176" spans="1:42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576916</v>
      </c>
      <c r="O176" s="22">
        <v>727206</v>
      </c>
      <c r="P176" s="22">
        <v>1549</v>
      </c>
      <c r="Q176" s="22">
        <v>0</v>
      </c>
      <c r="R176" s="22">
        <v>1012790</v>
      </c>
      <c r="S176" s="22">
        <v>0</v>
      </c>
      <c r="T176" s="22">
        <v>305989</v>
      </c>
      <c r="U176" s="22">
        <v>164821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125000</v>
      </c>
      <c r="AJ176" s="22">
        <v>125000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3039271</v>
      </c>
    </row>
    <row r="177" spans="1:42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2238417</v>
      </c>
      <c r="P177" s="22">
        <v>0</v>
      </c>
      <c r="Q177" s="22">
        <v>0</v>
      </c>
      <c r="R177" s="22">
        <v>412304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75909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2726630</v>
      </c>
    </row>
    <row r="178" spans="1:42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3053363</v>
      </c>
      <c r="P178" s="22">
        <v>0</v>
      </c>
      <c r="Q178" s="22">
        <v>0</v>
      </c>
      <c r="R178" s="22">
        <v>0</v>
      </c>
      <c r="S178" s="22">
        <v>0</v>
      </c>
      <c r="T178" s="22">
        <v>2527964</v>
      </c>
      <c r="U178" s="22">
        <v>12990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5594317</v>
      </c>
    </row>
    <row r="179" spans="1:42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217573</v>
      </c>
      <c r="P179" s="22">
        <v>0</v>
      </c>
      <c r="Q179" s="22">
        <v>0</v>
      </c>
      <c r="R179" s="22">
        <v>0</v>
      </c>
      <c r="S179" s="22">
        <v>0</v>
      </c>
      <c r="T179" s="22">
        <v>217573</v>
      </c>
      <c r="U179" s="22">
        <v>751335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10565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3261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1200307</v>
      </c>
    </row>
    <row r="180" spans="1:42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30500</v>
      </c>
      <c r="J180" s="22">
        <v>26469</v>
      </c>
      <c r="K180" s="22">
        <v>0</v>
      </c>
      <c r="L180" s="22">
        <v>0</v>
      </c>
      <c r="M180" s="22">
        <v>0</v>
      </c>
      <c r="N180" s="22">
        <v>465362</v>
      </c>
      <c r="O180" s="22">
        <v>175919</v>
      </c>
      <c r="P180" s="22">
        <v>0</v>
      </c>
      <c r="Q180" s="22">
        <v>0</v>
      </c>
      <c r="R180" s="22">
        <v>0</v>
      </c>
      <c r="S180" s="22">
        <v>0</v>
      </c>
      <c r="T180" s="22">
        <v>87700</v>
      </c>
      <c r="U180" s="22">
        <v>0</v>
      </c>
      <c r="V180" s="22">
        <v>59150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163799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1008899</v>
      </c>
    </row>
    <row r="181" spans="1:42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2221372</v>
      </c>
      <c r="P181" s="22">
        <v>0</v>
      </c>
      <c r="Q181" s="22">
        <v>0</v>
      </c>
      <c r="R181" s="22">
        <v>213198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823177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3257747</v>
      </c>
    </row>
    <row r="182" spans="1:42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899309</v>
      </c>
      <c r="P182" s="22">
        <v>0</v>
      </c>
      <c r="Q182" s="22">
        <v>0</v>
      </c>
      <c r="R182" s="22">
        <v>0</v>
      </c>
      <c r="S182" s="22">
        <v>0</v>
      </c>
      <c r="T182" s="22">
        <v>3584288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4483597</v>
      </c>
    </row>
    <row r="183" spans="1:42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30160</v>
      </c>
      <c r="P183" s="22">
        <v>0</v>
      </c>
      <c r="Q183" s="22">
        <v>0</v>
      </c>
      <c r="R183" s="22">
        <v>0</v>
      </c>
      <c r="S183" s="22">
        <v>0</v>
      </c>
      <c r="T183" s="22">
        <v>2287</v>
      </c>
      <c r="U183" s="22">
        <v>0</v>
      </c>
      <c r="V183" s="22">
        <v>5974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199158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237579</v>
      </c>
    </row>
    <row r="184" spans="1:42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235470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235470</v>
      </c>
    </row>
    <row r="185" spans="1:42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216695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12109</v>
      </c>
      <c r="V185" s="22">
        <v>15031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243835</v>
      </c>
    </row>
    <row r="186" spans="1:42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0</v>
      </c>
      <c r="F186" s="22">
        <v>99500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331451</v>
      </c>
      <c r="P186" s="22">
        <v>0</v>
      </c>
      <c r="Q186" s="22">
        <v>0</v>
      </c>
      <c r="R186" s="22">
        <v>0</v>
      </c>
      <c r="S186" s="22">
        <v>0</v>
      </c>
      <c r="T186" s="22">
        <v>71022</v>
      </c>
      <c r="U186" s="22">
        <v>0</v>
      </c>
      <c r="V186" s="22">
        <v>2268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83964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588205</v>
      </c>
    </row>
    <row r="187" spans="1:42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1583092</v>
      </c>
      <c r="P187" s="22">
        <v>0</v>
      </c>
      <c r="Q187" s="22">
        <v>0</v>
      </c>
      <c r="R187" s="22">
        <v>0</v>
      </c>
      <c r="S187" s="22">
        <v>0</v>
      </c>
      <c r="T187" s="22">
        <v>1345482</v>
      </c>
      <c r="U187" s="22">
        <v>386783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3315357</v>
      </c>
    </row>
    <row r="188" spans="1:42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675194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100000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65000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840194</v>
      </c>
    </row>
    <row r="189" spans="1:42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301299</v>
      </c>
      <c r="P189" s="22">
        <v>0</v>
      </c>
      <c r="Q189" s="22">
        <v>0</v>
      </c>
      <c r="R189" s="22">
        <v>0</v>
      </c>
      <c r="S189" s="22">
        <v>0</v>
      </c>
      <c r="T189" s="22">
        <v>300000</v>
      </c>
      <c r="U189" s="22">
        <v>200000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801299</v>
      </c>
    </row>
    <row r="190" spans="1:42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9382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1147111</v>
      </c>
      <c r="P190" s="22">
        <v>0</v>
      </c>
      <c r="Q190" s="22">
        <v>0</v>
      </c>
      <c r="R190" s="22">
        <v>0</v>
      </c>
      <c r="S190" s="22">
        <v>0</v>
      </c>
      <c r="T190" s="22">
        <v>464040</v>
      </c>
      <c r="U190" s="22">
        <v>210164</v>
      </c>
      <c r="V190" s="22">
        <v>240987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164984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2236668</v>
      </c>
    </row>
    <row r="191" spans="1:42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797624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341025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14689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1153338</v>
      </c>
    </row>
    <row r="192" spans="1:42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231565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46100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277665</v>
      </c>
    </row>
    <row r="193" spans="1:42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435963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435963</v>
      </c>
    </row>
    <row r="194" spans="1:42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12180</v>
      </c>
      <c r="P195" s="22">
        <v>0</v>
      </c>
      <c r="Q195" s="22">
        <v>0</v>
      </c>
      <c r="R195" s="22">
        <v>0</v>
      </c>
      <c r="S195" s="22">
        <v>0</v>
      </c>
      <c r="T195" s="22">
        <v>745835</v>
      </c>
      <c r="U195" s="22">
        <v>110610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868625</v>
      </c>
    </row>
    <row r="196" spans="1:42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20922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20922</v>
      </c>
    </row>
    <row r="197" spans="1:42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0</v>
      </c>
      <c r="F197" s="22">
        <v>5773</v>
      </c>
      <c r="G197" s="22">
        <v>0</v>
      </c>
      <c r="H197" s="22">
        <v>57056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474128</v>
      </c>
      <c r="O197" s="22">
        <v>170509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863411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1570877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39180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3245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42425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222480</v>
      </c>
      <c r="P200" s="22">
        <v>0</v>
      </c>
      <c r="Q200" s="22">
        <v>0</v>
      </c>
      <c r="R200" s="22">
        <v>0</v>
      </c>
      <c r="S200" s="22">
        <v>0</v>
      </c>
      <c r="T200" s="22">
        <v>101333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323813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229507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28000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18979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276486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5495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108535</v>
      </c>
      <c r="U202" s="22">
        <v>483641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597671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93632</v>
      </c>
      <c r="U203" s="22">
        <v>285727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379359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38854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42192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13801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94847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82167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82167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246306</v>
      </c>
      <c r="P208" s="22">
        <v>0</v>
      </c>
      <c r="Q208" s="22">
        <v>0</v>
      </c>
      <c r="R208" s="22">
        <v>0</v>
      </c>
      <c r="S208" s="22">
        <v>0</v>
      </c>
      <c r="T208" s="22">
        <v>45776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292082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412192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412192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156478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156478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8713</v>
      </c>
      <c r="P211" s="22">
        <v>0</v>
      </c>
      <c r="Q211" s="22">
        <v>0</v>
      </c>
      <c r="R211" s="22">
        <v>7071</v>
      </c>
      <c r="S211" s="22">
        <v>0</v>
      </c>
      <c r="T211" s="22">
        <v>12500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1930</v>
      </c>
      <c r="AJ211" s="22">
        <v>5437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35651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30901</v>
      </c>
      <c r="U212" s="22">
        <v>8997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39898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233633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233633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186454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53717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240171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19844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19844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17844</v>
      </c>
      <c r="O217" s="22">
        <v>37414</v>
      </c>
      <c r="P217" s="22">
        <v>0</v>
      </c>
      <c r="Q217" s="22">
        <v>0</v>
      </c>
      <c r="R217" s="22">
        <v>88438</v>
      </c>
      <c r="S217" s="22">
        <v>0</v>
      </c>
      <c r="T217" s="22">
        <v>0</v>
      </c>
      <c r="U217" s="22">
        <v>29994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173690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109549</v>
      </c>
      <c r="P219" s="22">
        <v>0</v>
      </c>
      <c r="Q219" s="22">
        <v>0</v>
      </c>
      <c r="R219" s="22">
        <v>0</v>
      </c>
      <c r="S219" s="22">
        <v>0</v>
      </c>
      <c r="T219" s="22">
        <v>20520</v>
      </c>
      <c r="U219" s="22">
        <v>98940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229009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183288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183288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248144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248144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70250</v>
      </c>
      <c r="P224" s="22">
        <v>0</v>
      </c>
      <c r="Q224" s="22">
        <v>0</v>
      </c>
      <c r="R224" s="22">
        <v>0</v>
      </c>
      <c r="S224" s="22">
        <v>0</v>
      </c>
      <c r="T224" s="22">
        <v>155251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3600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229101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37372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48735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86107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5000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5000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220009</v>
      </c>
      <c r="P229" s="22">
        <v>0</v>
      </c>
      <c r="Q229" s="22">
        <v>0</v>
      </c>
      <c r="R229" s="22">
        <v>0</v>
      </c>
      <c r="S229" s="22">
        <v>0</v>
      </c>
      <c r="T229" s="22">
        <v>114062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334071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11984</v>
      </c>
      <c r="O230" s="22">
        <v>43652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425378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481014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25000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37887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62887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16599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14000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5385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42825</v>
      </c>
      <c r="AJ232" s="22">
        <v>10000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88809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14000</v>
      </c>
      <c r="G233" s="22">
        <v>0</v>
      </c>
      <c r="H233" s="22">
        <v>0</v>
      </c>
      <c r="I233" s="22">
        <v>50000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354524</v>
      </c>
      <c r="P233" s="22">
        <v>0</v>
      </c>
      <c r="Q233" s="22">
        <v>0</v>
      </c>
      <c r="R233" s="22">
        <v>91425</v>
      </c>
      <c r="S233" s="22">
        <v>0</v>
      </c>
      <c r="T233" s="22">
        <v>0</v>
      </c>
      <c r="U233" s="22">
        <v>255245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765194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9621</v>
      </c>
      <c r="P234" s="22">
        <v>0</v>
      </c>
      <c r="Q234" s="22">
        <v>0</v>
      </c>
      <c r="R234" s="22">
        <v>0</v>
      </c>
      <c r="S234" s="22">
        <v>0</v>
      </c>
      <c r="T234" s="22">
        <v>25788</v>
      </c>
      <c r="U234" s="22">
        <v>41270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76679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45042</v>
      </c>
      <c r="P235" s="22">
        <v>0</v>
      </c>
      <c r="Q235" s="22">
        <v>0</v>
      </c>
      <c r="R235" s="22">
        <v>0</v>
      </c>
      <c r="S235" s="22">
        <v>0</v>
      </c>
      <c r="T235" s="22">
        <v>22925</v>
      </c>
      <c r="U235" s="22">
        <v>22925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90892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188062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18922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21946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228930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81560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177991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259551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17353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317358</v>
      </c>
      <c r="P240" s="22">
        <v>0</v>
      </c>
      <c r="Q240" s="22">
        <v>0</v>
      </c>
      <c r="R240" s="22">
        <v>0</v>
      </c>
      <c r="S240" s="22">
        <v>0</v>
      </c>
      <c r="T240" s="22">
        <v>115339</v>
      </c>
      <c r="U240" s="22">
        <v>50000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500050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44731</v>
      </c>
      <c r="P241" s="22">
        <v>0</v>
      </c>
      <c r="Q241" s="22">
        <v>0</v>
      </c>
      <c r="R241" s="22">
        <v>0</v>
      </c>
      <c r="S241" s="22">
        <v>0</v>
      </c>
      <c r="T241" s="22">
        <v>13789</v>
      </c>
      <c r="U241" s="22">
        <v>21288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79808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83580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83580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109258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573208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682466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357505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357505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15267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15267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7350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274385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38598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320333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7500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7500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85053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36712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121765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213463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6082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4655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224200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38741</v>
      </c>
      <c r="U250" s="22">
        <v>353917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170043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562701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130013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130013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64021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64021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3446</v>
      </c>
      <c r="O254" s="22">
        <v>199302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21991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224739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164095</v>
      </c>
      <c r="U256" s="22">
        <v>0</v>
      </c>
      <c r="V256" s="22">
        <v>24244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188339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150695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150695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24131</v>
      </c>
      <c r="H258" s="22">
        <v>0</v>
      </c>
      <c r="I258" s="22">
        <v>36089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203900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264120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64437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64437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305653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305653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504894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504894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51247</v>
      </c>
      <c r="P262" s="22">
        <v>0</v>
      </c>
      <c r="Q262" s="22">
        <v>0</v>
      </c>
      <c r="R262" s="22">
        <v>0</v>
      </c>
      <c r="S262" s="22">
        <v>0</v>
      </c>
      <c r="T262" s="22">
        <v>14015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65262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221854</v>
      </c>
      <c r="U263" s="22">
        <v>92995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314849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12250</v>
      </c>
      <c r="O265" s="22">
        <v>48699</v>
      </c>
      <c r="P265" s="22">
        <v>0</v>
      </c>
      <c r="Q265" s="22">
        <v>0</v>
      </c>
      <c r="R265" s="22">
        <v>0</v>
      </c>
      <c r="S265" s="22">
        <v>0</v>
      </c>
      <c r="T265" s="22">
        <v>-161766</v>
      </c>
      <c r="U265" s="22">
        <v>17030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-83787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9800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15233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3850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28883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12099</v>
      </c>
      <c r="G268" s="22">
        <v>0</v>
      </c>
      <c r="H268" s="22">
        <v>1023</v>
      </c>
      <c r="I268" s="22">
        <v>0</v>
      </c>
      <c r="J268" s="22">
        <v>1625</v>
      </c>
      <c r="K268" s="22">
        <v>0</v>
      </c>
      <c r="L268" s="22">
        <v>0</v>
      </c>
      <c r="M268" s="22">
        <v>0</v>
      </c>
      <c r="N268" s="22">
        <v>0</v>
      </c>
      <c r="O268" s="22">
        <v>18021</v>
      </c>
      <c r="P268" s="22">
        <v>0</v>
      </c>
      <c r="Q268" s="22">
        <v>0</v>
      </c>
      <c r="R268" s="22">
        <v>0</v>
      </c>
      <c r="S268" s="22">
        <v>0</v>
      </c>
      <c r="T268" s="22">
        <v>21522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54290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13432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380719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27167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8962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430280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132268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132268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12000</v>
      </c>
      <c r="H271" s="22">
        <v>0</v>
      </c>
      <c r="I271" s="22">
        <v>74838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62000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137884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286722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158685</v>
      </c>
      <c r="P272" s="22">
        <v>0</v>
      </c>
      <c r="Q272" s="22">
        <v>0</v>
      </c>
      <c r="R272" s="22">
        <v>0</v>
      </c>
      <c r="S272" s="22">
        <v>0</v>
      </c>
      <c r="T272" s="22">
        <v>100092</v>
      </c>
      <c r="U272" s="22">
        <v>0</v>
      </c>
      <c r="V272" s="22">
        <v>0</v>
      </c>
      <c r="W272" s="22">
        <v>0</v>
      </c>
      <c r="X272" s="22">
        <v>4386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263163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817342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817342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2800</v>
      </c>
      <c r="U275" s="22">
        <v>95421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98221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14505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145274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22750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182529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482762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482762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12613</v>
      </c>
      <c r="U279" s="22">
        <v>37288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9900</v>
      </c>
      <c r="AM279" s="22">
        <v>0</v>
      </c>
      <c r="AN279" s="22">
        <v>0</v>
      </c>
      <c r="AO279" s="22">
        <v>0</v>
      </c>
      <c r="AP279" s="22">
        <v>59801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15000</v>
      </c>
      <c r="J280" s="22">
        <v>0</v>
      </c>
      <c r="K280" s="22">
        <v>0</v>
      </c>
      <c r="L280" s="22">
        <v>0</v>
      </c>
      <c r="M280" s="22">
        <v>0</v>
      </c>
      <c r="N280" s="22">
        <v>39916</v>
      </c>
      <c r="O280" s="22">
        <v>219512</v>
      </c>
      <c r="P280" s="22">
        <v>0</v>
      </c>
      <c r="Q280" s="22">
        <v>0</v>
      </c>
      <c r="R280" s="22">
        <v>78614</v>
      </c>
      <c r="S280" s="22">
        <v>0</v>
      </c>
      <c r="T280" s="22">
        <v>0</v>
      </c>
      <c r="U280" s="22">
        <v>33892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82755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469689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12649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5760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18037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36446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69761</v>
      </c>
      <c r="G282" s="22">
        <v>0</v>
      </c>
      <c r="H282" s="22">
        <v>0</v>
      </c>
      <c r="I282" s="22">
        <v>25000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52665</v>
      </c>
      <c r="P282" s="22">
        <v>0</v>
      </c>
      <c r="Q282" s="22">
        <v>0</v>
      </c>
      <c r="R282" s="22">
        <v>0</v>
      </c>
      <c r="S282" s="22">
        <v>0</v>
      </c>
      <c r="T282" s="22">
        <v>26665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138839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312930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193825</v>
      </c>
      <c r="P283" s="22">
        <v>0</v>
      </c>
      <c r="Q283" s="22">
        <v>0</v>
      </c>
      <c r="R283" s="22">
        <v>0</v>
      </c>
      <c r="S283" s="22">
        <v>0</v>
      </c>
      <c r="T283" s="22">
        <v>8233</v>
      </c>
      <c r="U283" s="22">
        <v>0</v>
      </c>
      <c r="V283" s="22">
        <v>36259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238317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436307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436307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304214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304214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339592</v>
      </c>
      <c r="P286" s="22">
        <v>0</v>
      </c>
      <c r="Q286" s="22">
        <v>0</v>
      </c>
      <c r="R286" s="22">
        <v>0</v>
      </c>
      <c r="S286" s="22">
        <v>0</v>
      </c>
      <c r="T286" s="22">
        <v>115064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454656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324378</v>
      </c>
      <c r="U287" s="22">
        <v>0</v>
      </c>
      <c r="V287" s="22">
        <v>46586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370964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191636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84962</v>
      </c>
      <c r="AG288" s="22">
        <v>0</v>
      </c>
      <c r="AH288" s="22">
        <v>0</v>
      </c>
      <c r="AI288" s="22">
        <v>57728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334326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100000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100000</v>
      </c>
    </row>
    <row r="290" spans="1:42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36935</v>
      </c>
      <c r="P290" s="22">
        <v>0</v>
      </c>
      <c r="Q290" s="22">
        <v>0</v>
      </c>
      <c r="R290" s="22">
        <v>0</v>
      </c>
      <c r="S290" s="22">
        <v>0</v>
      </c>
      <c r="T290" s="22">
        <v>19467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19541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75943</v>
      </c>
    </row>
    <row r="291" spans="1:42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115045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115045</v>
      </c>
    </row>
    <row r="292" spans="1:42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260156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260156</v>
      </c>
    </row>
    <row r="296" spans="1:42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17558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17558</v>
      </c>
    </row>
    <row r="298" spans="1:42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100784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2219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103003</v>
      </c>
    </row>
    <row r="300" spans="1:42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4628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4628</v>
      </c>
    </row>
    <row r="301" spans="1:42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29073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29073</v>
      </c>
    </row>
    <row r="302" spans="1:42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61261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61261</v>
      </c>
    </row>
    <row r="303" spans="1:42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18750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8690</v>
      </c>
      <c r="AM304" s="22">
        <v>0</v>
      </c>
      <c r="AN304" s="22">
        <v>0</v>
      </c>
      <c r="AO304" s="22">
        <v>0</v>
      </c>
      <c r="AP304" s="22">
        <v>27440</v>
      </c>
    </row>
    <row r="305" spans="1:42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90000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198439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1625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290064</v>
      </c>
    </row>
    <row r="306" spans="1:42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68973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68973</v>
      </c>
    </row>
    <row r="308" spans="1:42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21124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21124</v>
      </c>
    </row>
    <row r="309" spans="1:42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18750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18750</v>
      </c>
    </row>
    <row r="310" spans="1:42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78070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78070</v>
      </c>
    </row>
    <row r="311" spans="1:42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195133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195133</v>
      </c>
    </row>
    <row r="313" spans="1:42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298530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298530</v>
      </c>
    </row>
    <row r="314" spans="1:42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81366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81366</v>
      </c>
    </row>
    <row r="315" spans="1:42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375000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90000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465000</v>
      </c>
    </row>
    <row r="317" spans="1:42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67679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67679</v>
      </c>
    </row>
    <row r="318" spans="1:42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10195</v>
      </c>
      <c r="O318" s="22">
        <v>30500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9394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50089</v>
      </c>
    </row>
    <row r="319" spans="1:42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1092</v>
      </c>
      <c r="O320" s="22">
        <v>10867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1821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13780</v>
      </c>
    </row>
    <row r="321" spans="1:42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28176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28176</v>
      </c>
    </row>
    <row r="322" spans="1:42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30982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30982</v>
      </c>
    </row>
    <row r="324" spans="1:42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39116</v>
      </c>
      <c r="O324" s="22">
        <v>15433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64903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119452</v>
      </c>
    </row>
    <row r="325" spans="1:42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18750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18750</v>
      </c>
    </row>
    <row r="331" spans="1:42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48880</v>
      </c>
      <c r="P331" s="22">
        <v>0</v>
      </c>
      <c r="Q331" s="22">
        <v>0</v>
      </c>
      <c r="R331" s="22">
        <v>0</v>
      </c>
      <c r="S331" s="22">
        <v>0</v>
      </c>
      <c r="T331" s="22">
        <v>87398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57725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194003</v>
      </c>
    </row>
    <row r="332" spans="1:42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-157909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-157909</v>
      </c>
    </row>
    <row r="333" spans="1:42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37994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85151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123145</v>
      </c>
    </row>
    <row r="334" spans="1:42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177164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177164</v>
      </c>
    </row>
    <row r="335" spans="1:42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31965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31965</v>
      </c>
    </row>
    <row r="336" spans="1:42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343565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8612</v>
      </c>
      <c r="P336" s="22">
        <v>0</v>
      </c>
      <c r="Q336" s="22">
        <v>0</v>
      </c>
      <c r="R336" s="22">
        <v>6527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358704</v>
      </c>
    </row>
    <row r="337" spans="1:42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38741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38741</v>
      </c>
    </row>
    <row r="338" spans="1:42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80619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80619</v>
      </c>
    </row>
    <row r="340" spans="1:42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9323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9323</v>
      </c>
    </row>
    <row r="341" spans="1:42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33984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184626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218610</v>
      </c>
    </row>
    <row r="343" spans="1:42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801415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801415</v>
      </c>
    </row>
    <row r="344" spans="1:42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6178</v>
      </c>
      <c r="G349" s="22">
        <v>0</v>
      </c>
      <c r="H349" s="22">
        <v>0</v>
      </c>
      <c r="I349" s="22">
        <v>70258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33152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29118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138706</v>
      </c>
    </row>
    <row r="350" spans="1:42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0</v>
      </c>
      <c r="F350" s="22">
        <v>4706429</v>
      </c>
      <c r="G350" s="22">
        <v>0</v>
      </c>
      <c r="H350" s="22">
        <v>0</v>
      </c>
      <c r="I350" s="22">
        <v>0</v>
      </c>
      <c r="J350" s="22">
        <v>5262</v>
      </c>
      <c r="K350" s="22">
        <v>0</v>
      </c>
      <c r="L350" s="22">
        <v>0</v>
      </c>
      <c r="M350" s="22">
        <v>0</v>
      </c>
      <c r="N350" s="22">
        <v>0</v>
      </c>
      <c r="O350" s="22">
        <v>1553756</v>
      </c>
      <c r="P350" s="22">
        <v>0</v>
      </c>
      <c r="Q350" s="22">
        <v>0</v>
      </c>
      <c r="R350" s="22">
        <v>0</v>
      </c>
      <c r="S350" s="22">
        <v>0</v>
      </c>
      <c r="T350" s="22">
        <v>481746</v>
      </c>
      <c r="U350" s="22">
        <v>0</v>
      </c>
      <c r="V350" s="22">
        <v>0</v>
      </c>
      <c r="W350" s="22">
        <v>0</v>
      </c>
      <c r="X350" s="22">
        <v>147443</v>
      </c>
      <c r="Y350" s="22">
        <v>0</v>
      </c>
      <c r="Z350" s="22">
        <v>0</v>
      </c>
      <c r="AA350" s="22">
        <v>0</v>
      </c>
      <c r="AB350" s="22">
        <v>0</v>
      </c>
      <c r="AC350" s="22">
        <v>494003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4000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7392639</v>
      </c>
    </row>
    <row r="351" spans="1:42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0C1CA-8AD0-4CC0-A6A4-842782072E48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1073</v>
      </c>
      <c r="D1" s="20" t="s">
        <v>1117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871</v>
      </c>
      <c r="F2" s="21" t="s">
        <v>872</v>
      </c>
      <c r="G2" s="21" t="s">
        <v>873</v>
      </c>
      <c r="H2" s="21" t="s">
        <v>874</v>
      </c>
      <c r="I2" s="21" t="s">
        <v>875</v>
      </c>
      <c r="J2" s="21" t="s">
        <v>876</v>
      </c>
      <c r="K2" s="21" t="s">
        <v>877</v>
      </c>
      <c r="L2" s="21" t="s">
        <v>878</v>
      </c>
      <c r="M2" s="21" t="s">
        <v>879</v>
      </c>
      <c r="N2" s="21" t="s">
        <v>1075</v>
      </c>
      <c r="O2" s="21" t="s">
        <v>881</v>
      </c>
      <c r="P2" s="21" t="s">
        <v>882</v>
      </c>
      <c r="Q2" s="21" t="s">
        <v>883</v>
      </c>
      <c r="R2" s="21" t="s">
        <v>884</v>
      </c>
      <c r="S2" s="21" t="s">
        <v>885</v>
      </c>
      <c r="T2" s="21" t="s">
        <v>886</v>
      </c>
      <c r="U2" s="21" t="s">
        <v>887</v>
      </c>
      <c r="V2" s="21" t="s">
        <v>888</v>
      </c>
      <c r="W2" s="21" t="s">
        <v>889</v>
      </c>
      <c r="X2" s="21" t="s">
        <v>890</v>
      </c>
      <c r="Y2" s="21" t="s">
        <v>891</v>
      </c>
      <c r="Z2" s="21" t="s">
        <v>1076</v>
      </c>
      <c r="AA2" s="21" t="s">
        <v>893</v>
      </c>
      <c r="AB2" s="21" t="s">
        <v>894</v>
      </c>
      <c r="AC2" s="21" t="s">
        <v>895</v>
      </c>
      <c r="AD2" s="21" t="s">
        <v>896</v>
      </c>
      <c r="AE2" s="21" t="s">
        <v>897</v>
      </c>
      <c r="AF2" s="21" t="s">
        <v>898</v>
      </c>
      <c r="AG2" s="21" t="s">
        <v>899</v>
      </c>
      <c r="AH2" s="21" t="s">
        <v>900</v>
      </c>
      <c r="AI2" s="21" t="s">
        <v>901</v>
      </c>
      <c r="AJ2" s="21" t="s">
        <v>902</v>
      </c>
      <c r="AK2" s="21" t="s">
        <v>903</v>
      </c>
      <c r="AL2" s="21" t="s">
        <v>904</v>
      </c>
      <c r="AM2" s="21" t="s">
        <v>905</v>
      </c>
      <c r="AN2" s="21" t="s">
        <v>906</v>
      </c>
      <c r="AO2" s="21" t="s">
        <v>65</v>
      </c>
      <c r="AP2" s="21" t="s">
        <v>1077</v>
      </c>
    </row>
    <row r="3" spans="1:42" x14ac:dyDescent="0.25">
      <c r="A3" s="21"/>
      <c r="B3" s="21"/>
      <c r="C3" s="21"/>
      <c r="D3" s="21" t="s">
        <v>88</v>
      </c>
      <c r="E3" s="21" t="s">
        <v>1078</v>
      </c>
      <c r="F3" s="21" t="s">
        <v>1079</v>
      </c>
      <c r="G3" s="21" t="s">
        <v>1080</v>
      </c>
      <c r="H3" s="21" t="s">
        <v>1081</v>
      </c>
      <c r="I3" s="21" t="s">
        <v>1082</v>
      </c>
      <c r="J3" s="21" t="s">
        <v>1083</v>
      </c>
      <c r="K3" s="21" t="s">
        <v>1084</v>
      </c>
      <c r="L3" s="21" t="s">
        <v>1085</v>
      </c>
      <c r="M3" s="21" t="s">
        <v>1086</v>
      </c>
      <c r="N3" s="21" t="s">
        <v>1087</v>
      </c>
      <c r="O3" s="21" t="s">
        <v>1088</v>
      </c>
      <c r="P3" s="21" t="s">
        <v>1089</v>
      </c>
      <c r="Q3" s="21" t="s">
        <v>1090</v>
      </c>
      <c r="R3" s="21" t="s">
        <v>1091</v>
      </c>
      <c r="S3" s="21" t="s">
        <v>1092</v>
      </c>
      <c r="T3" s="21" t="s">
        <v>1093</v>
      </c>
      <c r="U3" s="21" t="s">
        <v>1094</v>
      </c>
      <c r="V3" s="21" t="s">
        <v>1095</v>
      </c>
      <c r="W3" s="21" t="s">
        <v>1096</v>
      </c>
      <c r="X3" s="21" t="s">
        <v>1097</v>
      </c>
      <c r="Y3" s="21" t="s">
        <v>1098</v>
      </c>
      <c r="Z3" s="21" t="s">
        <v>1099</v>
      </c>
      <c r="AA3" s="21" t="s">
        <v>1100</v>
      </c>
      <c r="AB3" s="21" t="s">
        <v>1101</v>
      </c>
      <c r="AC3" s="21" t="s">
        <v>1102</v>
      </c>
      <c r="AD3" s="21" t="s">
        <v>1103</v>
      </c>
      <c r="AE3" s="21" t="s">
        <v>1104</v>
      </c>
      <c r="AF3" s="21" t="s">
        <v>1105</v>
      </c>
      <c r="AG3" s="21" t="s">
        <v>1106</v>
      </c>
      <c r="AH3" s="21" t="s">
        <v>1107</v>
      </c>
      <c r="AI3" s="21" t="s">
        <v>1108</v>
      </c>
      <c r="AJ3" s="21" t="s">
        <v>1109</v>
      </c>
      <c r="AK3" s="21" t="s">
        <v>1110</v>
      </c>
      <c r="AL3" s="21" t="s">
        <v>1111</v>
      </c>
      <c r="AM3" s="21" t="s">
        <v>1112</v>
      </c>
      <c r="AN3" s="21" t="s">
        <v>1113</v>
      </c>
      <c r="AO3" s="21" t="s">
        <v>1114</v>
      </c>
      <c r="AP3" s="21" t="s">
        <v>1115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475938</v>
      </c>
      <c r="G4" s="22">
        <v>0</v>
      </c>
      <c r="H4" s="22">
        <v>204581</v>
      </c>
      <c r="I4" s="22">
        <v>687413</v>
      </c>
      <c r="J4" s="22">
        <v>0</v>
      </c>
      <c r="K4" s="22">
        <v>0</v>
      </c>
      <c r="L4" s="22">
        <v>28880</v>
      </c>
      <c r="M4" s="22">
        <v>0</v>
      </c>
      <c r="N4" s="22">
        <v>959283</v>
      </c>
      <c r="O4" s="22">
        <v>7960282</v>
      </c>
      <c r="P4" s="22">
        <v>0</v>
      </c>
      <c r="Q4" s="22">
        <v>345830</v>
      </c>
      <c r="R4" s="22">
        <v>1275139</v>
      </c>
      <c r="S4" s="22">
        <v>0</v>
      </c>
      <c r="T4" s="22">
        <v>1324390</v>
      </c>
      <c r="U4" s="22">
        <v>1249720</v>
      </c>
      <c r="V4" s="22">
        <v>43451</v>
      </c>
      <c r="W4" s="22">
        <v>0</v>
      </c>
      <c r="X4" s="22">
        <v>0</v>
      </c>
      <c r="Y4" s="22">
        <v>0</v>
      </c>
      <c r="Z4" s="22">
        <v>1000</v>
      </c>
      <c r="AA4" s="22">
        <v>0</v>
      </c>
      <c r="AB4" s="22">
        <v>3100</v>
      </c>
      <c r="AC4" s="22">
        <v>0</v>
      </c>
      <c r="AD4" s="22">
        <v>0</v>
      </c>
      <c r="AE4" s="22">
        <v>175205</v>
      </c>
      <c r="AF4" s="22">
        <v>0</v>
      </c>
      <c r="AG4" s="22">
        <v>0</v>
      </c>
      <c r="AH4" s="22">
        <v>0</v>
      </c>
      <c r="AI4" s="22">
        <v>2893145</v>
      </c>
      <c r="AJ4" s="22">
        <v>149101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17776458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116801</v>
      </c>
      <c r="G5" s="22">
        <v>0</v>
      </c>
      <c r="H5" s="22">
        <v>0</v>
      </c>
      <c r="I5" s="22">
        <v>194323</v>
      </c>
      <c r="J5" s="22">
        <v>0</v>
      </c>
      <c r="K5" s="22">
        <v>0</v>
      </c>
      <c r="L5" s="22">
        <v>7211</v>
      </c>
      <c r="M5" s="22">
        <v>0</v>
      </c>
      <c r="N5" s="22">
        <v>14640</v>
      </c>
      <c r="O5" s="22">
        <v>3122290</v>
      </c>
      <c r="P5" s="22">
        <v>61195</v>
      </c>
      <c r="Q5" s="22">
        <v>0</v>
      </c>
      <c r="R5" s="22">
        <v>0</v>
      </c>
      <c r="S5" s="22">
        <v>0</v>
      </c>
      <c r="T5" s="22">
        <v>349462</v>
      </c>
      <c r="U5" s="22">
        <v>250652</v>
      </c>
      <c r="V5" s="22">
        <v>37338</v>
      </c>
      <c r="W5" s="22">
        <v>0</v>
      </c>
      <c r="X5" s="22">
        <v>0</v>
      </c>
      <c r="Y5" s="22">
        <v>0</v>
      </c>
      <c r="Z5" s="22">
        <v>3712</v>
      </c>
      <c r="AA5" s="22">
        <v>0</v>
      </c>
      <c r="AB5" s="22">
        <v>3335</v>
      </c>
      <c r="AC5" s="22">
        <v>0</v>
      </c>
      <c r="AD5" s="22">
        <v>345</v>
      </c>
      <c r="AE5" s="22">
        <v>0</v>
      </c>
      <c r="AF5" s="22">
        <v>0</v>
      </c>
      <c r="AG5" s="22">
        <v>0</v>
      </c>
      <c r="AH5" s="22">
        <v>0</v>
      </c>
      <c r="AI5" s="22">
        <v>1277724</v>
      </c>
      <c r="AJ5" s="22">
        <v>19874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5458902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41000</v>
      </c>
      <c r="F6" s="22">
        <v>40113000</v>
      </c>
      <c r="G6" s="22">
        <v>0</v>
      </c>
      <c r="H6" s="22">
        <v>16571000</v>
      </c>
      <c r="I6" s="22">
        <v>16778000</v>
      </c>
      <c r="J6" s="22">
        <v>0</v>
      </c>
      <c r="K6" s="22">
        <v>0</v>
      </c>
      <c r="L6" s="22">
        <v>0</v>
      </c>
      <c r="M6" s="22">
        <v>0</v>
      </c>
      <c r="N6" s="22">
        <v>23858000</v>
      </c>
      <c r="O6" s="22">
        <v>138901000</v>
      </c>
      <c r="P6" s="22">
        <v>0</v>
      </c>
      <c r="Q6" s="22">
        <v>98814000</v>
      </c>
      <c r="R6" s="22">
        <v>23861000</v>
      </c>
      <c r="S6" s="22">
        <v>163000</v>
      </c>
      <c r="T6" s="22">
        <v>40893000</v>
      </c>
      <c r="U6" s="22">
        <v>29311000</v>
      </c>
      <c r="V6" s="22">
        <v>7746000</v>
      </c>
      <c r="W6" s="22">
        <v>436000</v>
      </c>
      <c r="X6" s="22">
        <v>145000</v>
      </c>
      <c r="Y6" s="22">
        <v>0</v>
      </c>
      <c r="Z6" s="22">
        <v>0</v>
      </c>
      <c r="AA6" s="22">
        <v>0</v>
      </c>
      <c r="AB6" s="22">
        <v>2000000</v>
      </c>
      <c r="AC6" s="22">
        <v>0</v>
      </c>
      <c r="AD6" s="22">
        <v>18753000</v>
      </c>
      <c r="AE6" s="22">
        <v>11158000</v>
      </c>
      <c r="AF6" s="22">
        <v>0</v>
      </c>
      <c r="AG6" s="22">
        <v>0</v>
      </c>
      <c r="AH6" s="22">
        <v>0</v>
      </c>
      <c r="AI6" s="22">
        <v>-40489000</v>
      </c>
      <c r="AJ6" s="22">
        <v>6738000</v>
      </c>
      <c r="AK6" s="22">
        <v>364000</v>
      </c>
      <c r="AL6" s="22">
        <v>0</v>
      </c>
      <c r="AM6" s="22">
        <v>0</v>
      </c>
      <c r="AN6" s="22">
        <v>0</v>
      </c>
      <c r="AO6" s="22">
        <v>0</v>
      </c>
      <c r="AP6" s="22">
        <v>436155000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147130</v>
      </c>
      <c r="G7" s="22">
        <v>0</v>
      </c>
      <c r="H7" s="22">
        <v>187288</v>
      </c>
      <c r="I7" s="22">
        <v>202391</v>
      </c>
      <c r="J7" s="22">
        <v>0</v>
      </c>
      <c r="K7" s="22">
        <v>0</v>
      </c>
      <c r="L7" s="22">
        <v>1838</v>
      </c>
      <c r="M7" s="22">
        <v>5005</v>
      </c>
      <c r="N7" s="22">
        <v>365682</v>
      </c>
      <c r="O7" s="22">
        <v>2948835</v>
      </c>
      <c r="P7" s="22">
        <v>42254</v>
      </c>
      <c r="Q7" s="22">
        <v>0</v>
      </c>
      <c r="R7" s="22">
        <v>412353</v>
      </c>
      <c r="S7" s="22">
        <v>0</v>
      </c>
      <c r="T7" s="22">
        <v>861788</v>
      </c>
      <c r="U7" s="22">
        <v>486389</v>
      </c>
      <c r="V7" s="22">
        <v>29050</v>
      </c>
      <c r="W7" s="22">
        <v>0</v>
      </c>
      <c r="X7" s="22">
        <v>0</v>
      </c>
      <c r="Y7" s="22">
        <v>0</v>
      </c>
      <c r="Z7" s="22">
        <v>25243</v>
      </c>
      <c r="AA7" s="22">
        <v>7360</v>
      </c>
      <c r="AB7" s="22">
        <v>0</v>
      </c>
      <c r="AC7" s="22">
        <v>0</v>
      </c>
      <c r="AD7" s="22">
        <v>0</v>
      </c>
      <c r="AE7" s="22">
        <v>0</v>
      </c>
      <c r="AF7" s="22">
        <v>22749</v>
      </c>
      <c r="AG7" s="22">
        <v>0</v>
      </c>
      <c r="AH7" s="22">
        <v>0</v>
      </c>
      <c r="AI7" s="22">
        <v>1307585</v>
      </c>
      <c r="AJ7" s="22">
        <v>25731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7078671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52308</v>
      </c>
      <c r="G8" s="22">
        <v>0</v>
      </c>
      <c r="H8" s="22">
        <v>8097</v>
      </c>
      <c r="I8" s="22">
        <v>63599</v>
      </c>
      <c r="J8" s="22">
        <v>0</v>
      </c>
      <c r="K8" s="22">
        <v>0</v>
      </c>
      <c r="L8" s="22">
        <v>13001</v>
      </c>
      <c r="M8" s="22">
        <v>0</v>
      </c>
      <c r="N8" s="22">
        <v>0</v>
      </c>
      <c r="O8" s="22">
        <v>2571744</v>
      </c>
      <c r="P8" s="22">
        <v>37478</v>
      </c>
      <c r="Q8" s="22">
        <v>0</v>
      </c>
      <c r="R8" s="22">
        <v>524373</v>
      </c>
      <c r="S8" s="22">
        <v>28313</v>
      </c>
      <c r="T8" s="22">
        <v>491693</v>
      </c>
      <c r="U8" s="22">
        <v>0</v>
      </c>
      <c r="V8" s="22">
        <v>136433</v>
      </c>
      <c r="W8" s="22">
        <v>0</v>
      </c>
      <c r="X8" s="22">
        <v>3694</v>
      </c>
      <c r="Y8" s="22">
        <v>8205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736672</v>
      </c>
      <c r="AJ8" s="22">
        <v>0</v>
      </c>
      <c r="AK8" s="22">
        <v>0</v>
      </c>
      <c r="AL8" s="22">
        <v>10248</v>
      </c>
      <c r="AM8" s="22">
        <v>0</v>
      </c>
      <c r="AN8" s="22">
        <v>0</v>
      </c>
      <c r="AO8" s="22">
        <v>0</v>
      </c>
      <c r="AP8" s="22">
        <v>4685858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19963000</v>
      </c>
      <c r="G9" s="22">
        <v>0</v>
      </c>
      <c r="H9" s="22">
        <v>11429000</v>
      </c>
      <c r="I9" s="22">
        <v>903000</v>
      </c>
      <c r="J9" s="22">
        <v>0</v>
      </c>
      <c r="K9" s="22">
        <v>0</v>
      </c>
      <c r="L9" s="22">
        <v>0</v>
      </c>
      <c r="M9" s="22">
        <v>0</v>
      </c>
      <c r="N9" s="22">
        <v>45398000</v>
      </c>
      <c r="O9" s="22">
        <v>160303000</v>
      </c>
      <c r="P9" s="22">
        <v>0</v>
      </c>
      <c r="Q9" s="22">
        <v>38452000</v>
      </c>
      <c r="R9" s="22">
        <v>20577000</v>
      </c>
      <c r="S9" s="22">
        <v>39000</v>
      </c>
      <c r="T9" s="22">
        <v>0</v>
      </c>
      <c r="U9" s="22">
        <v>21286000</v>
      </c>
      <c r="V9" s="22">
        <v>17634000</v>
      </c>
      <c r="W9" s="22">
        <v>0</v>
      </c>
      <c r="X9" s="22">
        <v>154000</v>
      </c>
      <c r="Y9" s="22">
        <v>0</v>
      </c>
      <c r="Z9" s="22">
        <v>222000</v>
      </c>
      <c r="AA9" s="22">
        <v>0</v>
      </c>
      <c r="AB9" s="22">
        <v>344000</v>
      </c>
      <c r="AC9" s="22">
        <v>0</v>
      </c>
      <c r="AD9" s="22">
        <v>262000</v>
      </c>
      <c r="AE9" s="22">
        <v>1913000</v>
      </c>
      <c r="AF9" s="22">
        <v>33708000</v>
      </c>
      <c r="AG9" s="22">
        <v>0</v>
      </c>
      <c r="AH9" s="22">
        <v>0</v>
      </c>
      <c r="AI9" s="22">
        <v>21909000</v>
      </c>
      <c r="AJ9" s="22">
        <v>9337000</v>
      </c>
      <c r="AK9" s="22">
        <v>1514000</v>
      </c>
      <c r="AL9" s="22">
        <v>0</v>
      </c>
      <c r="AM9" s="22">
        <v>0</v>
      </c>
      <c r="AN9" s="22">
        <v>0</v>
      </c>
      <c r="AO9" s="22">
        <v>0</v>
      </c>
      <c r="AP9" s="22">
        <v>405347000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642624</v>
      </c>
      <c r="G10" s="22">
        <v>0</v>
      </c>
      <c r="H10" s="22">
        <v>67680</v>
      </c>
      <c r="I10" s="22">
        <v>202412</v>
      </c>
      <c r="J10" s="22">
        <v>0</v>
      </c>
      <c r="K10" s="22">
        <v>0</v>
      </c>
      <c r="L10" s="22">
        <v>0</v>
      </c>
      <c r="M10" s="22">
        <v>0</v>
      </c>
      <c r="N10" s="22">
        <v>556452</v>
      </c>
      <c r="O10" s="22">
        <v>4949685</v>
      </c>
      <c r="P10" s="22">
        <v>0</v>
      </c>
      <c r="Q10" s="22">
        <v>0</v>
      </c>
      <c r="R10" s="22">
        <v>0</v>
      </c>
      <c r="S10" s="22">
        <v>7711</v>
      </c>
      <c r="T10" s="22">
        <v>486247</v>
      </c>
      <c r="U10" s="22">
        <v>645920</v>
      </c>
      <c r="V10" s="22">
        <v>1765</v>
      </c>
      <c r="W10" s="22">
        <v>0</v>
      </c>
      <c r="X10" s="22">
        <v>0</v>
      </c>
      <c r="Y10" s="22">
        <v>0</v>
      </c>
      <c r="Z10" s="22">
        <v>1433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12068</v>
      </c>
      <c r="AG10" s="22">
        <v>0</v>
      </c>
      <c r="AH10" s="22">
        <v>0</v>
      </c>
      <c r="AI10" s="22">
        <v>1242013</v>
      </c>
      <c r="AJ10" s="22">
        <v>392533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9208543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195000</v>
      </c>
      <c r="G11" s="22">
        <v>0</v>
      </c>
      <c r="H11" s="22">
        <v>259079</v>
      </c>
      <c r="I11" s="22">
        <v>604998</v>
      </c>
      <c r="J11" s="22">
        <v>0</v>
      </c>
      <c r="K11" s="22">
        <v>0</v>
      </c>
      <c r="L11" s="22">
        <v>89892</v>
      </c>
      <c r="M11" s="22">
        <v>0</v>
      </c>
      <c r="N11" s="22">
        <v>1437084</v>
      </c>
      <c r="O11" s="22">
        <v>8757304</v>
      </c>
      <c r="P11" s="22">
        <v>282514</v>
      </c>
      <c r="Q11" s="22">
        <v>333604</v>
      </c>
      <c r="R11" s="22">
        <v>892260</v>
      </c>
      <c r="S11" s="22">
        <v>2434994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145563</v>
      </c>
      <c r="AF11" s="22">
        <v>0</v>
      </c>
      <c r="AG11" s="22">
        <v>0</v>
      </c>
      <c r="AH11" s="22">
        <v>0</v>
      </c>
      <c r="AI11" s="22">
        <v>3017935</v>
      </c>
      <c r="AJ11" s="22">
        <v>733291</v>
      </c>
      <c r="AK11" s="22">
        <v>0</v>
      </c>
      <c r="AL11" s="22">
        <v>75603</v>
      </c>
      <c r="AM11" s="22">
        <v>0</v>
      </c>
      <c r="AN11" s="22">
        <v>0</v>
      </c>
      <c r="AO11" s="22">
        <v>0</v>
      </c>
      <c r="AP11" s="22">
        <v>19259121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22911</v>
      </c>
      <c r="G12" s="22">
        <v>46972</v>
      </c>
      <c r="H12" s="22">
        <v>36915</v>
      </c>
      <c r="I12" s="22">
        <v>125309</v>
      </c>
      <c r="J12" s="22">
        <v>2173</v>
      </c>
      <c r="K12" s="22">
        <v>0</v>
      </c>
      <c r="L12" s="22">
        <v>7742</v>
      </c>
      <c r="M12" s="22">
        <v>0</v>
      </c>
      <c r="N12" s="22">
        <v>275000</v>
      </c>
      <c r="O12" s="22">
        <v>1961358</v>
      </c>
      <c r="P12" s="22">
        <v>37326</v>
      </c>
      <c r="Q12" s="22">
        <v>18978</v>
      </c>
      <c r="R12" s="22">
        <v>213164</v>
      </c>
      <c r="S12" s="22">
        <v>1120</v>
      </c>
      <c r="T12" s="22">
        <v>384890</v>
      </c>
      <c r="U12" s="22">
        <v>348812</v>
      </c>
      <c r="V12" s="22">
        <v>46927</v>
      </c>
      <c r="W12" s="22">
        <v>0</v>
      </c>
      <c r="X12" s="22">
        <v>0</v>
      </c>
      <c r="Y12" s="22">
        <v>3024</v>
      </c>
      <c r="Z12" s="22">
        <v>8788</v>
      </c>
      <c r="AA12" s="22">
        <v>0</v>
      </c>
      <c r="AB12" s="22">
        <v>0</v>
      </c>
      <c r="AC12" s="22">
        <v>110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439548</v>
      </c>
      <c r="AJ12" s="22">
        <v>0</v>
      </c>
      <c r="AK12" s="22">
        <v>258487</v>
      </c>
      <c r="AL12" s="22">
        <v>0</v>
      </c>
      <c r="AM12" s="22">
        <v>0</v>
      </c>
      <c r="AN12" s="22">
        <v>0</v>
      </c>
      <c r="AO12" s="22">
        <v>0</v>
      </c>
      <c r="AP12" s="22">
        <v>4239554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553118</v>
      </c>
      <c r="G13" s="22">
        <v>0</v>
      </c>
      <c r="H13" s="22">
        <v>0</v>
      </c>
      <c r="I13" s="22">
        <v>339834</v>
      </c>
      <c r="J13" s="22">
        <v>0</v>
      </c>
      <c r="K13" s="22">
        <v>57303</v>
      </c>
      <c r="L13" s="22">
        <v>9622</v>
      </c>
      <c r="M13" s="22">
        <v>4028</v>
      </c>
      <c r="N13" s="22">
        <v>304741</v>
      </c>
      <c r="O13" s="22">
        <v>7516979</v>
      </c>
      <c r="P13" s="22">
        <v>0</v>
      </c>
      <c r="Q13" s="22">
        <v>20434</v>
      </c>
      <c r="R13" s="22">
        <v>1849690</v>
      </c>
      <c r="S13" s="22">
        <v>0</v>
      </c>
      <c r="T13" s="22">
        <v>1504164</v>
      </c>
      <c r="U13" s="22">
        <v>1243409</v>
      </c>
      <c r="V13" s="22">
        <v>70561</v>
      </c>
      <c r="W13" s="22">
        <v>0</v>
      </c>
      <c r="X13" s="22">
        <v>7692</v>
      </c>
      <c r="Y13" s="22">
        <v>0</v>
      </c>
      <c r="Z13" s="22">
        <v>3423</v>
      </c>
      <c r="AA13" s="22">
        <v>0</v>
      </c>
      <c r="AB13" s="22">
        <v>9085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2526573</v>
      </c>
      <c r="AJ13" s="22">
        <v>19110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16039766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2097000</v>
      </c>
      <c r="G14" s="22">
        <v>0</v>
      </c>
      <c r="H14" s="22">
        <v>434000</v>
      </c>
      <c r="I14" s="22">
        <v>510000</v>
      </c>
      <c r="J14" s="22">
        <v>20000</v>
      </c>
      <c r="K14" s="22">
        <v>0</v>
      </c>
      <c r="L14" s="22">
        <v>21000</v>
      </c>
      <c r="M14" s="22">
        <v>559000</v>
      </c>
      <c r="N14" s="22">
        <v>2612000</v>
      </c>
      <c r="O14" s="22">
        <v>7225000</v>
      </c>
      <c r="P14" s="22">
        <v>0</v>
      </c>
      <c r="Q14" s="22">
        <v>1668000</v>
      </c>
      <c r="R14" s="22">
        <v>2026000</v>
      </c>
      <c r="S14" s="22">
        <v>4000</v>
      </c>
      <c r="T14" s="22">
        <v>3816000</v>
      </c>
      <c r="U14" s="22">
        <v>2760000</v>
      </c>
      <c r="V14" s="22">
        <v>541000</v>
      </c>
      <c r="W14" s="22">
        <v>0</v>
      </c>
      <c r="X14" s="22">
        <v>0</v>
      </c>
      <c r="Y14" s="22">
        <v>0</v>
      </c>
      <c r="Z14" s="22">
        <v>46000</v>
      </c>
      <c r="AA14" s="22">
        <v>0</v>
      </c>
      <c r="AB14" s="22">
        <v>0</v>
      </c>
      <c r="AC14" s="22">
        <v>0</v>
      </c>
      <c r="AD14" s="22">
        <v>12000</v>
      </c>
      <c r="AE14" s="22">
        <v>0</v>
      </c>
      <c r="AF14" s="22">
        <v>0</v>
      </c>
      <c r="AG14" s="22">
        <v>0</v>
      </c>
      <c r="AH14" s="22">
        <v>0</v>
      </c>
      <c r="AI14" s="22">
        <v>3084000</v>
      </c>
      <c r="AJ14" s="22">
        <v>1144000</v>
      </c>
      <c r="AK14" s="22">
        <v>0</v>
      </c>
      <c r="AL14" s="22">
        <v>0</v>
      </c>
      <c r="AM14" s="22">
        <v>0</v>
      </c>
      <c r="AN14" s="22">
        <v>7437000</v>
      </c>
      <c r="AO14" s="22">
        <v>0</v>
      </c>
      <c r="AP14" s="22">
        <v>36016000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388000</v>
      </c>
      <c r="G15" s="22">
        <v>0</v>
      </c>
      <c r="H15" s="22">
        <v>390000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804000</v>
      </c>
      <c r="O15" s="22">
        <v>3830514</v>
      </c>
      <c r="P15" s="22">
        <v>0</v>
      </c>
      <c r="Q15" s="22">
        <v>0</v>
      </c>
      <c r="R15" s="22">
        <v>2106614</v>
      </c>
      <c r="S15" s="22">
        <v>0</v>
      </c>
      <c r="T15" s="22">
        <v>4377865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2594265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14491258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29000</v>
      </c>
      <c r="F16" s="22">
        <v>3515000</v>
      </c>
      <c r="G16" s="22">
        <v>0</v>
      </c>
      <c r="H16" s="22">
        <v>134000</v>
      </c>
      <c r="I16" s="22">
        <v>162000</v>
      </c>
      <c r="J16" s="22">
        <v>48000</v>
      </c>
      <c r="K16" s="22">
        <v>0</v>
      </c>
      <c r="L16" s="22">
        <v>0</v>
      </c>
      <c r="M16" s="22">
        <v>0</v>
      </c>
      <c r="N16" s="22">
        <v>4003000</v>
      </c>
      <c r="O16" s="22">
        <v>10350000</v>
      </c>
      <c r="P16" s="22">
        <v>225000</v>
      </c>
      <c r="Q16" s="22">
        <v>66000</v>
      </c>
      <c r="R16" s="22">
        <v>0</v>
      </c>
      <c r="S16" s="22">
        <v>0</v>
      </c>
      <c r="T16" s="22">
        <v>2588000</v>
      </c>
      <c r="U16" s="22">
        <v>2306000</v>
      </c>
      <c r="V16" s="22">
        <v>366000</v>
      </c>
      <c r="W16" s="22">
        <v>1000</v>
      </c>
      <c r="X16" s="22">
        <v>59000</v>
      </c>
      <c r="Y16" s="22">
        <v>0</v>
      </c>
      <c r="Z16" s="22">
        <v>42000</v>
      </c>
      <c r="AA16" s="22">
        <v>0</v>
      </c>
      <c r="AB16" s="22">
        <v>0</v>
      </c>
      <c r="AC16" s="22">
        <v>0</v>
      </c>
      <c r="AD16" s="22">
        <v>36000</v>
      </c>
      <c r="AE16" s="22">
        <v>0</v>
      </c>
      <c r="AF16" s="22">
        <v>0</v>
      </c>
      <c r="AG16" s="22">
        <v>36000</v>
      </c>
      <c r="AH16" s="22">
        <v>0</v>
      </c>
      <c r="AI16" s="22">
        <v>2127000</v>
      </c>
      <c r="AJ16" s="22">
        <v>108000</v>
      </c>
      <c r="AK16" s="22">
        <v>0</v>
      </c>
      <c r="AL16" s="22">
        <v>0</v>
      </c>
      <c r="AM16" s="22">
        <v>31394000</v>
      </c>
      <c r="AN16" s="22">
        <v>14556000</v>
      </c>
      <c r="AO16" s="22">
        <v>0</v>
      </c>
      <c r="AP16" s="22">
        <v>72151000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1829248</v>
      </c>
      <c r="G17" s="22">
        <v>0</v>
      </c>
      <c r="H17" s="22">
        <v>1533456</v>
      </c>
      <c r="I17" s="22">
        <v>491838</v>
      </c>
      <c r="J17" s="22">
        <v>0</v>
      </c>
      <c r="K17" s="22">
        <v>157229</v>
      </c>
      <c r="L17" s="22">
        <v>0</v>
      </c>
      <c r="M17" s="22">
        <v>447593</v>
      </c>
      <c r="N17" s="22">
        <v>4495999</v>
      </c>
      <c r="O17" s="22">
        <v>18890694</v>
      </c>
      <c r="P17" s="22">
        <v>0</v>
      </c>
      <c r="Q17" s="22">
        <v>1109960</v>
      </c>
      <c r="R17" s="22">
        <v>3038571</v>
      </c>
      <c r="S17" s="22">
        <v>0</v>
      </c>
      <c r="T17" s="22">
        <v>5202846</v>
      </c>
      <c r="U17" s="22">
        <v>7907852</v>
      </c>
      <c r="V17" s="22">
        <v>1174187</v>
      </c>
      <c r="W17" s="22">
        <v>0</v>
      </c>
      <c r="X17" s="22">
        <v>100996</v>
      </c>
      <c r="Y17" s="22">
        <v>0</v>
      </c>
      <c r="Z17" s="22">
        <v>0</v>
      </c>
      <c r="AA17" s="22">
        <v>0</v>
      </c>
      <c r="AB17" s="22">
        <v>0</v>
      </c>
      <c r="AC17" s="22">
        <v>46263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4880373</v>
      </c>
      <c r="AJ17" s="22">
        <v>815932</v>
      </c>
      <c r="AK17" s="22">
        <v>0</v>
      </c>
      <c r="AL17" s="22">
        <v>0</v>
      </c>
      <c r="AM17" s="22">
        <v>0</v>
      </c>
      <c r="AN17" s="22">
        <v>2583532</v>
      </c>
      <c r="AO17" s="22">
        <v>0</v>
      </c>
      <c r="AP17" s="22">
        <v>54706569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481600</v>
      </c>
      <c r="G18" s="22">
        <v>0</v>
      </c>
      <c r="H18" s="22">
        <v>2540</v>
      </c>
      <c r="I18" s="22">
        <v>249470</v>
      </c>
      <c r="J18" s="22">
        <v>0</v>
      </c>
      <c r="K18" s="22">
        <v>0</v>
      </c>
      <c r="L18" s="22">
        <v>18280</v>
      </c>
      <c r="M18" s="22">
        <v>0</v>
      </c>
      <c r="N18" s="22">
        <v>169550</v>
      </c>
      <c r="O18" s="22">
        <v>4872130</v>
      </c>
      <c r="P18" s="22">
        <v>0</v>
      </c>
      <c r="Q18" s="22">
        <v>870</v>
      </c>
      <c r="R18" s="22">
        <v>0</v>
      </c>
      <c r="S18" s="22">
        <v>0</v>
      </c>
      <c r="T18" s="22">
        <v>2362370</v>
      </c>
      <c r="U18" s="22">
        <v>0</v>
      </c>
      <c r="V18" s="22">
        <v>0</v>
      </c>
      <c r="W18" s="22">
        <v>0</v>
      </c>
      <c r="X18" s="22">
        <v>100920</v>
      </c>
      <c r="Y18" s="22">
        <v>0</v>
      </c>
      <c r="Z18" s="22">
        <v>0</v>
      </c>
      <c r="AA18" s="22">
        <v>0</v>
      </c>
      <c r="AB18" s="22">
        <v>11320</v>
      </c>
      <c r="AC18" s="22">
        <v>2610</v>
      </c>
      <c r="AD18" s="22">
        <v>0</v>
      </c>
      <c r="AE18" s="22">
        <v>0</v>
      </c>
      <c r="AF18" s="22">
        <v>0</v>
      </c>
      <c r="AG18" s="22">
        <v>2180</v>
      </c>
      <c r="AH18" s="22">
        <v>0</v>
      </c>
      <c r="AI18" s="22">
        <v>1286980</v>
      </c>
      <c r="AJ18" s="22">
        <v>236330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9797150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19701</v>
      </c>
      <c r="F19" s="22">
        <v>935684</v>
      </c>
      <c r="G19" s="22">
        <v>0</v>
      </c>
      <c r="H19" s="22">
        <v>192679</v>
      </c>
      <c r="I19" s="22">
        <v>579239</v>
      </c>
      <c r="J19" s="22">
        <v>0</v>
      </c>
      <c r="K19" s="22">
        <v>34498</v>
      </c>
      <c r="L19" s="22">
        <v>14622</v>
      </c>
      <c r="M19" s="22">
        <v>0</v>
      </c>
      <c r="N19" s="22">
        <v>638081</v>
      </c>
      <c r="O19" s="22">
        <v>7914071</v>
      </c>
      <c r="P19" s="22">
        <v>0</v>
      </c>
      <c r="Q19" s="22">
        <v>1514208</v>
      </c>
      <c r="R19" s="22">
        <v>1108420</v>
      </c>
      <c r="S19" s="22">
        <v>0</v>
      </c>
      <c r="T19" s="22">
        <v>1582251</v>
      </c>
      <c r="U19" s="22">
        <v>996713</v>
      </c>
      <c r="V19" s="22">
        <v>324907</v>
      </c>
      <c r="W19" s="22">
        <v>0</v>
      </c>
      <c r="X19" s="22">
        <v>0</v>
      </c>
      <c r="Y19" s="22">
        <v>0</v>
      </c>
      <c r="Z19" s="22">
        <v>127</v>
      </c>
      <c r="AA19" s="22">
        <v>0</v>
      </c>
      <c r="AB19" s="22">
        <v>16571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3399479</v>
      </c>
      <c r="AJ19" s="22">
        <v>601740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19872991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205649</v>
      </c>
      <c r="G20" s="22">
        <v>0</v>
      </c>
      <c r="H20" s="22">
        <v>64801</v>
      </c>
      <c r="I20" s="22">
        <v>140633</v>
      </c>
      <c r="J20" s="22">
        <v>0</v>
      </c>
      <c r="K20" s="22">
        <v>0</v>
      </c>
      <c r="L20" s="22">
        <v>6236</v>
      </c>
      <c r="M20" s="22">
        <v>0</v>
      </c>
      <c r="N20" s="22">
        <v>627945</v>
      </c>
      <c r="O20" s="22">
        <v>1021898</v>
      </c>
      <c r="P20" s="22">
        <v>132263</v>
      </c>
      <c r="Q20" s="22">
        <v>0</v>
      </c>
      <c r="R20" s="22">
        <v>149222</v>
      </c>
      <c r="S20" s="22">
        <v>0</v>
      </c>
      <c r="T20" s="22">
        <v>1012628</v>
      </c>
      <c r="U20" s="22">
        <v>365420</v>
      </c>
      <c r="V20" s="22">
        <v>376479</v>
      </c>
      <c r="W20" s="22">
        <v>0</v>
      </c>
      <c r="X20" s="22">
        <v>0</v>
      </c>
      <c r="Y20" s="22">
        <v>0</v>
      </c>
      <c r="Z20" s="22">
        <v>5851</v>
      </c>
      <c r="AA20" s="22">
        <v>0</v>
      </c>
      <c r="AB20" s="22">
        <v>10830</v>
      </c>
      <c r="AC20" s="22">
        <v>337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431929</v>
      </c>
      <c r="AJ20" s="22">
        <v>40031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4592152</v>
      </c>
    </row>
    <row r="21" spans="1:42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0</v>
      </c>
      <c r="F21" s="22">
        <v>71954</v>
      </c>
      <c r="G21" s="22">
        <v>0</v>
      </c>
      <c r="H21" s="22">
        <v>0</v>
      </c>
      <c r="I21" s="22">
        <v>125842</v>
      </c>
      <c r="J21" s="22">
        <v>0</v>
      </c>
      <c r="K21" s="22">
        <v>0</v>
      </c>
      <c r="L21" s="22">
        <v>25552</v>
      </c>
      <c r="M21" s="22">
        <v>0</v>
      </c>
      <c r="N21" s="22">
        <v>0</v>
      </c>
      <c r="O21" s="22">
        <v>1927424</v>
      </c>
      <c r="P21" s="22">
        <v>0</v>
      </c>
      <c r="Q21" s="22">
        <v>0</v>
      </c>
      <c r="R21" s="22">
        <v>0</v>
      </c>
      <c r="S21" s="22">
        <v>0</v>
      </c>
      <c r="T21" s="22">
        <v>661601</v>
      </c>
      <c r="U21" s="22">
        <v>491420</v>
      </c>
      <c r="V21" s="22">
        <v>1066</v>
      </c>
      <c r="W21" s="22">
        <v>0</v>
      </c>
      <c r="X21" s="22">
        <v>852</v>
      </c>
      <c r="Y21" s="22">
        <v>0</v>
      </c>
      <c r="Z21" s="22">
        <v>745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322605</v>
      </c>
      <c r="AJ21" s="22">
        <v>0</v>
      </c>
      <c r="AK21" s="22">
        <v>0</v>
      </c>
      <c r="AL21" s="22">
        <v>0</v>
      </c>
      <c r="AM21" s="22">
        <v>0</v>
      </c>
      <c r="AN21" s="22">
        <v>79488</v>
      </c>
      <c r="AO21" s="22">
        <v>0</v>
      </c>
      <c r="AP21" s="22">
        <v>3708549</v>
      </c>
    </row>
    <row r="22" spans="1:42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0</v>
      </c>
      <c r="F22" s="22">
        <v>25161</v>
      </c>
      <c r="G22" s="22">
        <v>0</v>
      </c>
      <c r="H22" s="22">
        <v>0</v>
      </c>
      <c r="I22" s="22">
        <v>139767</v>
      </c>
      <c r="J22" s="22">
        <v>0</v>
      </c>
      <c r="K22" s="22">
        <v>0</v>
      </c>
      <c r="L22" s="22">
        <v>8250</v>
      </c>
      <c r="M22" s="22">
        <v>0</v>
      </c>
      <c r="N22" s="22">
        <v>174347</v>
      </c>
      <c r="O22" s="22">
        <v>641186</v>
      </c>
      <c r="P22" s="22">
        <v>0</v>
      </c>
      <c r="Q22" s="22">
        <v>0</v>
      </c>
      <c r="R22" s="22">
        <v>0</v>
      </c>
      <c r="S22" s="22">
        <v>0</v>
      </c>
      <c r="T22" s="22">
        <v>170624</v>
      </c>
      <c r="U22" s="22">
        <v>355742</v>
      </c>
      <c r="V22" s="22">
        <v>14418</v>
      </c>
      <c r="W22" s="22">
        <v>0</v>
      </c>
      <c r="X22" s="22">
        <v>96904</v>
      </c>
      <c r="Y22" s="22">
        <v>0</v>
      </c>
      <c r="Z22" s="22">
        <v>0</v>
      </c>
      <c r="AA22" s="22">
        <v>0</v>
      </c>
      <c r="AB22" s="22">
        <v>0</v>
      </c>
      <c r="AC22" s="22">
        <v>28145</v>
      </c>
      <c r="AD22" s="22">
        <v>0</v>
      </c>
      <c r="AE22" s="22">
        <v>14788</v>
      </c>
      <c r="AF22" s="22">
        <v>0</v>
      </c>
      <c r="AG22" s="22">
        <v>0</v>
      </c>
      <c r="AH22" s="22">
        <v>0</v>
      </c>
      <c r="AI22" s="22">
        <v>347198</v>
      </c>
      <c r="AJ22" s="22">
        <v>10000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2026530</v>
      </c>
    </row>
    <row r="23" spans="1:42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0</v>
      </c>
      <c r="F23" s="22">
        <v>296683</v>
      </c>
      <c r="G23" s="22">
        <v>0</v>
      </c>
      <c r="H23" s="22">
        <v>0</v>
      </c>
      <c r="I23" s="22">
        <v>129509</v>
      </c>
      <c r="J23" s="22">
        <v>0</v>
      </c>
      <c r="K23" s="22">
        <v>12328</v>
      </c>
      <c r="L23" s="22">
        <v>11498</v>
      </c>
      <c r="M23" s="22">
        <v>0</v>
      </c>
      <c r="N23" s="22">
        <v>0</v>
      </c>
      <c r="O23" s="22">
        <v>4593693</v>
      </c>
      <c r="P23" s="22">
        <v>186553</v>
      </c>
      <c r="Q23" s="22">
        <v>0</v>
      </c>
      <c r="R23" s="22">
        <v>0</v>
      </c>
      <c r="S23" s="22">
        <v>0</v>
      </c>
      <c r="T23" s="22">
        <v>1192627</v>
      </c>
      <c r="U23" s="22">
        <v>376406</v>
      </c>
      <c r="V23" s="22">
        <v>8422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3103</v>
      </c>
      <c r="AC23" s="22">
        <v>117888</v>
      </c>
      <c r="AD23" s="22">
        <v>0</v>
      </c>
      <c r="AE23" s="22">
        <v>0</v>
      </c>
      <c r="AF23" s="22">
        <v>0</v>
      </c>
      <c r="AG23" s="22">
        <v>0</v>
      </c>
      <c r="AH23" s="22">
        <v>203740</v>
      </c>
      <c r="AI23" s="22">
        <v>80790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7213240</v>
      </c>
    </row>
    <row r="24" spans="1:42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0</v>
      </c>
      <c r="F24" s="22">
        <v>37477298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969576</v>
      </c>
      <c r="S24" s="22">
        <v>0</v>
      </c>
      <c r="T24" s="22">
        <v>2462525</v>
      </c>
      <c r="U24" s="22">
        <v>1934171</v>
      </c>
      <c r="V24" s="22">
        <v>301671</v>
      </c>
      <c r="W24" s="22">
        <v>311228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172988</v>
      </c>
      <c r="AJ24" s="22">
        <v>1314133</v>
      </c>
      <c r="AK24" s="22">
        <v>0</v>
      </c>
      <c r="AL24" s="22">
        <v>0</v>
      </c>
      <c r="AM24" s="22">
        <v>0</v>
      </c>
      <c r="AN24" s="22">
        <v>0</v>
      </c>
      <c r="AO24" s="22">
        <v>857741</v>
      </c>
      <c r="AP24" s="22">
        <v>45801331</v>
      </c>
    </row>
    <row r="25" spans="1:42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0</v>
      </c>
      <c r="F25" s="22">
        <v>1431593</v>
      </c>
      <c r="G25" s="22">
        <v>-350356</v>
      </c>
      <c r="H25" s="22">
        <v>235440</v>
      </c>
      <c r="I25" s="22">
        <v>2158213</v>
      </c>
      <c r="J25" s="22">
        <v>-228833</v>
      </c>
      <c r="K25" s="22">
        <v>286990</v>
      </c>
      <c r="L25" s="22">
        <v>0</v>
      </c>
      <c r="M25" s="22">
        <v>0</v>
      </c>
      <c r="N25" s="22">
        <v>2456262</v>
      </c>
      <c r="O25" s="22">
        <v>12201996</v>
      </c>
      <c r="P25" s="22">
        <v>1598869</v>
      </c>
      <c r="Q25" s="22">
        <v>0</v>
      </c>
      <c r="R25" s="22">
        <v>441799</v>
      </c>
      <c r="S25" s="22">
        <v>0</v>
      </c>
      <c r="T25" s="22">
        <v>12311147</v>
      </c>
      <c r="U25" s="22">
        <v>11425422</v>
      </c>
      <c r="V25" s="22">
        <v>4055168</v>
      </c>
      <c r="W25" s="22">
        <v>0</v>
      </c>
      <c r="X25" s="22">
        <v>5501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215601</v>
      </c>
      <c r="AE25" s="22">
        <v>4988538</v>
      </c>
      <c r="AF25" s="22">
        <v>11856</v>
      </c>
      <c r="AG25" s="22">
        <v>0</v>
      </c>
      <c r="AH25" s="22">
        <v>118291</v>
      </c>
      <c r="AI25" s="22">
        <v>12266847</v>
      </c>
      <c r="AJ25" s="22">
        <v>619483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66249827</v>
      </c>
    </row>
    <row r="26" spans="1:42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9906</v>
      </c>
      <c r="G26" s="22">
        <v>0</v>
      </c>
      <c r="H26" s="22">
        <v>0</v>
      </c>
      <c r="I26" s="22">
        <v>7400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185955</v>
      </c>
      <c r="P26" s="22">
        <v>0</v>
      </c>
      <c r="Q26" s="22">
        <v>0</v>
      </c>
      <c r="R26" s="22">
        <v>0</v>
      </c>
      <c r="S26" s="22">
        <v>0</v>
      </c>
      <c r="T26" s="22">
        <v>24369</v>
      </c>
      <c r="U26" s="22">
        <v>16067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8782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4361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256840</v>
      </c>
    </row>
    <row r="27" spans="1:42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0</v>
      </c>
      <c r="F27" s="22">
        <v>157192</v>
      </c>
      <c r="G27" s="22">
        <v>0</v>
      </c>
      <c r="H27" s="22">
        <v>0</v>
      </c>
      <c r="I27" s="22">
        <v>136999</v>
      </c>
      <c r="J27" s="22">
        <v>0</v>
      </c>
      <c r="K27" s="22">
        <v>0</v>
      </c>
      <c r="L27" s="22">
        <v>0</v>
      </c>
      <c r="M27" s="22">
        <v>0</v>
      </c>
      <c r="N27" s="22">
        <v>894272</v>
      </c>
      <c r="O27" s="22">
        <v>4327098</v>
      </c>
      <c r="P27" s="22">
        <v>88982</v>
      </c>
      <c r="Q27" s="22">
        <v>0</v>
      </c>
      <c r="R27" s="22">
        <v>0</v>
      </c>
      <c r="S27" s="22">
        <v>14812</v>
      </c>
      <c r="T27" s="22">
        <v>68450</v>
      </c>
      <c r="U27" s="22">
        <v>47674</v>
      </c>
      <c r="V27" s="22">
        <v>3656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24368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198973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5962476</v>
      </c>
    </row>
    <row r="28" spans="1:42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0</v>
      </c>
      <c r="F28" s="22">
        <v>32428</v>
      </c>
      <c r="G28" s="22">
        <v>0</v>
      </c>
      <c r="H28" s="22">
        <v>0</v>
      </c>
      <c r="I28" s="22">
        <v>44943</v>
      </c>
      <c r="J28" s="22">
        <v>1620</v>
      </c>
      <c r="K28" s="22">
        <v>0</v>
      </c>
      <c r="L28" s="22">
        <v>0</v>
      </c>
      <c r="M28" s="22">
        <v>0</v>
      </c>
      <c r="N28" s="22">
        <v>0</v>
      </c>
      <c r="O28" s="22">
        <v>2071680</v>
      </c>
      <c r="P28" s="22">
        <v>18880</v>
      </c>
      <c r="Q28" s="22">
        <v>0</v>
      </c>
      <c r="R28" s="22">
        <v>0</v>
      </c>
      <c r="S28" s="22">
        <v>0</v>
      </c>
      <c r="T28" s="22">
        <v>74312</v>
      </c>
      <c r="U28" s="22">
        <v>24645</v>
      </c>
      <c r="V28" s="22">
        <v>43005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1927</v>
      </c>
      <c r="AC28" s="22">
        <v>24647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6073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2344160</v>
      </c>
    </row>
    <row r="29" spans="1:42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0</v>
      </c>
      <c r="F29" s="22">
        <v>284323</v>
      </c>
      <c r="G29" s="22">
        <v>0</v>
      </c>
      <c r="H29" s="22">
        <v>19798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2184361</v>
      </c>
      <c r="P29" s="22">
        <v>0</v>
      </c>
      <c r="Q29" s="22">
        <v>0</v>
      </c>
      <c r="R29" s="22">
        <v>0</v>
      </c>
      <c r="S29" s="22">
        <v>0</v>
      </c>
      <c r="T29" s="22">
        <v>12454</v>
      </c>
      <c r="U29" s="22">
        <v>24699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55591</v>
      </c>
      <c r="AH29" s="22">
        <v>0</v>
      </c>
      <c r="AI29" s="22">
        <v>17866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2599092</v>
      </c>
    </row>
    <row r="30" spans="1:42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0</v>
      </c>
      <c r="F30" s="22">
        <v>310396</v>
      </c>
      <c r="G30" s="22">
        <v>0</v>
      </c>
      <c r="H30" s="22">
        <v>0</v>
      </c>
      <c r="I30" s="22">
        <v>402569</v>
      </c>
      <c r="J30" s="22">
        <v>2425</v>
      </c>
      <c r="K30" s="22">
        <v>0</v>
      </c>
      <c r="L30" s="22">
        <v>1245</v>
      </c>
      <c r="M30" s="22">
        <v>0</v>
      </c>
      <c r="N30" s="22">
        <v>646362</v>
      </c>
      <c r="O30" s="22">
        <v>4707604</v>
      </c>
      <c r="P30" s="22">
        <v>212487</v>
      </c>
      <c r="Q30" s="22">
        <v>0</v>
      </c>
      <c r="R30" s="22">
        <v>159030</v>
      </c>
      <c r="S30" s="22">
        <v>0</v>
      </c>
      <c r="T30" s="22">
        <v>611701</v>
      </c>
      <c r="U30" s="22">
        <v>364758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4279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7422856</v>
      </c>
    </row>
    <row r="31" spans="1:42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0</v>
      </c>
      <c r="F31" s="22">
        <v>36578</v>
      </c>
      <c r="G31" s="22">
        <v>0</v>
      </c>
      <c r="H31" s="22">
        <v>0</v>
      </c>
      <c r="I31" s="22">
        <v>0</v>
      </c>
      <c r="J31" s="22">
        <v>89178</v>
      </c>
      <c r="K31" s="22">
        <v>0</v>
      </c>
      <c r="L31" s="22">
        <v>0</v>
      </c>
      <c r="M31" s="22">
        <v>0</v>
      </c>
      <c r="N31" s="22">
        <v>0</v>
      </c>
      <c r="O31" s="22">
        <v>1571137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1696893</v>
      </c>
    </row>
    <row r="32" spans="1:42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4836</v>
      </c>
      <c r="F32" s="22">
        <v>27201</v>
      </c>
      <c r="G32" s="22">
        <v>0</v>
      </c>
      <c r="H32" s="22">
        <v>0</v>
      </c>
      <c r="I32" s="22">
        <v>71394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2496435</v>
      </c>
      <c r="P32" s="22">
        <v>0</v>
      </c>
      <c r="Q32" s="22">
        <v>0</v>
      </c>
      <c r="R32" s="22">
        <v>0</v>
      </c>
      <c r="S32" s="22">
        <v>0</v>
      </c>
      <c r="T32" s="22">
        <v>182855</v>
      </c>
      <c r="U32" s="22">
        <v>7978</v>
      </c>
      <c r="V32" s="22">
        <v>1968</v>
      </c>
      <c r="W32" s="22">
        <v>0</v>
      </c>
      <c r="X32" s="22">
        <v>0</v>
      </c>
      <c r="Y32" s="22">
        <v>0</v>
      </c>
      <c r="Z32" s="22">
        <v>0</v>
      </c>
      <c r="AA32" s="22">
        <v>1092</v>
      </c>
      <c r="AB32" s="22">
        <v>0</v>
      </c>
      <c r="AC32" s="22">
        <v>19233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7083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2820075</v>
      </c>
    </row>
    <row r="33" spans="1:42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0</v>
      </c>
      <c r="F33" s="22">
        <v>162435</v>
      </c>
      <c r="G33" s="22">
        <v>0</v>
      </c>
      <c r="H33" s="22">
        <v>0</v>
      </c>
      <c r="I33" s="22">
        <v>330644</v>
      </c>
      <c r="J33" s="22">
        <v>4064</v>
      </c>
      <c r="K33" s="22">
        <v>10265</v>
      </c>
      <c r="L33" s="22">
        <v>60762</v>
      </c>
      <c r="M33" s="22">
        <v>0</v>
      </c>
      <c r="N33" s="22">
        <v>0</v>
      </c>
      <c r="O33" s="22">
        <v>7971230</v>
      </c>
      <c r="P33" s="22">
        <v>0</v>
      </c>
      <c r="Q33" s="22">
        <v>0</v>
      </c>
      <c r="R33" s="22">
        <v>0</v>
      </c>
      <c r="S33" s="22">
        <v>0</v>
      </c>
      <c r="T33" s="22">
        <v>140052</v>
      </c>
      <c r="U33" s="22">
        <v>173739</v>
      </c>
      <c r="V33" s="22">
        <v>54052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63381</v>
      </c>
      <c r="AC33" s="22">
        <v>61921</v>
      </c>
      <c r="AD33" s="22">
        <v>0</v>
      </c>
      <c r="AE33" s="22">
        <v>0</v>
      </c>
      <c r="AF33" s="22">
        <v>0</v>
      </c>
      <c r="AG33" s="22">
        <v>0</v>
      </c>
      <c r="AH33" s="22">
        <v>373541</v>
      </c>
      <c r="AI33" s="22">
        <v>329705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9735791</v>
      </c>
    </row>
    <row r="34" spans="1:42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0</v>
      </c>
      <c r="F34" s="22">
        <v>786134</v>
      </c>
      <c r="G34" s="22">
        <v>0</v>
      </c>
      <c r="H34" s="22">
        <v>15877</v>
      </c>
      <c r="I34" s="22">
        <v>190760</v>
      </c>
      <c r="J34" s="22">
        <v>375</v>
      </c>
      <c r="K34" s="22">
        <v>0</v>
      </c>
      <c r="L34" s="22">
        <v>0</v>
      </c>
      <c r="M34" s="22">
        <v>0</v>
      </c>
      <c r="N34" s="22">
        <v>624726</v>
      </c>
      <c r="O34" s="22">
        <v>3589006</v>
      </c>
      <c r="P34" s="22">
        <v>0</v>
      </c>
      <c r="Q34" s="22">
        <v>0</v>
      </c>
      <c r="R34" s="22">
        <v>16788</v>
      </c>
      <c r="S34" s="22">
        <v>0</v>
      </c>
      <c r="T34" s="22">
        <v>68378</v>
      </c>
      <c r="U34" s="22">
        <v>151202</v>
      </c>
      <c r="V34" s="22">
        <v>24002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933</v>
      </c>
      <c r="AC34" s="22">
        <v>49380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124704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5642265</v>
      </c>
    </row>
    <row r="35" spans="1:42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0</v>
      </c>
      <c r="F35" s="22">
        <v>1391818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1960686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578845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3931349</v>
      </c>
    </row>
    <row r="36" spans="1:42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0</v>
      </c>
      <c r="F36" s="22">
        <v>36622</v>
      </c>
      <c r="G36" s="22">
        <v>0</v>
      </c>
      <c r="H36" s="22">
        <v>0</v>
      </c>
      <c r="I36" s="22">
        <v>0</v>
      </c>
      <c r="J36" s="22">
        <v>7059</v>
      </c>
      <c r="K36" s="22">
        <v>0</v>
      </c>
      <c r="L36" s="22">
        <v>6355</v>
      </c>
      <c r="M36" s="22">
        <v>0</v>
      </c>
      <c r="N36" s="22">
        <v>0</v>
      </c>
      <c r="O36" s="22">
        <v>2059849</v>
      </c>
      <c r="P36" s="22">
        <v>0</v>
      </c>
      <c r="Q36" s="22">
        <v>0</v>
      </c>
      <c r="R36" s="22">
        <v>0</v>
      </c>
      <c r="S36" s="22">
        <v>0</v>
      </c>
      <c r="T36" s="22">
        <v>22012</v>
      </c>
      <c r="U36" s="22">
        <v>0</v>
      </c>
      <c r="V36" s="22">
        <v>7076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64561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874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2204408</v>
      </c>
    </row>
    <row r="37" spans="1:42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0</v>
      </c>
      <c r="F37" s="22">
        <v>24479</v>
      </c>
      <c r="G37" s="22">
        <v>0</v>
      </c>
      <c r="H37" s="22">
        <v>0</v>
      </c>
      <c r="I37" s="22">
        <v>70007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1669621</v>
      </c>
      <c r="P37" s="22">
        <v>0</v>
      </c>
      <c r="Q37" s="22">
        <v>0</v>
      </c>
      <c r="R37" s="22">
        <v>0</v>
      </c>
      <c r="S37" s="22">
        <v>0</v>
      </c>
      <c r="T37" s="22">
        <v>82634</v>
      </c>
      <c r="U37" s="22">
        <v>7805</v>
      </c>
      <c r="V37" s="22">
        <v>214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961</v>
      </c>
      <c r="AC37" s="22">
        <v>12770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1868491</v>
      </c>
    </row>
    <row r="38" spans="1:42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0</v>
      </c>
      <c r="F38" s="22">
        <v>122329</v>
      </c>
      <c r="G38" s="22">
        <v>0</v>
      </c>
      <c r="H38" s="22">
        <v>31847</v>
      </c>
      <c r="I38" s="22">
        <v>159985</v>
      </c>
      <c r="J38" s="22">
        <v>45248</v>
      </c>
      <c r="K38" s="22">
        <v>12884</v>
      </c>
      <c r="L38" s="22">
        <v>0</v>
      </c>
      <c r="M38" s="22">
        <v>0</v>
      </c>
      <c r="N38" s="22">
        <v>0</v>
      </c>
      <c r="O38" s="22">
        <v>17053483</v>
      </c>
      <c r="P38" s="22">
        <v>21006</v>
      </c>
      <c r="Q38" s="22">
        <v>0</v>
      </c>
      <c r="R38" s="22">
        <v>0</v>
      </c>
      <c r="S38" s="22">
        <v>0</v>
      </c>
      <c r="T38" s="22">
        <v>32606</v>
      </c>
      <c r="U38" s="22">
        <v>227350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14004</v>
      </c>
      <c r="AC38" s="22">
        <v>85320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28855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17834917</v>
      </c>
    </row>
    <row r="39" spans="1:42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0</v>
      </c>
      <c r="F39" s="22">
        <v>42046</v>
      </c>
      <c r="G39" s="22">
        <v>0</v>
      </c>
      <c r="H39" s="22">
        <v>0</v>
      </c>
      <c r="I39" s="22">
        <v>223502</v>
      </c>
      <c r="J39" s="22">
        <v>0</v>
      </c>
      <c r="K39" s="22">
        <v>0</v>
      </c>
      <c r="L39" s="22">
        <v>0</v>
      </c>
      <c r="M39" s="22">
        <v>0</v>
      </c>
      <c r="N39" s="22">
        <v>808064</v>
      </c>
      <c r="O39" s="22">
        <v>2941701</v>
      </c>
      <c r="P39" s="22">
        <v>0</v>
      </c>
      <c r="Q39" s="22">
        <v>0</v>
      </c>
      <c r="R39" s="22">
        <v>53446</v>
      </c>
      <c r="S39" s="22">
        <v>0</v>
      </c>
      <c r="T39" s="22">
        <v>880792</v>
      </c>
      <c r="U39" s="22">
        <v>151832</v>
      </c>
      <c r="V39" s="22">
        <v>16237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8903</v>
      </c>
      <c r="AJ39" s="22">
        <v>95087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5221610</v>
      </c>
    </row>
    <row r="40" spans="1:42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30802</v>
      </c>
      <c r="G40" s="22">
        <v>0</v>
      </c>
      <c r="H40" s="22">
        <v>0</v>
      </c>
      <c r="I40" s="22">
        <v>28529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694805</v>
      </c>
      <c r="P40" s="22">
        <v>59941</v>
      </c>
      <c r="Q40" s="22">
        <v>0</v>
      </c>
      <c r="R40" s="22">
        <v>0</v>
      </c>
      <c r="S40" s="22">
        <v>5962</v>
      </c>
      <c r="T40" s="22">
        <v>36679</v>
      </c>
      <c r="U40" s="22">
        <v>12607</v>
      </c>
      <c r="V40" s="22">
        <v>0</v>
      </c>
      <c r="W40" s="22">
        <v>0</v>
      </c>
      <c r="X40" s="22">
        <v>0</v>
      </c>
      <c r="Y40" s="22">
        <v>0</v>
      </c>
      <c r="Z40" s="22">
        <v>1130</v>
      </c>
      <c r="AA40" s="22">
        <v>0</v>
      </c>
      <c r="AB40" s="22">
        <v>0</v>
      </c>
      <c r="AC40" s="22">
        <v>33524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10467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914446</v>
      </c>
    </row>
    <row r="41" spans="1:42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0</v>
      </c>
      <c r="F41" s="22">
        <v>245690</v>
      </c>
      <c r="G41" s="22">
        <v>0</v>
      </c>
      <c r="H41" s="22">
        <v>0</v>
      </c>
      <c r="I41" s="22">
        <v>35757</v>
      </c>
      <c r="J41" s="22">
        <v>11698</v>
      </c>
      <c r="K41" s="22">
        <v>0</v>
      </c>
      <c r="L41" s="22">
        <v>9188</v>
      </c>
      <c r="M41" s="22">
        <v>2881</v>
      </c>
      <c r="N41" s="22">
        <v>0</v>
      </c>
      <c r="O41" s="22">
        <v>3279214</v>
      </c>
      <c r="P41" s="22">
        <v>301</v>
      </c>
      <c r="Q41" s="22">
        <v>0</v>
      </c>
      <c r="R41" s="22">
        <v>0</v>
      </c>
      <c r="S41" s="22">
        <v>0</v>
      </c>
      <c r="T41" s="22">
        <v>42456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3657</v>
      </c>
      <c r="AB41" s="22">
        <v>0</v>
      </c>
      <c r="AC41" s="22">
        <v>75128</v>
      </c>
      <c r="AD41" s="22">
        <v>2880</v>
      </c>
      <c r="AE41" s="22">
        <v>0</v>
      </c>
      <c r="AF41" s="22">
        <v>0</v>
      </c>
      <c r="AG41" s="22">
        <v>0</v>
      </c>
      <c r="AH41" s="22">
        <v>0</v>
      </c>
      <c r="AI41" s="22">
        <v>1667</v>
      </c>
      <c r="AJ41" s="22">
        <v>0</v>
      </c>
      <c r="AK41" s="22">
        <v>0</v>
      </c>
      <c r="AL41" s="22">
        <v>18182</v>
      </c>
      <c r="AM41" s="22">
        <v>0</v>
      </c>
      <c r="AN41" s="22">
        <v>0</v>
      </c>
      <c r="AO41" s="22">
        <v>0</v>
      </c>
      <c r="AP41" s="22">
        <v>3728699</v>
      </c>
    </row>
    <row r="42" spans="1:42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0</v>
      </c>
      <c r="F42" s="22">
        <v>292430</v>
      </c>
      <c r="G42" s="22">
        <v>0</v>
      </c>
      <c r="H42" s="22">
        <v>0</v>
      </c>
      <c r="I42" s="22">
        <v>366216</v>
      </c>
      <c r="J42" s="22">
        <v>0</v>
      </c>
      <c r="K42" s="22">
        <v>0</v>
      </c>
      <c r="L42" s="22">
        <v>7470</v>
      </c>
      <c r="M42" s="22">
        <v>0</v>
      </c>
      <c r="N42" s="22">
        <v>0</v>
      </c>
      <c r="O42" s="22">
        <v>10972650</v>
      </c>
      <c r="P42" s="22">
        <v>64464</v>
      </c>
      <c r="Q42" s="22">
        <v>0</v>
      </c>
      <c r="R42" s="22">
        <v>0</v>
      </c>
      <c r="S42" s="22">
        <v>0</v>
      </c>
      <c r="T42" s="22">
        <v>437927</v>
      </c>
      <c r="U42" s="22">
        <v>105256</v>
      </c>
      <c r="V42" s="22">
        <v>0</v>
      </c>
      <c r="W42" s="22">
        <v>0</v>
      </c>
      <c r="X42" s="22">
        <v>0</v>
      </c>
      <c r="Y42" s="22">
        <v>0</v>
      </c>
      <c r="Z42" s="22">
        <v>3404</v>
      </c>
      <c r="AA42" s="22">
        <v>0</v>
      </c>
      <c r="AB42" s="22">
        <v>0</v>
      </c>
      <c r="AC42" s="22">
        <v>9128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133928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12392873</v>
      </c>
    </row>
    <row r="43" spans="1:42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0</v>
      </c>
      <c r="F43" s="22">
        <v>68224</v>
      </c>
      <c r="G43" s="22">
        <v>0</v>
      </c>
      <c r="H43" s="22">
        <v>0</v>
      </c>
      <c r="I43" s="22">
        <v>71152</v>
      </c>
      <c r="J43" s="22">
        <v>400</v>
      </c>
      <c r="K43" s="22">
        <v>0</v>
      </c>
      <c r="L43" s="22">
        <v>4748</v>
      </c>
      <c r="M43" s="22">
        <v>0</v>
      </c>
      <c r="N43" s="22">
        <v>0</v>
      </c>
      <c r="O43" s="22">
        <v>1613100</v>
      </c>
      <c r="P43" s="22">
        <v>0</v>
      </c>
      <c r="Q43" s="22">
        <v>0</v>
      </c>
      <c r="R43" s="22">
        <v>0</v>
      </c>
      <c r="S43" s="22">
        <v>0</v>
      </c>
      <c r="T43" s="22">
        <v>55656</v>
      </c>
      <c r="U43" s="22">
        <v>23075</v>
      </c>
      <c r="V43" s="22">
        <v>551</v>
      </c>
      <c r="W43" s="22">
        <v>0</v>
      </c>
      <c r="X43" s="22">
        <v>0</v>
      </c>
      <c r="Y43" s="22">
        <v>0</v>
      </c>
      <c r="Z43" s="22">
        <v>1197</v>
      </c>
      <c r="AA43" s="22">
        <v>5500</v>
      </c>
      <c r="AB43" s="22">
        <v>0</v>
      </c>
      <c r="AC43" s="22">
        <v>140713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52374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2036690</v>
      </c>
    </row>
    <row r="44" spans="1:42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0</v>
      </c>
      <c r="F44" s="22">
        <v>340574</v>
      </c>
      <c r="G44" s="22">
        <v>463591</v>
      </c>
      <c r="H44" s="22">
        <v>0</v>
      </c>
      <c r="I44" s="22">
        <v>505586</v>
      </c>
      <c r="J44" s="22">
        <v>11831</v>
      </c>
      <c r="K44" s="22">
        <v>0</v>
      </c>
      <c r="L44" s="22">
        <v>115725</v>
      </c>
      <c r="M44" s="22">
        <v>0</v>
      </c>
      <c r="N44" s="22">
        <v>0</v>
      </c>
      <c r="O44" s="22">
        <v>12341239</v>
      </c>
      <c r="P44" s="22">
        <v>0</v>
      </c>
      <c r="Q44" s="22">
        <v>0</v>
      </c>
      <c r="R44" s="22">
        <v>0</v>
      </c>
      <c r="S44" s="22">
        <v>0</v>
      </c>
      <c r="T44" s="22">
        <v>127930</v>
      </c>
      <c r="U44" s="22">
        <v>31356</v>
      </c>
      <c r="V44" s="22">
        <v>650899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32725</v>
      </c>
      <c r="AC44" s="22">
        <v>182544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985458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15789458</v>
      </c>
    </row>
    <row r="45" spans="1:42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0</v>
      </c>
      <c r="F45" s="22">
        <v>323548</v>
      </c>
      <c r="G45" s="22">
        <v>0</v>
      </c>
      <c r="H45" s="22">
        <v>0</v>
      </c>
      <c r="I45" s="22">
        <v>233229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12862927</v>
      </c>
      <c r="P45" s="22">
        <v>0</v>
      </c>
      <c r="Q45" s="22">
        <v>0</v>
      </c>
      <c r="R45" s="22">
        <v>0</v>
      </c>
      <c r="S45" s="22">
        <v>0</v>
      </c>
      <c r="T45" s="22">
        <v>67128</v>
      </c>
      <c r="U45" s="22">
        <v>55343</v>
      </c>
      <c r="V45" s="22">
        <v>62891</v>
      </c>
      <c r="W45" s="22">
        <v>0</v>
      </c>
      <c r="X45" s="22">
        <v>20502</v>
      </c>
      <c r="Y45" s="22">
        <v>0</v>
      </c>
      <c r="Z45" s="22">
        <v>0</v>
      </c>
      <c r="AA45" s="22">
        <v>0</v>
      </c>
      <c r="AB45" s="22">
        <v>79365</v>
      </c>
      <c r="AC45" s="22">
        <v>61025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38160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13804118</v>
      </c>
    </row>
    <row r="46" spans="1:42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0</v>
      </c>
      <c r="F46" s="22">
        <v>48034</v>
      </c>
      <c r="G46" s="22">
        <v>0</v>
      </c>
      <c r="H46" s="22">
        <v>0</v>
      </c>
      <c r="I46" s="22">
        <v>189594</v>
      </c>
      <c r="J46" s="22">
        <v>0</v>
      </c>
      <c r="K46" s="22">
        <v>0</v>
      </c>
      <c r="L46" s="22">
        <v>45440</v>
      </c>
      <c r="M46" s="22">
        <v>0</v>
      </c>
      <c r="N46" s="22">
        <v>831189</v>
      </c>
      <c r="O46" s="22">
        <v>2327744</v>
      </c>
      <c r="P46" s="22">
        <v>0</v>
      </c>
      <c r="Q46" s="22">
        <v>0</v>
      </c>
      <c r="R46" s="22">
        <v>0</v>
      </c>
      <c r="S46" s="22">
        <v>369902</v>
      </c>
      <c r="T46" s="22">
        <v>819648</v>
      </c>
      <c r="U46" s="22">
        <v>54294</v>
      </c>
      <c r="V46" s="22">
        <v>10880</v>
      </c>
      <c r="W46" s="22">
        <v>0</v>
      </c>
      <c r="X46" s="22">
        <v>0</v>
      </c>
      <c r="Y46" s="22">
        <v>0</v>
      </c>
      <c r="Z46" s="22">
        <v>0</v>
      </c>
      <c r="AA46" s="22">
        <v>7869</v>
      </c>
      <c r="AB46" s="22">
        <v>0</v>
      </c>
      <c r="AC46" s="22">
        <v>41970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49958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4796522</v>
      </c>
    </row>
    <row r="47" spans="1:42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0</v>
      </c>
      <c r="F47" s="22">
        <v>52027</v>
      </c>
      <c r="G47" s="22">
        <v>0</v>
      </c>
      <c r="H47" s="22">
        <v>0</v>
      </c>
      <c r="I47" s="22">
        <v>134169</v>
      </c>
      <c r="J47" s="22">
        <v>0</v>
      </c>
      <c r="K47" s="22">
        <v>0</v>
      </c>
      <c r="L47" s="22">
        <v>22256</v>
      </c>
      <c r="M47" s="22">
        <v>0</v>
      </c>
      <c r="N47" s="22">
        <v>1190634</v>
      </c>
      <c r="O47" s="22">
        <v>5151064</v>
      </c>
      <c r="P47" s="22">
        <v>3069</v>
      </c>
      <c r="Q47" s="22">
        <v>0</v>
      </c>
      <c r="R47" s="22">
        <v>148847</v>
      </c>
      <c r="S47" s="22">
        <v>0</v>
      </c>
      <c r="T47" s="22">
        <v>640359</v>
      </c>
      <c r="U47" s="22">
        <v>810025</v>
      </c>
      <c r="V47" s="22">
        <v>36516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5491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1985419</v>
      </c>
      <c r="AJ47" s="22">
        <v>101411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10281287</v>
      </c>
    </row>
    <row r="48" spans="1:42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0</v>
      </c>
      <c r="F48" s="22">
        <v>75414</v>
      </c>
      <c r="G48" s="22">
        <v>0</v>
      </c>
      <c r="H48" s="22">
        <v>0</v>
      </c>
      <c r="I48" s="22">
        <v>401089</v>
      </c>
      <c r="J48" s="22">
        <v>2300</v>
      </c>
      <c r="K48" s="22">
        <v>0</v>
      </c>
      <c r="L48" s="22">
        <v>0</v>
      </c>
      <c r="M48" s="22">
        <v>52567</v>
      </c>
      <c r="N48" s="22">
        <v>0</v>
      </c>
      <c r="O48" s="22">
        <v>4950540</v>
      </c>
      <c r="P48" s="22">
        <v>9859</v>
      </c>
      <c r="Q48" s="22">
        <v>12878</v>
      </c>
      <c r="R48" s="22">
        <v>0</v>
      </c>
      <c r="S48" s="22">
        <v>0</v>
      </c>
      <c r="T48" s="22">
        <v>18028</v>
      </c>
      <c r="U48" s="22">
        <v>88936</v>
      </c>
      <c r="V48" s="22">
        <v>112049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31674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34631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44155</v>
      </c>
      <c r="AP48" s="22">
        <v>5834120</v>
      </c>
    </row>
    <row r="49" spans="1:42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0</v>
      </c>
      <c r="F49" s="22">
        <v>264659</v>
      </c>
      <c r="G49" s="22">
        <v>0</v>
      </c>
      <c r="H49" s="22">
        <v>23094</v>
      </c>
      <c r="I49" s="22">
        <v>160541</v>
      </c>
      <c r="J49" s="22">
        <v>0</v>
      </c>
      <c r="K49" s="22">
        <v>774</v>
      </c>
      <c r="L49" s="22">
        <v>0</v>
      </c>
      <c r="M49" s="22">
        <v>0</v>
      </c>
      <c r="N49" s="22">
        <v>0</v>
      </c>
      <c r="O49" s="22">
        <v>19972748</v>
      </c>
      <c r="P49" s="22">
        <v>0</v>
      </c>
      <c r="Q49" s="22">
        <v>0</v>
      </c>
      <c r="R49" s="22">
        <v>0</v>
      </c>
      <c r="S49" s="22">
        <v>0</v>
      </c>
      <c r="T49" s="22">
        <v>38160</v>
      </c>
      <c r="U49" s="22">
        <v>20123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153652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96586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20730337</v>
      </c>
    </row>
    <row r="50" spans="1:42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0</v>
      </c>
      <c r="F50" s="22">
        <v>4567</v>
      </c>
      <c r="G50" s="22">
        <v>0</v>
      </c>
      <c r="H50" s="22">
        <v>0</v>
      </c>
      <c r="I50" s="22">
        <v>61385</v>
      </c>
      <c r="J50" s="22">
        <v>15956</v>
      </c>
      <c r="K50" s="22">
        <v>0</v>
      </c>
      <c r="L50" s="22">
        <v>0</v>
      </c>
      <c r="M50" s="22">
        <v>0</v>
      </c>
      <c r="N50" s="22">
        <v>0</v>
      </c>
      <c r="O50" s="22">
        <v>1698086</v>
      </c>
      <c r="P50" s="22">
        <v>0</v>
      </c>
      <c r="Q50" s="22">
        <v>0</v>
      </c>
      <c r="R50" s="22">
        <v>0</v>
      </c>
      <c r="S50" s="22">
        <v>0</v>
      </c>
      <c r="T50" s="22">
        <v>105084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79264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1964342</v>
      </c>
    </row>
    <row r="51" spans="1:42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0</v>
      </c>
      <c r="F51" s="22">
        <v>190711</v>
      </c>
      <c r="G51" s="22">
        <v>0</v>
      </c>
      <c r="H51" s="22">
        <v>47171</v>
      </c>
      <c r="I51" s="22">
        <v>495237</v>
      </c>
      <c r="J51" s="22">
        <v>15537</v>
      </c>
      <c r="K51" s="22">
        <v>7421</v>
      </c>
      <c r="L51" s="22">
        <v>0</v>
      </c>
      <c r="M51" s="22">
        <v>0</v>
      </c>
      <c r="N51" s="22">
        <v>0</v>
      </c>
      <c r="O51" s="22">
        <v>21237959</v>
      </c>
      <c r="P51" s="22">
        <v>0</v>
      </c>
      <c r="Q51" s="22">
        <v>0</v>
      </c>
      <c r="R51" s="22">
        <v>210</v>
      </c>
      <c r="S51" s="22">
        <v>0</v>
      </c>
      <c r="T51" s="22">
        <v>459664</v>
      </c>
      <c r="U51" s="22">
        <v>297219</v>
      </c>
      <c r="V51" s="22">
        <v>25400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3211</v>
      </c>
      <c r="AC51" s="22">
        <v>87260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221077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23088077</v>
      </c>
    </row>
    <row r="52" spans="1:42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0</v>
      </c>
      <c r="F52" s="22">
        <v>33004</v>
      </c>
      <c r="G52" s="22">
        <v>0</v>
      </c>
      <c r="H52" s="22">
        <v>0</v>
      </c>
      <c r="I52" s="22">
        <v>0</v>
      </c>
      <c r="J52" s="22">
        <v>205667</v>
      </c>
      <c r="K52" s="22">
        <v>0</v>
      </c>
      <c r="L52" s="22">
        <v>0</v>
      </c>
      <c r="M52" s="22">
        <v>0</v>
      </c>
      <c r="N52" s="22">
        <v>739619</v>
      </c>
      <c r="O52" s="22">
        <v>3985557</v>
      </c>
      <c r="P52" s="22">
        <v>0</v>
      </c>
      <c r="Q52" s="22">
        <v>0</v>
      </c>
      <c r="R52" s="22">
        <v>0</v>
      </c>
      <c r="S52" s="22">
        <v>0</v>
      </c>
      <c r="T52" s="22">
        <v>677695</v>
      </c>
      <c r="U52" s="22">
        <v>490647</v>
      </c>
      <c r="V52" s="22">
        <v>24503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77982</v>
      </c>
      <c r="AC52" s="22">
        <v>5173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77587</v>
      </c>
      <c r="AM52" s="22">
        <v>0</v>
      </c>
      <c r="AN52" s="22">
        <v>0</v>
      </c>
      <c r="AO52" s="22">
        <v>0</v>
      </c>
      <c r="AP52" s="22">
        <v>6317434</v>
      </c>
    </row>
    <row r="53" spans="1:42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0</v>
      </c>
      <c r="F53" s="22">
        <v>113466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104528</v>
      </c>
      <c r="N53" s="22">
        <v>1117496</v>
      </c>
      <c r="O53" s="22">
        <v>4644544</v>
      </c>
      <c r="P53" s="22">
        <v>767158</v>
      </c>
      <c r="Q53" s="22">
        <v>0</v>
      </c>
      <c r="R53" s="22">
        <v>0</v>
      </c>
      <c r="S53" s="22">
        <v>0</v>
      </c>
      <c r="T53" s="22">
        <v>294843</v>
      </c>
      <c r="U53" s="22">
        <v>496241</v>
      </c>
      <c r="V53" s="22">
        <v>24366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1291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7563933</v>
      </c>
    </row>
    <row r="54" spans="1:42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0</v>
      </c>
      <c r="F54" s="22">
        <v>20740</v>
      </c>
      <c r="G54" s="22">
        <v>0</v>
      </c>
      <c r="H54" s="22">
        <v>0</v>
      </c>
      <c r="I54" s="22">
        <v>0</v>
      </c>
      <c r="J54" s="22">
        <v>64743</v>
      </c>
      <c r="K54" s="22">
        <v>0</v>
      </c>
      <c r="L54" s="22">
        <v>0</v>
      </c>
      <c r="M54" s="22">
        <v>0</v>
      </c>
      <c r="N54" s="22">
        <v>0</v>
      </c>
      <c r="O54" s="22">
        <v>1104012</v>
      </c>
      <c r="P54" s="22">
        <v>0</v>
      </c>
      <c r="Q54" s="22">
        <v>0</v>
      </c>
      <c r="R54" s="22">
        <v>0</v>
      </c>
      <c r="S54" s="22">
        <v>0</v>
      </c>
      <c r="T54" s="22">
        <v>31766</v>
      </c>
      <c r="U54" s="22">
        <v>3158</v>
      </c>
      <c r="V54" s="22">
        <v>39090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270</v>
      </c>
      <c r="AC54" s="22">
        <v>20963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1985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1286727</v>
      </c>
    </row>
    <row r="55" spans="1:42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0</v>
      </c>
      <c r="F55" s="22">
        <v>156552</v>
      </c>
      <c r="G55" s="22">
        <v>0</v>
      </c>
      <c r="H55" s="22">
        <v>22647</v>
      </c>
      <c r="I55" s="22">
        <v>7453</v>
      </c>
      <c r="J55" s="22">
        <v>0</v>
      </c>
      <c r="K55" s="22">
        <v>0</v>
      </c>
      <c r="L55" s="22">
        <v>0</v>
      </c>
      <c r="M55" s="22">
        <v>0</v>
      </c>
      <c r="N55" s="22">
        <v>1189146</v>
      </c>
      <c r="O55" s="22">
        <v>9627620</v>
      </c>
      <c r="P55" s="22">
        <v>70180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29046</v>
      </c>
      <c r="AC55" s="22">
        <v>98072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15810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11216526</v>
      </c>
    </row>
    <row r="56" spans="1:42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0</v>
      </c>
      <c r="F56" s="22">
        <v>340438</v>
      </c>
      <c r="G56" s="22">
        <v>0</v>
      </c>
      <c r="H56" s="22">
        <v>0</v>
      </c>
      <c r="I56" s="22">
        <v>11424</v>
      </c>
      <c r="J56" s="22">
        <v>5306</v>
      </c>
      <c r="K56" s="22">
        <v>0</v>
      </c>
      <c r="L56" s="22">
        <v>17341</v>
      </c>
      <c r="M56" s="22">
        <v>0</v>
      </c>
      <c r="N56" s="22">
        <v>9312</v>
      </c>
      <c r="O56" s="22">
        <v>3585535</v>
      </c>
      <c r="P56" s="22">
        <v>88065</v>
      </c>
      <c r="Q56" s="22">
        <v>0</v>
      </c>
      <c r="R56" s="22">
        <v>0</v>
      </c>
      <c r="S56" s="22">
        <v>0</v>
      </c>
      <c r="T56" s="22">
        <v>102873</v>
      </c>
      <c r="U56" s="22">
        <v>79698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135631</v>
      </c>
      <c r="AD56" s="22">
        <v>0</v>
      </c>
      <c r="AE56" s="22">
        <v>0</v>
      </c>
      <c r="AF56" s="22">
        <v>0</v>
      </c>
      <c r="AG56" s="22">
        <v>19215</v>
      </c>
      <c r="AH56" s="22">
        <v>0</v>
      </c>
      <c r="AI56" s="22">
        <v>27578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4422416</v>
      </c>
    </row>
    <row r="57" spans="1:42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0</v>
      </c>
      <c r="F57" s="22">
        <v>98769</v>
      </c>
      <c r="G57" s="22">
        <v>0</v>
      </c>
      <c r="H57" s="22">
        <v>0</v>
      </c>
      <c r="I57" s="22">
        <v>70620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1839752</v>
      </c>
      <c r="P57" s="22">
        <v>269331</v>
      </c>
      <c r="Q57" s="22">
        <v>0</v>
      </c>
      <c r="R57" s="22">
        <v>0</v>
      </c>
      <c r="S57" s="22">
        <v>0</v>
      </c>
      <c r="T57" s="22">
        <v>371391</v>
      </c>
      <c r="U57" s="22">
        <v>36688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21379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2707930</v>
      </c>
    </row>
    <row r="58" spans="1:42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0</v>
      </c>
      <c r="F58" s="22">
        <v>354811</v>
      </c>
      <c r="G58" s="22">
        <v>0</v>
      </c>
      <c r="H58" s="22">
        <v>0</v>
      </c>
      <c r="I58" s="22">
        <v>177662</v>
      </c>
      <c r="J58" s="22">
        <v>0</v>
      </c>
      <c r="K58" s="22">
        <v>0</v>
      </c>
      <c r="L58" s="22">
        <v>0</v>
      </c>
      <c r="M58" s="22">
        <v>0</v>
      </c>
      <c r="N58" s="22">
        <v>299091</v>
      </c>
      <c r="O58" s="22">
        <v>2958680</v>
      </c>
      <c r="P58" s="22">
        <v>0</v>
      </c>
      <c r="Q58" s="22">
        <v>0</v>
      </c>
      <c r="R58" s="22">
        <v>0</v>
      </c>
      <c r="S58" s="22">
        <v>0</v>
      </c>
      <c r="T58" s="22">
        <v>133686</v>
      </c>
      <c r="U58" s="22">
        <v>81150</v>
      </c>
      <c r="V58" s="22">
        <v>614075</v>
      </c>
      <c r="W58" s="22">
        <v>29999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90194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46012</v>
      </c>
      <c r="AJ58" s="22">
        <v>34955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4820315</v>
      </c>
    </row>
    <row r="59" spans="1:42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0</v>
      </c>
      <c r="F59" s="22">
        <v>95951</v>
      </c>
      <c r="G59" s="22">
        <v>81090</v>
      </c>
      <c r="H59" s="22">
        <v>0</v>
      </c>
      <c r="I59" s="22">
        <v>276501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7986183</v>
      </c>
      <c r="P59" s="22">
        <v>165867</v>
      </c>
      <c r="Q59" s="22">
        <v>0</v>
      </c>
      <c r="R59" s="22">
        <v>0</v>
      </c>
      <c r="S59" s="22">
        <v>0</v>
      </c>
      <c r="T59" s="22">
        <v>2213373</v>
      </c>
      <c r="U59" s="22">
        <v>0</v>
      </c>
      <c r="V59" s="22">
        <v>1433</v>
      </c>
      <c r="W59" s="22">
        <v>0</v>
      </c>
      <c r="X59" s="22">
        <v>0</v>
      </c>
      <c r="Y59" s="22">
        <v>13150</v>
      </c>
      <c r="Z59" s="22">
        <v>0</v>
      </c>
      <c r="AA59" s="22">
        <v>78965</v>
      </c>
      <c r="AB59" s="22">
        <v>81513</v>
      </c>
      <c r="AC59" s="22">
        <v>7066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1888583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12889675</v>
      </c>
    </row>
    <row r="60" spans="1:42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3087</v>
      </c>
      <c r="F60" s="22">
        <v>137844</v>
      </c>
      <c r="G60" s="22">
        <v>0</v>
      </c>
      <c r="H60" s="22">
        <v>0</v>
      </c>
      <c r="I60" s="22">
        <v>41122</v>
      </c>
      <c r="J60" s="22">
        <v>0</v>
      </c>
      <c r="K60" s="22">
        <v>0</v>
      </c>
      <c r="L60" s="22">
        <v>1540</v>
      </c>
      <c r="M60" s="22">
        <v>0</v>
      </c>
      <c r="N60" s="22">
        <v>0</v>
      </c>
      <c r="O60" s="22">
        <v>1727243</v>
      </c>
      <c r="P60" s="22">
        <v>0</v>
      </c>
      <c r="Q60" s="22">
        <v>0</v>
      </c>
      <c r="R60" s="22">
        <v>0</v>
      </c>
      <c r="S60" s="22">
        <v>0</v>
      </c>
      <c r="T60" s="22">
        <v>221224</v>
      </c>
      <c r="U60" s="22">
        <v>72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88627</v>
      </c>
      <c r="AD60" s="22">
        <v>7967</v>
      </c>
      <c r="AE60" s="22">
        <v>0</v>
      </c>
      <c r="AF60" s="22">
        <v>0</v>
      </c>
      <c r="AG60" s="22">
        <v>0</v>
      </c>
      <c r="AH60" s="22">
        <v>0</v>
      </c>
      <c r="AI60" s="22">
        <v>17317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2246043</v>
      </c>
    </row>
    <row r="61" spans="1:42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0</v>
      </c>
      <c r="F61" s="22">
        <v>365726</v>
      </c>
      <c r="G61" s="22">
        <v>240094</v>
      </c>
      <c r="H61" s="22">
        <v>0</v>
      </c>
      <c r="I61" s="22">
        <v>60682</v>
      </c>
      <c r="J61" s="22">
        <v>23210</v>
      </c>
      <c r="K61" s="22">
        <v>0</v>
      </c>
      <c r="L61" s="22">
        <v>8223</v>
      </c>
      <c r="M61" s="22">
        <v>0</v>
      </c>
      <c r="N61" s="22">
        <v>0</v>
      </c>
      <c r="O61" s="22">
        <v>10555881</v>
      </c>
      <c r="P61" s="22">
        <v>0</v>
      </c>
      <c r="Q61" s="22">
        <v>0</v>
      </c>
      <c r="R61" s="22">
        <v>0</v>
      </c>
      <c r="S61" s="22">
        <v>0</v>
      </c>
      <c r="T61" s="22">
        <v>359978</v>
      </c>
      <c r="U61" s="22">
        <v>469134</v>
      </c>
      <c r="V61" s="22">
        <v>159092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1273</v>
      </c>
      <c r="AC61" s="22">
        <v>13494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302672</v>
      </c>
      <c r="AJ61" s="22">
        <v>16817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12576276</v>
      </c>
    </row>
    <row r="62" spans="1:42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12204</v>
      </c>
      <c r="G62" s="22">
        <v>0</v>
      </c>
      <c r="H62" s="22">
        <v>0</v>
      </c>
      <c r="I62" s="22">
        <v>30142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364839</v>
      </c>
      <c r="P62" s="22">
        <v>0</v>
      </c>
      <c r="Q62" s="22">
        <v>0</v>
      </c>
      <c r="R62" s="22">
        <v>0</v>
      </c>
      <c r="S62" s="22">
        <v>0</v>
      </c>
      <c r="T62" s="22">
        <v>25765</v>
      </c>
      <c r="U62" s="22">
        <v>0</v>
      </c>
      <c r="V62" s="22">
        <v>180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18763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21481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473374</v>
      </c>
    </row>
    <row r="63" spans="1:42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0</v>
      </c>
      <c r="F63" s="22">
        <v>157480</v>
      </c>
      <c r="G63" s="22">
        <v>0</v>
      </c>
      <c r="H63" s="22">
        <v>0</v>
      </c>
      <c r="I63" s="22">
        <v>38914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1561210</v>
      </c>
      <c r="P63" s="22">
        <v>777034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40003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2574641</v>
      </c>
    </row>
    <row r="64" spans="1:42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99772</v>
      </c>
      <c r="G64" s="22">
        <v>0</v>
      </c>
      <c r="H64" s="22">
        <v>0</v>
      </c>
      <c r="I64" s="22">
        <v>55508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2639354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33725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2828359</v>
      </c>
    </row>
    <row r="65" spans="1:42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50417</v>
      </c>
      <c r="G65" s="22">
        <v>383</v>
      </c>
      <c r="H65" s="22">
        <v>0</v>
      </c>
      <c r="I65" s="22">
        <v>87456</v>
      </c>
      <c r="J65" s="22">
        <v>5010</v>
      </c>
      <c r="K65" s="22">
        <v>0</v>
      </c>
      <c r="L65" s="22">
        <v>10652</v>
      </c>
      <c r="M65" s="22">
        <v>0</v>
      </c>
      <c r="N65" s="22">
        <v>0</v>
      </c>
      <c r="O65" s="22">
        <v>3559830</v>
      </c>
      <c r="P65" s="22">
        <v>25062</v>
      </c>
      <c r="Q65" s="22">
        <v>0</v>
      </c>
      <c r="R65" s="22">
        <v>0</v>
      </c>
      <c r="S65" s="22">
        <v>0</v>
      </c>
      <c r="T65" s="22">
        <v>27600</v>
      </c>
      <c r="U65" s="22">
        <v>14093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9447</v>
      </c>
      <c r="AC65" s="22">
        <v>52638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19869</v>
      </c>
      <c r="AJ65" s="22">
        <v>1243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3863700</v>
      </c>
    </row>
    <row r="66" spans="1:42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25455</v>
      </c>
      <c r="G66" s="22">
        <v>0</v>
      </c>
      <c r="H66" s="22">
        <v>0</v>
      </c>
      <c r="I66" s="22">
        <v>2420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217334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2415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15003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5193</v>
      </c>
      <c r="AJ66" s="22">
        <v>0</v>
      </c>
      <c r="AK66" s="22">
        <v>0</v>
      </c>
      <c r="AL66" s="22">
        <v>909</v>
      </c>
      <c r="AM66" s="22">
        <v>0</v>
      </c>
      <c r="AN66" s="22">
        <v>0</v>
      </c>
      <c r="AO66" s="22">
        <v>0</v>
      </c>
      <c r="AP66" s="22">
        <v>268729</v>
      </c>
    </row>
    <row r="67" spans="1:42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0</v>
      </c>
      <c r="F67" s="22">
        <v>327729</v>
      </c>
      <c r="G67" s="22">
        <v>0</v>
      </c>
      <c r="H67" s="22">
        <v>0</v>
      </c>
      <c r="I67" s="22">
        <v>402593</v>
      </c>
      <c r="J67" s="22">
        <v>55575</v>
      </c>
      <c r="K67" s="22">
        <v>0</v>
      </c>
      <c r="L67" s="22">
        <v>42927</v>
      </c>
      <c r="M67" s="22">
        <v>0</v>
      </c>
      <c r="N67" s="22">
        <v>0</v>
      </c>
      <c r="O67" s="22">
        <v>25989932</v>
      </c>
      <c r="P67" s="22">
        <v>0</v>
      </c>
      <c r="Q67" s="22">
        <v>0</v>
      </c>
      <c r="R67" s="22">
        <v>63340</v>
      </c>
      <c r="S67" s="22">
        <v>325486</v>
      </c>
      <c r="T67" s="22">
        <v>376116</v>
      </c>
      <c r="U67" s="22">
        <v>226141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7338</v>
      </c>
      <c r="AC67" s="22">
        <v>75983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151284</v>
      </c>
      <c r="AM67" s="22">
        <v>0</v>
      </c>
      <c r="AN67" s="22">
        <v>0</v>
      </c>
      <c r="AO67" s="22">
        <v>0</v>
      </c>
      <c r="AP67" s="22">
        <v>28044444</v>
      </c>
    </row>
    <row r="68" spans="1:42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0</v>
      </c>
      <c r="F68" s="22">
        <v>239096</v>
      </c>
      <c r="G68" s="22">
        <v>0</v>
      </c>
      <c r="H68" s="22">
        <v>0</v>
      </c>
      <c r="I68" s="22">
        <v>585196</v>
      </c>
      <c r="J68" s="22">
        <v>0</v>
      </c>
      <c r="K68" s="22">
        <v>0</v>
      </c>
      <c r="L68" s="22">
        <v>47264</v>
      </c>
      <c r="M68" s="22">
        <v>0</v>
      </c>
      <c r="N68" s="22">
        <v>169285</v>
      </c>
      <c r="O68" s="22">
        <v>13869321</v>
      </c>
      <c r="P68" s="22">
        <v>0</v>
      </c>
      <c r="Q68" s="22">
        <v>0</v>
      </c>
      <c r="R68" s="22">
        <v>134349</v>
      </c>
      <c r="S68" s="22">
        <v>0</v>
      </c>
      <c r="T68" s="22">
        <v>1158788</v>
      </c>
      <c r="U68" s="22">
        <v>1656170</v>
      </c>
      <c r="V68" s="22">
        <v>14440</v>
      </c>
      <c r="W68" s="22">
        <v>0</v>
      </c>
      <c r="X68" s="22">
        <v>0</v>
      </c>
      <c r="Y68" s="22">
        <v>0</v>
      </c>
      <c r="Z68" s="22">
        <v>29318</v>
      </c>
      <c r="AA68" s="22">
        <v>0</v>
      </c>
      <c r="AB68" s="22">
        <v>0</v>
      </c>
      <c r="AC68" s="22">
        <v>44645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235668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18183540</v>
      </c>
    </row>
    <row r="69" spans="1:42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0</v>
      </c>
      <c r="F69" s="22">
        <v>133170</v>
      </c>
      <c r="G69" s="22">
        <v>9101</v>
      </c>
      <c r="H69" s="22">
        <v>0</v>
      </c>
      <c r="I69" s="22">
        <v>123348</v>
      </c>
      <c r="J69" s="22">
        <v>0</v>
      </c>
      <c r="K69" s="22">
        <v>0</v>
      </c>
      <c r="L69" s="22">
        <v>0</v>
      </c>
      <c r="M69" s="22">
        <v>0</v>
      </c>
      <c r="N69" s="22">
        <v>848450</v>
      </c>
      <c r="O69" s="22">
        <v>2260034</v>
      </c>
      <c r="P69" s="22">
        <v>0</v>
      </c>
      <c r="Q69" s="22">
        <v>0</v>
      </c>
      <c r="R69" s="22">
        <v>0</v>
      </c>
      <c r="S69" s="22">
        <v>0</v>
      </c>
      <c r="T69" s="22">
        <v>58677</v>
      </c>
      <c r="U69" s="22">
        <v>5654</v>
      </c>
      <c r="V69" s="22">
        <v>41134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13982</v>
      </c>
      <c r="AC69" s="22">
        <v>33925</v>
      </c>
      <c r="AD69" s="22">
        <v>0</v>
      </c>
      <c r="AE69" s="22">
        <v>0</v>
      </c>
      <c r="AF69" s="22">
        <v>0</v>
      </c>
      <c r="AG69" s="22">
        <v>0</v>
      </c>
      <c r="AH69" s="22">
        <v>3068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3530543</v>
      </c>
    </row>
    <row r="70" spans="1:42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0</v>
      </c>
      <c r="F70" s="22">
        <v>287427</v>
      </c>
      <c r="G70" s="22">
        <v>0</v>
      </c>
      <c r="H70" s="22">
        <v>0</v>
      </c>
      <c r="I70" s="22">
        <v>107337</v>
      </c>
      <c r="J70" s="22">
        <v>3433</v>
      </c>
      <c r="K70" s="22">
        <v>0</v>
      </c>
      <c r="L70" s="22">
        <v>2747</v>
      </c>
      <c r="M70" s="22">
        <v>0</v>
      </c>
      <c r="N70" s="22">
        <v>0</v>
      </c>
      <c r="O70" s="22">
        <v>1330642</v>
      </c>
      <c r="P70" s="22">
        <v>0</v>
      </c>
      <c r="Q70" s="22">
        <v>0</v>
      </c>
      <c r="R70" s="22">
        <v>0</v>
      </c>
      <c r="S70" s="22">
        <v>0</v>
      </c>
      <c r="T70" s="22">
        <v>83273</v>
      </c>
      <c r="U70" s="22">
        <v>0</v>
      </c>
      <c r="V70" s="22">
        <v>28977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36122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55507</v>
      </c>
      <c r="AJ70" s="22">
        <v>0</v>
      </c>
      <c r="AK70" s="22">
        <v>0</v>
      </c>
      <c r="AL70" s="22">
        <v>0</v>
      </c>
      <c r="AM70" s="22">
        <v>171778</v>
      </c>
      <c r="AN70" s="22">
        <v>0</v>
      </c>
      <c r="AO70" s="22">
        <v>0</v>
      </c>
      <c r="AP70" s="22">
        <v>2107243</v>
      </c>
    </row>
    <row r="71" spans="1:42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28580</v>
      </c>
      <c r="G71" s="22">
        <v>0</v>
      </c>
      <c r="H71" s="22">
        <v>0</v>
      </c>
      <c r="I71" s="22">
        <v>70166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2071858</v>
      </c>
      <c r="P71" s="22">
        <v>5541</v>
      </c>
      <c r="Q71" s="22">
        <v>0</v>
      </c>
      <c r="R71" s="22">
        <v>28929</v>
      </c>
      <c r="S71" s="22">
        <v>0</v>
      </c>
      <c r="T71" s="22">
        <v>21876</v>
      </c>
      <c r="U71" s="22">
        <v>21706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49692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56966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2355314</v>
      </c>
    </row>
    <row r="72" spans="1:42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12160</v>
      </c>
      <c r="G72" s="22">
        <v>0</v>
      </c>
      <c r="H72" s="22">
        <v>0</v>
      </c>
      <c r="I72" s="22">
        <v>20681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1412145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1000</v>
      </c>
      <c r="Y72" s="22">
        <v>0</v>
      </c>
      <c r="Z72" s="22">
        <v>0</v>
      </c>
      <c r="AA72" s="22">
        <v>1092</v>
      </c>
      <c r="AB72" s="22">
        <v>0</v>
      </c>
      <c r="AC72" s="22">
        <v>10008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1457086</v>
      </c>
    </row>
    <row r="73" spans="1:42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0</v>
      </c>
      <c r="F73" s="22">
        <v>16213</v>
      </c>
      <c r="G73" s="22">
        <v>0</v>
      </c>
      <c r="H73" s="22">
        <v>0</v>
      </c>
      <c r="I73" s="22">
        <v>112431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3365398</v>
      </c>
      <c r="P73" s="22">
        <v>0</v>
      </c>
      <c r="Q73" s="22">
        <v>0</v>
      </c>
      <c r="R73" s="22">
        <v>0</v>
      </c>
      <c r="S73" s="22">
        <v>0</v>
      </c>
      <c r="T73" s="22">
        <v>95211</v>
      </c>
      <c r="U73" s="22">
        <v>34685</v>
      </c>
      <c r="V73" s="22">
        <v>86694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53740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45664</v>
      </c>
      <c r="AJ73" s="22">
        <v>9101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3819137</v>
      </c>
    </row>
    <row r="74" spans="1:42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105117</v>
      </c>
      <c r="G74" s="22">
        <v>0</v>
      </c>
      <c r="H74" s="22">
        <v>0</v>
      </c>
      <c r="I74" s="22">
        <v>51943</v>
      </c>
      <c r="J74" s="22">
        <v>0</v>
      </c>
      <c r="K74" s="22">
        <v>0</v>
      </c>
      <c r="L74" s="22">
        <v>17919</v>
      </c>
      <c r="M74" s="22">
        <v>0</v>
      </c>
      <c r="N74" s="22">
        <v>0</v>
      </c>
      <c r="O74" s="22">
        <v>1984565</v>
      </c>
      <c r="P74" s="22">
        <v>0</v>
      </c>
      <c r="Q74" s="22">
        <v>0</v>
      </c>
      <c r="R74" s="22">
        <v>0</v>
      </c>
      <c r="S74" s="22">
        <v>0</v>
      </c>
      <c r="T74" s="22">
        <v>242360</v>
      </c>
      <c r="U74" s="22">
        <v>20633</v>
      </c>
      <c r="V74" s="22">
        <v>791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44433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56706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2524467</v>
      </c>
    </row>
    <row r="75" spans="1:42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0</v>
      </c>
      <c r="F75" s="22">
        <v>38881</v>
      </c>
      <c r="G75" s="22">
        <v>0</v>
      </c>
      <c r="H75" s="22">
        <v>0</v>
      </c>
      <c r="I75" s="22">
        <v>160827</v>
      </c>
      <c r="J75" s="22">
        <v>0</v>
      </c>
      <c r="K75" s="22">
        <v>0</v>
      </c>
      <c r="L75" s="22">
        <v>15701</v>
      </c>
      <c r="M75" s="22">
        <v>0</v>
      </c>
      <c r="N75" s="22">
        <v>0</v>
      </c>
      <c r="O75" s="22">
        <v>2848756</v>
      </c>
      <c r="P75" s="22">
        <v>0</v>
      </c>
      <c r="Q75" s="22">
        <v>0</v>
      </c>
      <c r="R75" s="22">
        <v>0</v>
      </c>
      <c r="S75" s="22">
        <v>0</v>
      </c>
      <c r="T75" s="22">
        <v>190528</v>
      </c>
      <c r="U75" s="22">
        <v>89200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56091</v>
      </c>
      <c r="AD75" s="22">
        <v>30063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3430047</v>
      </c>
    </row>
    <row r="76" spans="1:42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0</v>
      </c>
      <c r="F76" s="22">
        <v>281692</v>
      </c>
      <c r="G76" s="22">
        <v>0</v>
      </c>
      <c r="H76" s="22">
        <v>0</v>
      </c>
      <c r="I76" s="22">
        <v>229919</v>
      </c>
      <c r="J76" s="22">
        <v>0</v>
      </c>
      <c r="K76" s="22">
        <v>0</v>
      </c>
      <c r="L76" s="22">
        <v>38290</v>
      </c>
      <c r="M76" s="22">
        <v>0</v>
      </c>
      <c r="N76" s="22">
        <v>46556</v>
      </c>
      <c r="O76" s="22">
        <v>5836151</v>
      </c>
      <c r="P76" s="22">
        <v>0</v>
      </c>
      <c r="Q76" s="22">
        <v>0</v>
      </c>
      <c r="R76" s="22">
        <v>36625</v>
      </c>
      <c r="S76" s="22">
        <v>0</v>
      </c>
      <c r="T76" s="22">
        <v>494051</v>
      </c>
      <c r="U76" s="22">
        <v>287981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1898</v>
      </c>
      <c r="AC76" s="22">
        <v>180234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81517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7514914</v>
      </c>
    </row>
    <row r="77" spans="1:42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0</v>
      </c>
      <c r="F77" s="22">
        <v>50572</v>
      </c>
      <c r="G77" s="22">
        <v>0</v>
      </c>
      <c r="H77" s="22">
        <v>0</v>
      </c>
      <c r="I77" s="22">
        <v>66282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3110691</v>
      </c>
      <c r="P77" s="22">
        <v>0</v>
      </c>
      <c r="Q77" s="22">
        <v>0</v>
      </c>
      <c r="R77" s="22">
        <v>0</v>
      </c>
      <c r="S77" s="22">
        <v>0</v>
      </c>
      <c r="T77" s="22">
        <v>228417</v>
      </c>
      <c r="U77" s="22">
        <v>0</v>
      </c>
      <c r="V77" s="22">
        <v>8735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2798</v>
      </c>
      <c r="AC77" s="22">
        <v>132271</v>
      </c>
      <c r="AD77" s="22">
        <v>0</v>
      </c>
      <c r="AE77" s="22">
        <v>0</v>
      </c>
      <c r="AF77" s="22">
        <v>0</v>
      </c>
      <c r="AG77" s="22">
        <v>6310</v>
      </c>
      <c r="AH77" s="22">
        <v>0</v>
      </c>
      <c r="AI77" s="22">
        <v>26408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3632484</v>
      </c>
    </row>
    <row r="78" spans="1:42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0</v>
      </c>
      <c r="F78" s="22">
        <v>39497</v>
      </c>
      <c r="G78" s="22">
        <v>0</v>
      </c>
      <c r="H78" s="22">
        <v>0</v>
      </c>
      <c r="I78" s="22">
        <v>96914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1083140</v>
      </c>
      <c r="P78" s="22">
        <v>0</v>
      </c>
      <c r="Q78" s="22">
        <v>0</v>
      </c>
      <c r="R78" s="22">
        <v>0</v>
      </c>
      <c r="S78" s="22">
        <v>0</v>
      </c>
      <c r="T78" s="22">
        <v>88223</v>
      </c>
      <c r="U78" s="22">
        <v>102571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3339</v>
      </c>
      <c r="AC78" s="22">
        <v>50137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41369</v>
      </c>
      <c r="AJ78" s="22">
        <v>0</v>
      </c>
      <c r="AK78" s="22">
        <v>0</v>
      </c>
      <c r="AL78" s="22">
        <v>0</v>
      </c>
      <c r="AM78" s="22">
        <v>146963</v>
      </c>
      <c r="AN78" s="22">
        <v>0</v>
      </c>
      <c r="AO78" s="22">
        <v>0</v>
      </c>
      <c r="AP78" s="22">
        <v>1652153</v>
      </c>
    </row>
    <row r="79" spans="1:42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0</v>
      </c>
      <c r="F79" s="22">
        <v>56997</v>
      </c>
      <c r="G79" s="22">
        <v>0</v>
      </c>
      <c r="H79" s="22">
        <v>0</v>
      </c>
      <c r="I79" s="22">
        <v>54505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2264200</v>
      </c>
      <c r="P79" s="22">
        <v>0</v>
      </c>
      <c r="Q79" s="22">
        <v>0</v>
      </c>
      <c r="R79" s="22">
        <v>0</v>
      </c>
      <c r="S79" s="22">
        <v>0</v>
      </c>
      <c r="T79" s="22">
        <v>48681</v>
      </c>
      <c r="U79" s="22">
        <v>0</v>
      </c>
      <c r="V79" s="22">
        <v>486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24309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13339</v>
      </c>
      <c r="AJ79" s="22">
        <v>0</v>
      </c>
      <c r="AK79" s="22">
        <v>0</v>
      </c>
      <c r="AL79" s="22">
        <v>0</v>
      </c>
      <c r="AM79" s="22">
        <v>243748</v>
      </c>
      <c r="AN79" s="22">
        <v>0</v>
      </c>
      <c r="AO79" s="22">
        <v>0</v>
      </c>
      <c r="AP79" s="22">
        <v>2706265</v>
      </c>
    </row>
    <row r="80" spans="1:42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0</v>
      </c>
      <c r="F80" s="22">
        <v>71366</v>
      </c>
      <c r="G80" s="22">
        <v>0</v>
      </c>
      <c r="H80" s="22">
        <v>0</v>
      </c>
      <c r="I80" s="22">
        <v>98970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12189805</v>
      </c>
      <c r="P80" s="22">
        <v>0</v>
      </c>
      <c r="Q80" s="22">
        <v>0</v>
      </c>
      <c r="R80" s="22">
        <v>0</v>
      </c>
      <c r="S80" s="22">
        <v>0</v>
      </c>
      <c r="T80" s="22">
        <v>126008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67310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1124632</v>
      </c>
      <c r="AN80" s="22">
        <v>0</v>
      </c>
      <c r="AO80" s="22">
        <v>0</v>
      </c>
      <c r="AP80" s="22">
        <v>13678091</v>
      </c>
    </row>
    <row r="81" spans="1:42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0</v>
      </c>
      <c r="F81" s="22">
        <v>139738</v>
      </c>
      <c r="G81" s="22">
        <v>0</v>
      </c>
      <c r="H81" s="22">
        <v>76478</v>
      </c>
      <c r="I81" s="22">
        <v>238436</v>
      </c>
      <c r="J81" s="22">
        <v>3928</v>
      </c>
      <c r="K81" s="22">
        <v>0</v>
      </c>
      <c r="L81" s="22">
        <v>6962</v>
      </c>
      <c r="M81" s="22">
        <v>0</v>
      </c>
      <c r="N81" s="22">
        <v>74174</v>
      </c>
      <c r="O81" s="22">
        <v>3012767</v>
      </c>
      <c r="P81" s="22">
        <v>0</v>
      </c>
      <c r="Q81" s="22">
        <v>0</v>
      </c>
      <c r="R81" s="22">
        <v>0</v>
      </c>
      <c r="S81" s="22">
        <v>0</v>
      </c>
      <c r="T81" s="22">
        <v>7556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5600</v>
      </c>
      <c r="AC81" s="22">
        <v>97441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3663080</v>
      </c>
    </row>
    <row r="82" spans="1:42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0</v>
      </c>
      <c r="F82" s="22">
        <v>27202</v>
      </c>
      <c r="G82" s="22">
        <v>0</v>
      </c>
      <c r="H82" s="22">
        <v>0</v>
      </c>
      <c r="I82" s="22">
        <v>104105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12455003</v>
      </c>
      <c r="P82" s="22">
        <v>0</v>
      </c>
      <c r="Q82" s="22">
        <v>0</v>
      </c>
      <c r="R82" s="22">
        <v>0</v>
      </c>
      <c r="S82" s="22">
        <v>0</v>
      </c>
      <c r="T82" s="22">
        <v>26192</v>
      </c>
      <c r="U82" s="22">
        <v>32625</v>
      </c>
      <c r="V82" s="22">
        <v>28681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51291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68823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12793922</v>
      </c>
    </row>
    <row r="83" spans="1:42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0</v>
      </c>
      <c r="F83" s="22">
        <v>22915</v>
      </c>
      <c r="G83" s="22">
        <v>0</v>
      </c>
      <c r="H83" s="22">
        <v>0</v>
      </c>
      <c r="I83" s="22">
        <v>80145</v>
      </c>
      <c r="J83" s="22">
        <v>0</v>
      </c>
      <c r="K83" s="22">
        <v>0</v>
      </c>
      <c r="L83" s="22">
        <v>7970</v>
      </c>
      <c r="M83" s="22">
        <v>0</v>
      </c>
      <c r="N83" s="22">
        <v>0</v>
      </c>
      <c r="O83" s="22">
        <v>1176282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13854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91161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24696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1417023</v>
      </c>
    </row>
    <row r="84" spans="1:42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0</v>
      </c>
      <c r="F84" s="22">
        <v>19507</v>
      </c>
      <c r="G84" s="22">
        <v>0</v>
      </c>
      <c r="H84" s="22">
        <v>0</v>
      </c>
      <c r="I84" s="22">
        <v>48039</v>
      </c>
      <c r="J84" s="22">
        <v>0</v>
      </c>
      <c r="K84" s="22">
        <v>0</v>
      </c>
      <c r="L84" s="22">
        <v>61522</v>
      </c>
      <c r="M84" s="22">
        <v>0</v>
      </c>
      <c r="N84" s="22">
        <v>0</v>
      </c>
      <c r="O84" s="22">
        <v>883153</v>
      </c>
      <c r="P84" s="22">
        <v>3985</v>
      </c>
      <c r="Q84" s="22">
        <v>0</v>
      </c>
      <c r="R84" s="22">
        <v>0</v>
      </c>
      <c r="S84" s="22">
        <v>0</v>
      </c>
      <c r="T84" s="22">
        <v>342295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10270</v>
      </c>
      <c r="AC84" s="22">
        <v>26831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63790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1459392</v>
      </c>
    </row>
    <row r="85" spans="1:42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0</v>
      </c>
      <c r="F85" s="22">
        <v>211190</v>
      </c>
      <c r="G85" s="22">
        <v>0</v>
      </c>
      <c r="H85" s="22">
        <v>0</v>
      </c>
      <c r="I85" s="22">
        <v>139629</v>
      </c>
      <c r="J85" s="22">
        <v>0</v>
      </c>
      <c r="K85" s="22">
        <v>0</v>
      </c>
      <c r="L85" s="22">
        <v>0</v>
      </c>
      <c r="M85" s="22">
        <v>0</v>
      </c>
      <c r="N85" s="22">
        <v>512309</v>
      </c>
      <c r="O85" s="22">
        <v>1751808</v>
      </c>
      <c r="P85" s="22">
        <v>0</v>
      </c>
      <c r="Q85" s="22">
        <v>0</v>
      </c>
      <c r="R85" s="22">
        <v>0</v>
      </c>
      <c r="S85" s="22">
        <v>17573</v>
      </c>
      <c r="T85" s="22">
        <v>102251</v>
      </c>
      <c r="U85" s="22">
        <v>144212</v>
      </c>
      <c r="V85" s="22">
        <v>38833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15946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2933751</v>
      </c>
    </row>
    <row r="86" spans="1:42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0</v>
      </c>
      <c r="F86" s="22">
        <v>191972</v>
      </c>
      <c r="G86" s="22">
        <v>0</v>
      </c>
      <c r="H86" s="22">
        <v>0</v>
      </c>
      <c r="I86" s="22">
        <v>4368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11504481</v>
      </c>
      <c r="P86" s="22">
        <v>0</v>
      </c>
      <c r="Q86" s="22">
        <v>0</v>
      </c>
      <c r="R86" s="22">
        <v>0</v>
      </c>
      <c r="S86" s="22">
        <v>0</v>
      </c>
      <c r="T86" s="22">
        <v>412466</v>
      </c>
      <c r="U86" s="22">
        <v>252703</v>
      </c>
      <c r="V86" s="22">
        <v>11391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9255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12196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12398832</v>
      </c>
    </row>
    <row r="87" spans="1:42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0</v>
      </c>
      <c r="F87" s="22">
        <v>72536</v>
      </c>
      <c r="G87" s="22">
        <v>0</v>
      </c>
      <c r="H87" s="22">
        <v>0</v>
      </c>
      <c r="I87" s="22">
        <v>125553</v>
      </c>
      <c r="J87" s="22">
        <v>10467</v>
      </c>
      <c r="K87" s="22">
        <v>0</v>
      </c>
      <c r="L87" s="22">
        <v>0</v>
      </c>
      <c r="M87" s="22">
        <v>0</v>
      </c>
      <c r="N87" s="22">
        <v>0</v>
      </c>
      <c r="O87" s="22">
        <v>5552276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31137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2500</v>
      </c>
      <c r="AC87" s="22">
        <v>0</v>
      </c>
      <c r="AD87" s="22">
        <v>0</v>
      </c>
      <c r="AE87" s="22">
        <v>0</v>
      </c>
      <c r="AF87" s="22">
        <v>0</v>
      </c>
      <c r="AG87" s="22">
        <v>28427</v>
      </c>
      <c r="AH87" s="22">
        <v>0</v>
      </c>
      <c r="AI87" s="22">
        <v>12244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5835140</v>
      </c>
    </row>
    <row r="88" spans="1:42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0</v>
      </c>
      <c r="F88" s="22">
        <v>75669</v>
      </c>
      <c r="G88" s="22">
        <v>0</v>
      </c>
      <c r="H88" s="22">
        <v>0</v>
      </c>
      <c r="I88" s="22">
        <v>90839</v>
      </c>
      <c r="J88" s="22">
        <v>0</v>
      </c>
      <c r="K88" s="22">
        <v>0</v>
      </c>
      <c r="L88" s="22">
        <v>4941</v>
      </c>
      <c r="M88" s="22">
        <v>0</v>
      </c>
      <c r="N88" s="22">
        <v>0</v>
      </c>
      <c r="O88" s="22">
        <v>5640124</v>
      </c>
      <c r="P88" s="22">
        <v>184614</v>
      </c>
      <c r="Q88" s="22">
        <v>0</v>
      </c>
      <c r="R88" s="22">
        <v>0</v>
      </c>
      <c r="S88" s="22">
        <v>0</v>
      </c>
      <c r="T88" s="22">
        <v>168553</v>
      </c>
      <c r="U88" s="22">
        <v>56727</v>
      </c>
      <c r="V88" s="22">
        <v>3057</v>
      </c>
      <c r="W88" s="22">
        <v>0</v>
      </c>
      <c r="X88" s="22">
        <v>329</v>
      </c>
      <c r="Y88" s="22">
        <v>0</v>
      </c>
      <c r="Z88" s="22">
        <v>0</v>
      </c>
      <c r="AA88" s="22">
        <v>0</v>
      </c>
      <c r="AB88" s="22">
        <v>0</v>
      </c>
      <c r="AC88" s="22">
        <v>17440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50236</v>
      </c>
      <c r="AJ88" s="22">
        <v>6658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6299187</v>
      </c>
    </row>
    <row r="89" spans="1:42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0</v>
      </c>
      <c r="F89" s="22">
        <v>533401</v>
      </c>
      <c r="G89" s="22">
        <v>0</v>
      </c>
      <c r="H89" s="22">
        <v>0</v>
      </c>
      <c r="I89" s="22">
        <v>197520</v>
      </c>
      <c r="J89" s="22">
        <v>0</v>
      </c>
      <c r="K89" s="22">
        <v>0</v>
      </c>
      <c r="L89" s="22">
        <v>18396</v>
      </c>
      <c r="M89" s="22">
        <v>4221</v>
      </c>
      <c r="N89" s="22">
        <v>299085</v>
      </c>
      <c r="O89" s="22">
        <v>7962584</v>
      </c>
      <c r="P89" s="22">
        <v>10456</v>
      </c>
      <c r="Q89" s="22">
        <v>0</v>
      </c>
      <c r="R89" s="22">
        <v>0</v>
      </c>
      <c r="S89" s="22">
        <v>0</v>
      </c>
      <c r="T89" s="22">
        <v>410494</v>
      </c>
      <c r="U89" s="22">
        <v>227035</v>
      </c>
      <c r="V89" s="22">
        <v>130116</v>
      </c>
      <c r="W89" s="22">
        <v>0</v>
      </c>
      <c r="X89" s="22">
        <v>4459</v>
      </c>
      <c r="Y89" s="22">
        <v>0</v>
      </c>
      <c r="Z89" s="22">
        <v>782</v>
      </c>
      <c r="AA89" s="22">
        <v>0</v>
      </c>
      <c r="AB89" s="22">
        <v>0</v>
      </c>
      <c r="AC89" s="22">
        <v>27434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166297</v>
      </c>
      <c r="AJ89" s="22">
        <v>19028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10011308</v>
      </c>
    </row>
    <row r="90" spans="1:42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0</v>
      </c>
      <c r="F90" s="22">
        <v>29131</v>
      </c>
      <c r="G90" s="22">
        <v>0</v>
      </c>
      <c r="H90" s="22">
        <v>0</v>
      </c>
      <c r="I90" s="22">
        <v>24151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203963</v>
      </c>
      <c r="P90" s="22">
        <v>0</v>
      </c>
      <c r="Q90" s="22">
        <v>0</v>
      </c>
      <c r="R90" s="22">
        <v>12556</v>
      </c>
      <c r="S90" s="22">
        <v>0</v>
      </c>
      <c r="T90" s="22">
        <v>128936</v>
      </c>
      <c r="U90" s="22">
        <v>147600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274532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820869</v>
      </c>
    </row>
    <row r="91" spans="1:42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0</v>
      </c>
      <c r="F91" s="22">
        <v>68528</v>
      </c>
      <c r="G91" s="22">
        <v>8901</v>
      </c>
      <c r="H91" s="22">
        <v>127</v>
      </c>
      <c r="I91" s="22">
        <v>109069</v>
      </c>
      <c r="J91" s="22">
        <v>0</v>
      </c>
      <c r="K91" s="22">
        <v>0</v>
      </c>
      <c r="L91" s="22">
        <v>0</v>
      </c>
      <c r="M91" s="22">
        <v>0</v>
      </c>
      <c r="N91" s="22">
        <v>270254</v>
      </c>
      <c r="O91" s="22">
        <v>716231</v>
      </c>
      <c r="P91" s="22">
        <v>0</v>
      </c>
      <c r="Q91" s="22">
        <v>189559</v>
      </c>
      <c r="R91" s="22">
        <v>57916</v>
      </c>
      <c r="S91" s="22">
        <v>0</v>
      </c>
      <c r="T91" s="22">
        <v>358978</v>
      </c>
      <c r="U91" s="22">
        <v>1581823</v>
      </c>
      <c r="V91" s="22">
        <v>108779</v>
      </c>
      <c r="W91" s="22">
        <v>0</v>
      </c>
      <c r="X91" s="22">
        <v>22586</v>
      </c>
      <c r="Y91" s="22">
        <v>0</v>
      </c>
      <c r="Z91" s="22">
        <v>1709</v>
      </c>
      <c r="AA91" s="22">
        <v>0</v>
      </c>
      <c r="AB91" s="22">
        <v>0</v>
      </c>
      <c r="AC91" s="22">
        <v>464</v>
      </c>
      <c r="AD91" s="22">
        <v>0</v>
      </c>
      <c r="AE91" s="22">
        <v>7618</v>
      </c>
      <c r="AF91" s="22">
        <v>43931</v>
      </c>
      <c r="AG91" s="22">
        <v>0</v>
      </c>
      <c r="AH91" s="22">
        <v>0</v>
      </c>
      <c r="AI91" s="22">
        <v>759457</v>
      </c>
      <c r="AJ91" s="22">
        <v>24168</v>
      </c>
      <c r="AK91" s="22">
        <v>0</v>
      </c>
      <c r="AL91" s="22">
        <v>100486</v>
      </c>
      <c r="AM91" s="22">
        <v>0</v>
      </c>
      <c r="AN91" s="22">
        <v>0</v>
      </c>
      <c r="AO91" s="22">
        <v>0</v>
      </c>
      <c r="AP91" s="22">
        <v>4430584</v>
      </c>
    </row>
    <row r="92" spans="1:42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0</v>
      </c>
      <c r="F92" s="22">
        <v>32651</v>
      </c>
      <c r="G92" s="22">
        <v>0</v>
      </c>
      <c r="H92" s="22">
        <v>14228</v>
      </c>
      <c r="I92" s="22">
        <v>47622</v>
      </c>
      <c r="J92" s="22">
        <v>0</v>
      </c>
      <c r="K92" s="22">
        <v>0</v>
      </c>
      <c r="L92" s="22">
        <v>3641</v>
      </c>
      <c r="M92" s="22">
        <v>0</v>
      </c>
      <c r="N92" s="22">
        <v>118809</v>
      </c>
      <c r="O92" s="22">
        <v>825832</v>
      </c>
      <c r="P92" s="22">
        <v>5322</v>
      </c>
      <c r="Q92" s="22">
        <v>0</v>
      </c>
      <c r="R92" s="22">
        <v>124629</v>
      </c>
      <c r="S92" s="22">
        <v>0</v>
      </c>
      <c r="T92" s="22">
        <v>293711</v>
      </c>
      <c r="U92" s="22">
        <v>302320</v>
      </c>
      <c r="V92" s="22">
        <v>65318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228453</v>
      </c>
      <c r="AJ92" s="22">
        <v>3151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2065687</v>
      </c>
    </row>
    <row r="93" spans="1:42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0</v>
      </c>
      <c r="F93" s="22">
        <v>8022</v>
      </c>
      <c r="G93" s="22">
        <v>0</v>
      </c>
      <c r="H93" s="22">
        <v>0</v>
      </c>
      <c r="I93" s="22">
        <v>5810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206724</v>
      </c>
      <c r="P93" s="22">
        <v>651</v>
      </c>
      <c r="Q93" s="22">
        <v>0</v>
      </c>
      <c r="R93" s="22">
        <v>0</v>
      </c>
      <c r="S93" s="22">
        <v>0</v>
      </c>
      <c r="T93" s="22">
        <v>41847</v>
      </c>
      <c r="U93" s="22">
        <v>60829</v>
      </c>
      <c r="V93" s="22">
        <v>0</v>
      </c>
      <c r="W93" s="22">
        <v>0</v>
      </c>
      <c r="X93" s="22">
        <v>3947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894</v>
      </c>
      <c r="AH93" s="22">
        <v>0</v>
      </c>
      <c r="AI93" s="22">
        <v>8614</v>
      </c>
      <c r="AJ93" s="22">
        <v>70540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407878</v>
      </c>
    </row>
    <row r="94" spans="1:42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0</v>
      </c>
      <c r="F94" s="22">
        <v>18070</v>
      </c>
      <c r="G94" s="22">
        <v>0</v>
      </c>
      <c r="H94" s="22">
        <v>0</v>
      </c>
      <c r="I94" s="22">
        <v>12560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106357</v>
      </c>
      <c r="P94" s="22">
        <v>18168</v>
      </c>
      <c r="Q94" s="22">
        <v>0</v>
      </c>
      <c r="R94" s="22">
        <v>0</v>
      </c>
      <c r="S94" s="22">
        <v>0</v>
      </c>
      <c r="T94" s="22">
        <v>133322</v>
      </c>
      <c r="U94" s="22">
        <v>22475</v>
      </c>
      <c r="V94" s="22">
        <v>1608</v>
      </c>
      <c r="W94" s="22">
        <v>0</v>
      </c>
      <c r="X94" s="22">
        <v>0</v>
      </c>
      <c r="Y94" s="22">
        <v>0</v>
      </c>
      <c r="Z94" s="22">
        <v>604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79099</v>
      </c>
      <c r="AJ94" s="22">
        <v>11702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403965</v>
      </c>
    </row>
    <row r="95" spans="1:42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5581</v>
      </c>
      <c r="F95" s="22">
        <v>64057</v>
      </c>
      <c r="G95" s="22">
        <v>0</v>
      </c>
      <c r="H95" s="22">
        <v>107650</v>
      </c>
      <c r="I95" s="22">
        <v>90504</v>
      </c>
      <c r="J95" s="22">
        <v>0</v>
      </c>
      <c r="K95" s="22">
        <v>0</v>
      </c>
      <c r="L95" s="22">
        <v>14157</v>
      </c>
      <c r="M95" s="22">
        <v>0</v>
      </c>
      <c r="N95" s="22">
        <v>126213</v>
      </c>
      <c r="O95" s="22">
        <v>3118697</v>
      </c>
      <c r="P95" s="22">
        <v>0</v>
      </c>
      <c r="Q95" s="22">
        <v>0</v>
      </c>
      <c r="R95" s="22">
        <v>369799</v>
      </c>
      <c r="S95" s="22">
        <v>0</v>
      </c>
      <c r="T95" s="22">
        <v>362649</v>
      </c>
      <c r="U95" s="22">
        <v>161949</v>
      </c>
      <c r="V95" s="22">
        <v>0</v>
      </c>
      <c r="W95" s="22">
        <v>0</v>
      </c>
      <c r="X95" s="22">
        <v>6681</v>
      </c>
      <c r="Y95" s="22">
        <v>12013</v>
      </c>
      <c r="Z95" s="22">
        <v>0</v>
      </c>
      <c r="AA95" s="22">
        <v>0</v>
      </c>
      <c r="AB95" s="22">
        <v>4115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710767</v>
      </c>
      <c r="AJ95" s="22">
        <v>31604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5186436</v>
      </c>
    </row>
    <row r="96" spans="1:42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0</v>
      </c>
      <c r="F96" s="22">
        <v>4283</v>
      </c>
      <c r="G96" s="22">
        <v>0</v>
      </c>
      <c r="H96" s="22">
        <v>0</v>
      </c>
      <c r="I96" s="22">
        <v>34459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120330</v>
      </c>
      <c r="P96" s="22">
        <v>0</v>
      </c>
      <c r="Q96" s="22">
        <v>0</v>
      </c>
      <c r="R96" s="22">
        <v>0</v>
      </c>
      <c r="S96" s="22">
        <v>0</v>
      </c>
      <c r="T96" s="22">
        <v>204537</v>
      </c>
      <c r="U96" s="22">
        <v>48631</v>
      </c>
      <c r="V96" s="22">
        <v>24650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235083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671973</v>
      </c>
    </row>
    <row r="97" spans="1:42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38263</v>
      </c>
      <c r="J97" s="22">
        <v>0</v>
      </c>
      <c r="K97" s="22">
        <v>0</v>
      </c>
      <c r="L97" s="22">
        <v>0</v>
      </c>
      <c r="M97" s="22">
        <v>0</v>
      </c>
      <c r="N97" s="22">
        <v>18843</v>
      </c>
      <c r="O97" s="22">
        <v>130496</v>
      </c>
      <c r="P97" s="22">
        <v>0</v>
      </c>
      <c r="Q97" s="22">
        <v>0</v>
      </c>
      <c r="R97" s="22">
        <v>0</v>
      </c>
      <c r="S97" s="22">
        <v>0</v>
      </c>
      <c r="T97" s="22">
        <v>58750</v>
      </c>
      <c r="U97" s="22">
        <v>125916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48284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420552</v>
      </c>
    </row>
    <row r="98" spans="1:42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0</v>
      </c>
      <c r="F98" s="22">
        <v>86947</v>
      </c>
      <c r="G98" s="22">
        <v>0</v>
      </c>
      <c r="H98" s="22">
        <v>102604</v>
      </c>
      <c r="I98" s="22">
        <v>98593</v>
      </c>
      <c r="J98" s="22">
        <v>0</v>
      </c>
      <c r="K98" s="22">
        <v>0</v>
      </c>
      <c r="L98" s="22">
        <v>7551</v>
      </c>
      <c r="M98" s="22">
        <v>0</v>
      </c>
      <c r="N98" s="22">
        <v>20761</v>
      </c>
      <c r="O98" s="22">
        <v>1574926</v>
      </c>
      <c r="P98" s="22">
        <v>0</v>
      </c>
      <c r="Q98" s="22">
        <v>0</v>
      </c>
      <c r="R98" s="22">
        <v>83548</v>
      </c>
      <c r="S98" s="22">
        <v>0</v>
      </c>
      <c r="T98" s="22">
        <v>461685</v>
      </c>
      <c r="U98" s="22">
        <v>350130</v>
      </c>
      <c r="V98" s="22">
        <v>4392</v>
      </c>
      <c r="W98" s="22">
        <v>0</v>
      </c>
      <c r="X98" s="22">
        <v>4583</v>
      </c>
      <c r="Y98" s="22">
        <v>0</v>
      </c>
      <c r="Z98" s="22">
        <v>1583</v>
      </c>
      <c r="AA98" s="22">
        <v>0</v>
      </c>
      <c r="AB98" s="22">
        <v>11755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335108</v>
      </c>
      <c r="AJ98" s="22">
        <v>7787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3151953</v>
      </c>
    </row>
    <row r="99" spans="1:42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0</v>
      </c>
      <c r="F99" s="22">
        <v>23555</v>
      </c>
      <c r="G99" s="22">
        <v>0</v>
      </c>
      <c r="H99" s="22">
        <v>0</v>
      </c>
      <c r="I99" s="22">
        <v>0</v>
      </c>
      <c r="J99" s="22">
        <v>363</v>
      </c>
      <c r="K99" s="22">
        <v>0</v>
      </c>
      <c r="L99" s="22">
        <v>0</v>
      </c>
      <c r="M99" s="22">
        <v>0</v>
      </c>
      <c r="N99" s="22">
        <v>0</v>
      </c>
      <c r="O99" s="22">
        <v>228890</v>
      </c>
      <c r="P99" s="22">
        <v>0</v>
      </c>
      <c r="Q99" s="22">
        <v>0</v>
      </c>
      <c r="R99" s="22">
        <v>10868</v>
      </c>
      <c r="S99" s="22">
        <v>0</v>
      </c>
      <c r="T99" s="22">
        <v>93821</v>
      </c>
      <c r="U99" s="22">
        <v>81177</v>
      </c>
      <c r="V99" s="22">
        <v>0</v>
      </c>
      <c r="W99" s="22">
        <v>0</v>
      </c>
      <c r="X99" s="22">
        <v>0</v>
      </c>
      <c r="Y99" s="22">
        <v>0</v>
      </c>
      <c r="Z99" s="22">
        <v>255</v>
      </c>
      <c r="AA99" s="22">
        <v>0</v>
      </c>
      <c r="AB99" s="22">
        <v>31289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44911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515129</v>
      </c>
    </row>
    <row r="100" spans="1:42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0</v>
      </c>
      <c r="F100" s="22">
        <v>18827</v>
      </c>
      <c r="G100" s="22">
        <v>0</v>
      </c>
      <c r="H100" s="22">
        <v>124997</v>
      </c>
      <c r="I100" s="22">
        <v>83796</v>
      </c>
      <c r="J100" s="22">
        <v>0</v>
      </c>
      <c r="K100" s="22">
        <v>10407</v>
      </c>
      <c r="L100" s="22">
        <v>0</v>
      </c>
      <c r="M100" s="22">
        <v>0</v>
      </c>
      <c r="N100" s="22">
        <v>156958</v>
      </c>
      <c r="O100" s="22">
        <v>770841</v>
      </c>
      <c r="P100" s="22">
        <v>17614</v>
      </c>
      <c r="Q100" s="22">
        <v>0</v>
      </c>
      <c r="R100" s="22">
        <v>38740</v>
      </c>
      <c r="S100" s="22">
        <v>0</v>
      </c>
      <c r="T100" s="22">
        <v>234253</v>
      </c>
      <c r="U100" s="22">
        <v>777095</v>
      </c>
      <c r="V100" s="22">
        <v>419</v>
      </c>
      <c r="W100" s="22">
        <v>0</v>
      </c>
      <c r="X100" s="22">
        <v>33179</v>
      </c>
      <c r="Y100" s="22">
        <v>0</v>
      </c>
      <c r="Z100" s="22">
        <v>0</v>
      </c>
      <c r="AA100" s="22">
        <v>0</v>
      </c>
      <c r="AB100" s="22">
        <v>1590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589265</v>
      </c>
      <c r="AJ100" s="22">
        <v>15513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2873494</v>
      </c>
    </row>
    <row r="101" spans="1:42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0</v>
      </c>
      <c r="F101" s="22">
        <v>30487</v>
      </c>
      <c r="G101" s="22">
        <v>0</v>
      </c>
      <c r="H101" s="22">
        <v>0</v>
      </c>
      <c r="I101" s="22">
        <v>14660</v>
      </c>
      <c r="J101" s="22">
        <v>2354</v>
      </c>
      <c r="K101" s="22">
        <v>0</v>
      </c>
      <c r="L101" s="22">
        <v>0</v>
      </c>
      <c r="M101" s="22">
        <v>0</v>
      </c>
      <c r="N101" s="22">
        <v>38045</v>
      </c>
      <c r="O101" s="22">
        <v>382932</v>
      </c>
      <c r="P101" s="22">
        <v>0</v>
      </c>
      <c r="Q101" s="22">
        <v>0</v>
      </c>
      <c r="R101" s="22">
        <v>0</v>
      </c>
      <c r="S101" s="22">
        <v>0</v>
      </c>
      <c r="T101" s="22">
        <v>52044</v>
      </c>
      <c r="U101" s="22">
        <v>50455</v>
      </c>
      <c r="V101" s="22">
        <v>22834</v>
      </c>
      <c r="W101" s="22">
        <v>0</v>
      </c>
      <c r="X101" s="22">
        <v>0</v>
      </c>
      <c r="Y101" s="22">
        <v>0</v>
      </c>
      <c r="Z101" s="22">
        <v>651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55441</v>
      </c>
      <c r="AJ101" s="22">
        <v>0</v>
      </c>
      <c r="AK101" s="22">
        <v>0</v>
      </c>
      <c r="AL101" s="22">
        <v>8668</v>
      </c>
      <c r="AM101" s="22">
        <v>0</v>
      </c>
      <c r="AN101" s="22">
        <v>0</v>
      </c>
      <c r="AO101" s="22">
        <v>0</v>
      </c>
      <c r="AP101" s="22">
        <v>658571</v>
      </c>
    </row>
    <row r="102" spans="1:42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0</v>
      </c>
      <c r="F102" s="22">
        <v>56357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151979</v>
      </c>
      <c r="P102" s="22">
        <v>0</v>
      </c>
      <c r="Q102" s="22">
        <v>0</v>
      </c>
      <c r="R102" s="22">
        <v>0</v>
      </c>
      <c r="S102" s="22">
        <v>0</v>
      </c>
      <c r="T102" s="22">
        <v>112141</v>
      </c>
      <c r="U102" s="22">
        <v>327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62475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383279</v>
      </c>
    </row>
    <row r="103" spans="1:42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0</v>
      </c>
      <c r="F103" s="22">
        <v>10399</v>
      </c>
      <c r="G103" s="22">
        <v>0</v>
      </c>
      <c r="H103" s="22">
        <v>0</v>
      </c>
      <c r="I103" s="22">
        <v>44100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163332</v>
      </c>
      <c r="P103" s="22">
        <v>0</v>
      </c>
      <c r="Q103" s="22">
        <v>0</v>
      </c>
      <c r="R103" s="22">
        <v>0</v>
      </c>
      <c r="S103" s="22">
        <v>0</v>
      </c>
      <c r="T103" s="22">
        <v>5351</v>
      </c>
      <c r="U103" s="22">
        <v>64866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1100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43697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332845</v>
      </c>
    </row>
    <row r="104" spans="1:42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0</v>
      </c>
      <c r="F104" s="22">
        <v>40851</v>
      </c>
      <c r="G104" s="22">
        <v>0</v>
      </c>
      <c r="H104" s="22">
        <v>0</v>
      </c>
      <c r="I104" s="22">
        <v>78510</v>
      </c>
      <c r="J104" s="22">
        <v>6119</v>
      </c>
      <c r="K104" s="22">
        <v>0</v>
      </c>
      <c r="L104" s="22">
        <v>13375</v>
      </c>
      <c r="M104" s="22">
        <v>0</v>
      </c>
      <c r="N104" s="22">
        <v>12500</v>
      </c>
      <c r="O104" s="22">
        <v>188339</v>
      </c>
      <c r="P104" s="22">
        <v>0</v>
      </c>
      <c r="Q104" s="22">
        <v>0</v>
      </c>
      <c r="R104" s="22">
        <v>9113</v>
      </c>
      <c r="S104" s="22">
        <v>0</v>
      </c>
      <c r="T104" s="22">
        <v>126866</v>
      </c>
      <c r="U104" s="22">
        <v>52956</v>
      </c>
      <c r="V104" s="22">
        <v>4821</v>
      </c>
      <c r="W104" s="22">
        <v>0</v>
      </c>
      <c r="X104" s="22">
        <v>345</v>
      </c>
      <c r="Y104" s="22">
        <v>0</v>
      </c>
      <c r="Z104" s="22">
        <v>0</v>
      </c>
      <c r="AA104" s="22">
        <v>0</v>
      </c>
      <c r="AB104" s="22">
        <v>2885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126389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663069</v>
      </c>
    </row>
    <row r="105" spans="1:42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0</v>
      </c>
      <c r="F105" s="22">
        <v>9563</v>
      </c>
      <c r="G105" s="22">
        <v>0</v>
      </c>
      <c r="H105" s="22">
        <v>0</v>
      </c>
      <c r="I105" s="22">
        <v>30960</v>
      </c>
      <c r="J105" s="22">
        <v>0</v>
      </c>
      <c r="K105" s="22">
        <v>0</v>
      </c>
      <c r="L105" s="22">
        <v>15335</v>
      </c>
      <c r="M105" s="22">
        <v>0</v>
      </c>
      <c r="N105" s="22">
        <v>0</v>
      </c>
      <c r="O105" s="22">
        <v>263859</v>
      </c>
      <c r="P105" s="22">
        <v>0</v>
      </c>
      <c r="Q105" s="22">
        <v>0</v>
      </c>
      <c r="R105" s="22">
        <v>0</v>
      </c>
      <c r="S105" s="22">
        <v>0</v>
      </c>
      <c r="T105" s="22">
        <v>128697</v>
      </c>
      <c r="U105" s="22">
        <v>150688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17798</v>
      </c>
      <c r="AJ105" s="22">
        <v>9418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626318</v>
      </c>
    </row>
    <row r="106" spans="1:42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0</v>
      </c>
      <c r="F106" s="22">
        <v>396593</v>
      </c>
      <c r="G106" s="22">
        <v>0</v>
      </c>
      <c r="H106" s="22">
        <v>0</v>
      </c>
      <c r="I106" s="22">
        <v>154454</v>
      </c>
      <c r="J106" s="22">
        <v>0</v>
      </c>
      <c r="K106" s="22">
        <v>0</v>
      </c>
      <c r="L106" s="22">
        <v>11059</v>
      </c>
      <c r="M106" s="22">
        <v>0</v>
      </c>
      <c r="N106" s="22">
        <v>0</v>
      </c>
      <c r="O106" s="22">
        <v>1557421</v>
      </c>
      <c r="P106" s="22">
        <v>0</v>
      </c>
      <c r="Q106" s="22">
        <v>0</v>
      </c>
      <c r="R106" s="22">
        <v>209714</v>
      </c>
      <c r="S106" s="22">
        <v>144484</v>
      </c>
      <c r="T106" s="22">
        <v>741915</v>
      </c>
      <c r="U106" s="22">
        <v>805232</v>
      </c>
      <c r="V106" s="22">
        <v>225383</v>
      </c>
      <c r="W106" s="22">
        <v>0</v>
      </c>
      <c r="X106" s="22">
        <v>2538</v>
      </c>
      <c r="Y106" s="22">
        <v>31500</v>
      </c>
      <c r="Z106" s="22">
        <v>1612</v>
      </c>
      <c r="AA106" s="22">
        <v>3503</v>
      </c>
      <c r="AB106" s="22">
        <v>0</v>
      </c>
      <c r="AC106" s="22">
        <v>0</v>
      </c>
      <c r="AD106" s="22">
        <v>0</v>
      </c>
      <c r="AE106" s="22">
        <v>178286</v>
      </c>
      <c r="AF106" s="22">
        <v>0</v>
      </c>
      <c r="AG106" s="22">
        <v>0</v>
      </c>
      <c r="AH106" s="22">
        <v>0</v>
      </c>
      <c r="AI106" s="22">
        <v>1510600</v>
      </c>
      <c r="AJ106" s="22">
        <v>65698</v>
      </c>
      <c r="AK106" s="22">
        <v>0</v>
      </c>
      <c r="AL106" s="22">
        <v>23890</v>
      </c>
      <c r="AM106" s="22">
        <v>0</v>
      </c>
      <c r="AN106" s="22">
        <v>0</v>
      </c>
      <c r="AO106" s="22">
        <v>79427</v>
      </c>
      <c r="AP106" s="22">
        <v>6143309</v>
      </c>
    </row>
    <row r="107" spans="1:42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0</v>
      </c>
      <c r="F107" s="22">
        <v>26390</v>
      </c>
      <c r="G107" s="22">
        <v>0</v>
      </c>
      <c r="H107" s="22">
        <v>0</v>
      </c>
      <c r="I107" s="22">
        <v>11305</v>
      </c>
      <c r="J107" s="22">
        <v>0</v>
      </c>
      <c r="K107" s="22">
        <v>4581</v>
      </c>
      <c r="L107" s="22">
        <v>1123</v>
      </c>
      <c r="M107" s="22">
        <v>0</v>
      </c>
      <c r="N107" s="22">
        <v>0</v>
      </c>
      <c r="O107" s="22">
        <v>688999</v>
      </c>
      <c r="P107" s="22">
        <v>0</v>
      </c>
      <c r="Q107" s="22">
        <v>0</v>
      </c>
      <c r="R107" s="22">
        <v>0</v>
      </c>
      <c r="S107" s="22">
        <v>0</v>
      </c>
      <c r="T107" s="22">
        <v>429923</v>
      </c>
      <c r="U107" s="22">
        <v>368049</v>
      </c>
      <c r="V107" s="22">
        <v>9794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217035</v>
      </c>
      <c r="AJ107" s="22">
        <v>34010</v>
      </c>
      <c r="AK107" s="22">
        <v>0</v>
      </c>
      <c r="AL107" s="22">
        <v>0</v>
      </c>
      <c r="AM107" s="22">
        <v>0</v>
      </c>
      <c r="AN107" s="22">
        <v>116469</v>
      </c>
      <c r="AO107" s="22">
        <v>0</v>
      </c>
      <c r="AP107" s="22">
        <v>1907678</v>
      </c>
    </row>
    <row r="108" spans="1:42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0</v>
      </c>
      <c r="F108" s="22">
        <v>149880</v>
      </c>
      <c r="G108" s="22">
        <v>0</v>
      </c>
      <c r="H108" s="22">
        <v>0</v>
      </c>
      <c r="I108" s="22">
        <v>12691</v>
      </c>
      <c r="J108" s="22">
        <v>0</v>
      </c>
      <c r="K108" s="22">
        <v>0</v>
      </c>
      <c r="L108" s="22">
        <v>7430</v>
      </c>
      <c r="M108" s="22">
        <v>0</v>
      </c>
      <c r="N108" s="22">
        <v>17553</v>
      </c>
      <c r="O108" s="22">
        <v>865290</v>
      </c>
      <c r="P108" s="22">
        <v>0</v>
      </c>
      <c r="Q108" s="22">
        <v>0</v>
      </c>
      <c r="R108" s="22">
        <v>36758</v>
      </c>
      <c r="S108" s="22">
        <v>0</v>
      </c>
      <c r="T108" s="22">
        <v>116800</v>
      </c>
      <c r="U108" s="22">
        <v>140347</v>
      </c>
      <c r="V108" s="22">
        <v>2620</v>
      </c>
      <c r="W108" s="22">
        <v>0</v>
      </c>
      <c r="X108" s="22">
        <v>0</v>
      </c>
      <c r="Y108" s="22">
        <v>0</v>
      </c>
      <c r="Z108" s="22">
        <v>2748</v>
      </c>
      <c r="AA108" s="22">
        <v>0</v>
      </c>
      <c r="AB108" s="22">
        <v>3108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114176</v>
      </c>
      <c r="AJ108" s="22">
        <v>13098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1482499</v>
      </c>
    </row>
    <row r="109" spans="1:42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0</v>
      </c>
      <c r="F109" s="22">
        <v>8720</v>
      </c>
      <c r="G109" s="22">
        <v>0</v>
      </c>
      <c r="H109" s="22">
        <v>0</v>
      </c>
      <c r="I109" s="22">
        <v>15204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175921</v>
      </c>
      <c r="P109" s="22">
        <v>916</v>
      </c>
      <c r="Q109" s="22">
        <v>0</v>
      </c>
      <c r="R109" s="22">
        <v>0</v>
      </c>
      <c r="S109" s="22">
        <v>0</v>
      </c>
      <c r="T109" s="22">
        <v>54557</v>
      </c>
      <c r="U109" s="22">
        <v>20650</v>
      </c>
      <c r="V109" s="22">
        <v>0</v>
      </c>
      <c r="W109" s="22">
        <v>0</v>
      </c>
      <c r="X109" s="22">
        <v>0</v>
      </c>
      <c r="Y109" s="22">
        <v>0</v>
      </c>
      <c r="Z109" s="22">
        <v>589</v>
      </c>
      <c r="AA109" s="22">
        <v>2095</v>
      </c>
      <c r="AB109" s="22">
        <v>0</v>
      </c>
      <c r="AC109" s="22">
        <v>265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52370</v>
      </c>
      <c r="AJ109" s="22">
        <v>2600</v>
      </c>
      <c r="AK109" s="22">
        <v>0</v>
      </c>
      <c r="AL109" s="22">
        <v>0</v>
      </c>
      <c r="AM109" s="22">
        <v>8714</v>
      </c>
      <c r="AN109" s="22">
        <v>0</v>
      </c>
      <c r="AO109" s="22">
        <v>0</v>
      </c>
      <c r="AP109" s="22">
        <v>342601</v>
      </c>
    </row>
    <row r="110" spans="1:42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0</v>
      </c>
      <c r="F110" s="22">
        <v>176095</v>
      </c>
      <c r="G110" s="22">
        <v>0</v>
      </c>
      <c r="H110" s="22">
        <v>15316</v>
      </c>
      <c r="I110" s="22">
        <v>319835</v>
      </c>
      <c r="J110" s="22">
        <v>0</v>
      </c>
      <c r="K110" s="22">
        <v>0</v>
      </c>
      <c r="L110" s="22">
        <v>2819</v>
      </c>
      <c r="M110" s="22">
        <v>1462</v>
      </c>
      <c r="N110" s="22">
        <v>0</v>
      </c>
      <c r="O110" s="22">
        <v>3682030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2481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348161</v>
      </c>
      <c r="AJ110" s="22">
        <v>18389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4566588</v>
      </c>
    </row>
    <row r="111" spans="1:42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0</v>
      </c>
      <c r="F111" s="22">
        <v>4720</v>
      </c>
      <c r="G111" s="22">
        <v>0</v>
      </c>
      <c r="H111" s="22">
        <v>0</v>
      </c>
      <c r="I111" s="22">
        <v>21964</v>
      </c>
      <c r="J111" s="22">
        <v>0</v>
      </c>
      <c r="K111" s="22">
        <v>0</v>
      </c>
      <c r="L111" s="22">
        <v>9921</v>
      </c>
      <c r="M111" s="22">
        <v>0</v>
      </c>
      <c r="N111" s="22">
        <v>10482</v>
      </c>
      <c r="O111" s="22">
        <v>614627</v>
      </c>
      <c r="P111" s="22">
        <v>4160</v>
      </c>
      <c r="Q111" s="22">
        <v>0</v>
      </c>
      <c r="R111" s="22">
        <v>40553</v>
      </c>
      <c r="S111" s="22">
        <v>0</v>
      </c>
      <c r="T111" s="22">
        <v>1600138</v>
      </c>
      <c r="U111" s="22">
        <v>258332</v>
      </c>
      <c r="V111" s="22">
        <v>25018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27333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204652</v>
      </c>
      <c r="AJ111" s="22">
        <v>49272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2871172</v>
      </c>
    </row>
    <row r="112" spans="1:42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0</v>
      </c>
      <c r="F112" s="22">
        <v>31930</v>
      </c>
      <c r="G112" s="22">
        <v>0</v>
      </c>
      <c r="H112" s="22">
        <v>19694</v>
      </c>
      <c r="I112" s="22">
        <v>44252</v>
      </c>
      <c r="J112" s="22">
        <v>1913</v>
      </c>
      <c r="K112" s="22">
        <v>4865</v>
      </c>
      <c r="L112" s="22">
        <v>5443</v>
      </c>
      <c r="M112" s="22">
        <v>0</v>
      </c>
      <c r="N112" s="22">
        <v>119825</v>
      </c>
      <c r="O112" s="22">
        <v>666552</v>
      </c>
      <c r="P112" s="22">
        <v>0</v>
      </c>
      <c r="Q112" s="22">
        <v>0</v>
      </c>
      <c r="R112" s="22">
        <v>274335</v>
      </c>
      <c r="S112" s="22">
        <v>0</v>
      </c>
      <c r="T112" s="22">
        <v>307667</v>
      </c>
      <c r="U112" s="22">
        <v>467447</v>
      </c>
      <c r="V112" s="22">
        <v>25812</v>
      </c>
      <c r="W112" s="22">
        <v>0</v>
      </c>
      <c r="X112" s="22">
        <v>0</v>
      </c>
      <c r="Y112" s="22">
        <v>0</v>
      </c>
      <c r="Z112" s="22">
        <v>1436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314896</v>
      </c>
      <c r="AJ112" s="22">
        <v>37787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2323854</v>
      </c>
    </row>
    <row r="113" spans="1:42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0</v>
      </c>
      <c r="F113" s="22">
        <v>639835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639835</v>
      </c>
    </row>
    <row r="114" spans="1:42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0</v>
      </c>
      <c r="F114" s="22">
        <v>145458</v>
      </c>
      <c r="G114" s="22">
        <v>0</v>
      </c>
      <c r="H114" s="22">
        <v>0</v>
      </c>
      <c r="I114" s="22">
        <v>402642</v>
      </c>
      <c r="J114" s="22">
        <v>0</v>
      </c>
      <c r="K114" s="22">
        <v>0</v>
      </c>
      <c r="L114" s="22">
        <v>11157</v>
      </c>
      <c r="M114" s="22">
        <v>0</v>
      </c>
      <c r="N114" s="22">
        <v>178584</v>
      </c>
      <c r="O114" s="22">
        <v>1604726</v>
      </c>
      <c r="P114" s="22">
        <v>0</v>
      </c>
      <c r="Q114" s="22">
        <v>0</v>
      </c>
      <c r="R114" s="22">
        <v>379616</v>
      </c>
      <c r="S114" s="22">
        <v>0</v>
      </c>
      <c r="T114" s="22">
        <v>1387537</v>
      </c>
      <c r="U114" s="22">
        <v>665957</v>
      </c>
      <c r="V114" s="22">
        <v>107629</v>
      </c>
      <c r="W114" s="22">
        <v>0</v>
      </c>
      <c r="X114" s="22">
        <v>75011</v>
      </c>
      <c r="Y114" s="22">
        <v>0</v>
      </c>
      <c r="Z114" s="22">
        <v>0</v>
      </c>
      <c r="AA114" s="22">
        <v>21358</v>
      </c>
      <c r="AB114" s="22">
        <v>6873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716884</v>
      </c>
      <c r="AJ114" s="22">
        <v>417813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6121245</v>
      </c>
    </row>
    <row r="115" spans="1:42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0</v>
      </c>
      <c r="F115" s="22">
        <v>16833</v>
      </c>
      <c r="G115" s="22">
        <v>0</v>
      </c>
      <c r="H115" s="22">
        <v>0</v>
      </c>
      <c r="I115" s="22">
        <v>15092</v>
      </c>
      <c r="J115" s="22">
        <v>0</v>
      </c>
      <c r="K115" s="22">
        <v>0</v>
      </c>
      <c r="L115" s="22">
        <v>0</v>
      </c>
      <c r="M115" s="22">
        <v>0</v>
      </c>
      <c r="N115" s="22">
        <v>29243</v>
      </c>
      <c r="O115" s="22">
        <v>256057</v>
      </c>
      <c r="P115" s="22">
        <v>16964</v>
      </c>
      <c r="Q115" s="22">
        <v>0</v>
      </c>
      <c r="R115" s="22">
        <v>0</v>
      </c>
      <c r="S115" s="22">
        <v>0</v>
      </c>
      <c r="T115" s="22">
        <v>58957</v>
      </c>
      <c r="U115" s="22">
        <v>15443</v>
      </c>
      <c r="V115" s="22">
        <v>638</v>
      </c>
      <c r="W115" s="22">
        <v>0</v>
      </c>
      <c r="X115" s="22">
        <v>0</v>
      </c>
      <c r="Y115" s="22">
        <v>0</v>
      </c>
      <c r="Z115" s="22">
        <v>0</v>
      </c>
      <c r="AA115" s="22">
        <v>12864</v>
      </c>
      <c r="AB115" s="22">
        <v>0</v>
      </c>
      <c r="AC115" s="22">
        <v>1009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36727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459827</v>
      </c>
    </row>
    <row r="116" spans="1:42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0</v>
      </c>
      <c r="F116" s="22">
        <v>24900</v>
      </c>
      <c r="G116" s="22">
        <v>0</v>
      </c>
      <c r="H116" s="22">
        <v>0</v>
      </c>
      <c r="I116" s="22">
        <v>77650</v>
      </c>
      <c r="J116" s="22">
        <v>750</v>
      </c>
      <c r="K116" s="22">
        <v>0</v>
      </c>
      <c r="L116" s="22">
        <v>4415</v>
      </c>
      <c r="M116" s="22">
        <v>0</v>
      </c>
      <c r="N116" s="22">
        <v>4431</v>
      </c>
      <c r="O116" s="22">
        <v>663094</v>
      </c>
      <c r="P116" s="22">
        <v>0</v>
      </c>
      <c r="Q116" s="22">
        <v>0</v>
      </c>
      <c r="R116" s="22">
        <v>30921</v>
      </c>
      <c r="S116" s="22">
        <v>0</v>
      </c>
      <c r="T116" s="22">
        <v>114557</v>
      </c>
      <c r="U116" s="22">
        <v>167814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111698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1200230</v>
      </c>
    </row>
    <row r="117" spans="1:42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0</v>
      </c>
      <c r="F117" s="22">
        <v>12442</v>
      </c>
      <c r="G117" s="22">
        <v>0</v>
      </c>
      <c r="H117" s="22">
        <v>0</v>
      </c>
      <c r="I117" s="22">
        <v>3542</v>
      </c>
      <c r="J117" s="22">
        <v>0</v>
      </c>
      <c r="K117" s="22">
        <v>0</v>
      </c>
      <c r="L117" s="22">
        <v>0</v>
      </c>
      <c r="M117" s="22">
        <v>0</v>
      </c>
      <c r="N117" s="22">
        <v>39363</v>
      </c>
      <c r="O117" s="22">
        <v>54099</v>
      </c>
      <c r="P117" s="22">
        <v>0</v>
      </c>
      <c r="Q117" s="22">
        <v>0</v>
      </c>
      <c r="R117" s="22">
        <v>4900</v>
      </c>
      <c r="S117" s="22">
        <v>0</v>
      </c>
      <c r="T117" s="22">
        <v>111646</v>
      </c>
      <c r="U117" s="22">
        <v>29952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524</v>
      </c>
      <c r="AE117" s="22">
        <v>0</v>
      </c>
      <c r="AF117" s="22">
        <v>0</v>
      </c>
      <c r="AG117" s="22">
        <v>0</v>
      </c>
      <c r="AH117" s="22">
        <v>0</v>
      </c>
      <c r="AI117" s="22">
        <v>86631</v>
      </c>
      <c r="AJ117" s="22">
        <v>2743</v>
      </c>
      <c r="AK117" s="22">
        <v>0</v>
      </c>
      <c r="AL117" s="22">
        <v>0</v>
      </c>
      <c r="AM117" s="22">
        <v>22754</v>
      </c>
      <c r="AN117" s="22">
        <v>0</v>
      </c>
      <c r="AO117" s="22">
        <v>0</v>
      </c>
      <c r="AP117" s="22">
        <v>368596</v>
      </c>
    </row>
    <row r="118" spans="1:42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0</v>
      </c>
      <c r="F118" s="22">
        <v>190835</v>
      </c>
      <c r="G118" s="22">
        <v>0</v>
      </c>
      <c r="H118" s="22">
        <v>0</v>
      </c>
      <c r="I118" s="22">
        <v>49355</v>
      </c>
      <c r="J118" s="22">
        <v>0</v>
      </c>
      <c r="K118" s="22">
        <v>0</v>
      </c>
      <c r="L118" s="22">
        <v>20891</v>
      </c>
      <c r="M118" s="22">
        <v>0</v>
      </c>
      <c r="N118" s="22">
        <v>0</v>
      </c>
      <c r="O118" s="22">
        <v>1026037</v>
      </c>
      <c r="P118" s="22">
        <v>0</v>
      </c>
      <c r="Q118" s="22">
        <v>0</v>
      </c>
      <c r="R118" s="22">
        <v>0</v>
      </c>
      <c r="S118" s="22">
        <v>0</v>
      </c>
      <c r="T118" s="22">
        <v>262695</v>
      </c>
      <c r="U118" s="22">
        <v>200558</v>
      </c>
      <c r="V118" s="22">
        <v>15574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322524</v>
      </c>
      <c r="AJ118" s="22">
        <v>32128</v>
      </c>
      <c r="AK118" s="22">
        <v>0</v>
      </c>
      <c r="AL118" s="22">
        <v>0</v>
      </c>
      <c r="AM118" s="22">
        <v>67669</v>
      </c>
      <c r="AN118" s="22">
        <v>0</v>
      </c>
      <c r="AO118" s="22">
        <v>0</v>
      </c>
      <c r="AP118" s="22">
        <v>2188266</v>
      </c>
    </row>
    <row r="119" spans="1:42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0</v>
      </c>
      <c r="F119" s="22">
        <v>41779</v>
      </c>
      <c r="G119" s="22">
        <v>0</v>
      </c>
      <c r="H119" s="22">
        <v>2535</v>
      </c>
      <c r="I119" s="22">
        <v>50387</v>
      </c>
      <c r="J119" s="22">
        <v>0</v>
      </c>
      <c r="K119" s="22">
        <v>0</v>
      </c>
      <c r="L119" s="22">
        <v>2420</v>
      </c>
      <c r="M119" s="22">
        <v>0</v>
      </c>
      <c r="N119" s="22">
        <v>0</v>
      </c>
      <c r="O119" s="22">
        <v>773783</v>
      </c>
      <c r="P119" s="22">
        <v>0</v>
      </c>
      <c r="Q119" s="22">
        <v>0</v>
      </c>
      <c r="R119" s="22">
        <v>0</v>
      </c>
      <c r="S119" s="22">
        <v>0</v>
      </c>
      <c r="T119" s="22">
        <v>107872</v>
      </c>
      <c r="U119" s="22">
        <v>192472</v>
      </c>
      <c r="V119" s="22">
        <v>13503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7999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240957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1433707</v>
      </c>
    </row>
    <row r="120" spans="1:42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0</v>
      </c>
      <c r="F120" s="22">
        <v>251777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232080</v>
      </c>
      <c r="O120" s="22">
        <v>1799218</v>
      </c>
      <c r="P120" s="22">
        <v>3143</v>
      </c>
      <c r="Q120" s="22">
        <v>0</v>
      </c>
      <c r="R120" s="22">
        <v>38399</v>
      </c>
      <c r="S120" s="22">
        <v>0</v>
      </c>
      <c r="T120" s="22">
        <v>475599</v>
      </c>
      <c r="U120" s="22">
        <v>449936</v>
      </c>
      <c r="V120" s="22">
        <v>21604</v>
      </c>
      <c r="W120" s="22">
        <v>0</v>
      </c>
      <c r="X120" s="22">
        <v>0</v>
      </c>
      <c r="Y120" s="22">
        <v>26517</v>
      </c>
      <c r="Z120" s="22">
        <v>0</v>
      </c>
      <c r="AA120" s="22">
        <v>254665</v>
      </c>
      <c r="AB120" s="22">
        <v>5084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510132</v>
      </c>
      <c r="AJ120" s="22">
        <v>36473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4104627</v>
      </c>
    </row>
    <row r="121" spans="1:42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0</v>
      </c>
      <c r="F121" s="22">
        <v>149565</v>
      </c>
      <c r="G121" s="22">
        <v>0</v>
      </c>
      <c r="H121" s="22">
        <v>37929</v>
      </c>
      <c r="I121" s="22">
        <v>81311</v>
      </c>
      <c r="J121" s="22">
        <v>0</v>
      </c>
      <c r="K121" s="22">
        <v>0</v>
      </c>
      <c r="L121" s="22">
        <v>3392</v>
      </c>
      <c r="M121" s="22">
        <v>0</v>
      </c>
      <c r="N121" s="22">
        <v>120257</v>
      </c>
      <c r="O121" s="22">
        <v>936685</v>
      </c>
      <c r="P121" s="22">
        <v>62387</v>
      </c>
      <c r="Q121" s="22">
        <v>0</v>
      </c>
      <c r="R121" s="22">
        <v>0</v>
      </c>
      <c r="S121" s="22">
        <v>0</v>
      </c>
      <c r="T121" s="22">
        <v>1152197</v>
      </c>
      <c r="U121" s="22">
        <v>836676</v>
      </c>
      <c r="V121" s="22">
        <v>0</v>
      </c>
      <c r="W121" s="22">
        <v>0</v>
      </c>
      <c r="X121" s="22">
        <v>0</v>
      </c>
      <c r="Y121" s="22">
        <v>0</v>
      </c>
      <c r="Z121" s="22">
        <v>1508</v>
      </c>
      <c r="AA121" s="22">
        <v>0</v>
      </c>
      <c r="AB121" s="22">
        <v>0</v>
      </c>
      <c r="AC121" s="22">
        <v>0</v>
      </c>
      <c r="AD121" s="22">
        <v>12688</v>
      </c>
      <c r="AE121" s="22">
        <v>90394</v>
      </c>
      <c r="AF121" s="22">
        <v>0</v>
      </c>
      <c r="AG121" s="22">
        <v>0</v>
      </c>
      <c r="AH121" s="22">
        <v>0</v>
      </c>
      <c r="AI121" s="22">
        <v>269422</v>
      </c>
      <c r="AJ121" s="22">
        <v>355455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4109866</v>
      </c>
    </row>
    <row r="122" spans="1:42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0</v>
      </c>
      <c r="F122" s="22">
        <v>2207</v>
      </c>
      <c r="G122" s="22">
        <v>0</v>
      </c>
      <c r="H122" s="22">
        <v>0</v>
      </c>
      <c r="I122" s="22">
        <v>3234</v>
      </c>
      <c r="J122" s="22">
        <v>16510</v>
      </c>
      <c r="K122" s="22">
        <v>0</v>
      </c>
      <c r="L122" s="22">
        <v>0</v>
      </c>
      <c r="M122" s="22">
        <v>0</v>
      </c>
      <c r="N122" s="22">
        <v>42767</v>
      </c>
      <c r="O122" s="22">
        <v>25683</v>
      </c>
      <c r="P122" s="22">
        <v>0</v>
      </c>
      <c r="Q122" s="22">
        <v>0</v>
      </c>
      <c r="R122" s="22">
        <v>0</v>
      </c>
      <c r="S122" s="22">
        <v>0</v>
      </c>
      <c r="T122" s="22">
        <v>55899</v>
      </c>
      <c r="U122" s="22">
        <v>66332</v>
      </c>
      <c r="V122" s="22">
        <v>29073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61968</v>
      </c>
      <c r="AJ122" s="22">
        <v>12896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316569</v>
      </c>
    </row>
    <row r="123" spans="1:42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0</v>
      </c>
      <c r="F123" s="22">
        <v>43737</v>
      </c>
      <c r="G123" s="22">
        <v>0</v>
      </c>
      <c r="H123" s="22">
        <v>0</v>
      </c>
      <c r="I123" s="22">
        <v>128264</v>
      </c>
      <c r="J123" s="22">
        <v>0</v>
      </c>
      <c r="K123" s="22">
        <v>0</v>
      </c>
      <c r="L123" s="22">
        <v>0</v>
      </c>
      <c r="M123" s="22">
        <v>0</v>
      </c>
      <c r="N123" s="22">
        <v>349299</v>
      </c>
      <c r="O123" s="22">
        <v>989252</v>
      </c>
      <c r="P123" s="22">
        <v>158545</v>
      </c>
      <c r="Q123" s="22">
        <v>0</v>
      </c>
      <c r="R123" s="22">
        <v>0</v>
      </c>
      <c r="S123" s="22">
        <v>0</v>
      </c>
      <c r="T123" s="22">
        <v>324284</v>
      </c>
      <c r="U123" s="22">
        <v>323831</v>
      </c>
      <c r="V123" s="22">
        <v>81375</v>
      </c>
      <c r="W123" s="22">
        <v>0</v>
      </c>
      <c r="X123" s="22">
        <v>0</v>
      </c>
      <c r="Y123" s="22">
        <v>0</v>
      </c>
      <c r="Z123" s="22">
        <v>3171</v>
      </c>
      <c r="AA123" s="22">
        <v>87352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293395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2782505</v>
      </c>
    </row>
    <row r="124" spans="1:42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0</v>
      </c>
      <c r="F124" s="22">
        <v>9711</v>
      </c>
      <c r="G124" s="22">
        <v>0</v>
      </c>
      <c r="H124" s="22">
        <v>0</v>
      </c>
      <c r="I124" s="22">
        <v>41117</v>
      </c>
      <c r="J124" s="22">
        <v>0</v>
      </c>
      <c r="K124" s="22">
        <v>0</v>
      </c>
      <c r="L124" s="22">
        <v>0</v>
      </c>
      <c r="M124" s="22">
        <v>0</v>
      </c>
      <c r="N124" s="22">
        <v>2607</v>
      </c>
      <c r="O124" s="22">
        <v>282162</v>
      </c>
      <c r="P124" s="22">
        <v>0</v>
      </c>
      <c r="Q124" s="22">
        <v>0</v>
      </c>
      <c r="R124" s="22">
        <v>46648</v>
      </c>
      <c r="S124" s="22">
        <v>0</v>
      </c>
      <c r="T124" s="22">
        <v>81194</v>
      </c>
      <c r="U124" s="22">
        <v>45555</v>
      </c>
      <c r="V124" s="22">
        <v>20000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20125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37856</v>
      </c>
      <c r="AJ124" s="22">
        <v>4030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591005</v>
      </c>
    </row>
    <row r="125" spans="1:42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0</v>
      </c>
      <c r="F125" s="22">
        <v>22956</v>
      </c>
      <c r="G125" s="22">
        <v>0</v>
      </c>
      <c r="H125" s="22">
        <v>0</v>
      </c>
      <c r="I125" s="22">
        <v>76471</v>
      </c>
      <c r="J125" s="22">
        <v>0</v>
      </c>
      <c r="K125" s="22">
        <v>0</v>
      </c>
      <c r="L125" s="22">
        <v>2634</v>
      </c>
      <c r="M125" s="22">
        <v>0</v>
      </c>
      <c r="N125" s="22">
        <v>76390</v>
      </c>
      <c r="O125" s="22">
        <v>302051</v>
      </c>
      <c r="P125" s="22">
        <v>0</v>
      </c>
      <c r="Q125" s="22">
        <v>0</v>
      </c>
      <c r="R125" s="22">
        <v>0</v>
      </c>
      <c r="S125" s="22">
        <v>0</v>
      </c>
      <c r="T125" s="22">
        <v>540184</v>
      </c>
      <c r="U125" s="22">
        <v>122314</v>
      </c>
      <c r="V125" s="22">
        <v>309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6643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387838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1537790</v>
      </c>
    </row>
    <row r="126" spans="1:42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0</v>
      </c>
      <c r="F126" s="22">
        <v>8975</v>
      </c>
      <c r="G126" s="22">
        <v>0</v>
      </c>
      <c r="H126" s="22">
        <v>0</v>
      </c>
      <c r="I126" s="22">
        <v>2900</v>
      </c>
      <c r="J126" s="22">
        <v>0</v>
      </c>
      <c r="K126" s="22">
        <v>0</v>
      </c>
      <c r="L126" s="22">
        <v>0</v>
      </c>
      <c r="M126" s="22">
        <v>0</v>
      </c>
      <c r="N126" s="22">
        <v>28238</v>
      </c>
      <c r="O126" s="22">
        <v>139783</v>
      </c>
      <c r="P126" s="22">
        <v>0</v>
      </c>
      <c r="Q126" s="22">
        <v>0</v>
      </c>
      <c r="R126" s="22">
        <v>12023</v>
      </c>
      <c r="S126" s="22">
        <v>0</v>
      </c>
      <c r="T126" s="22">
        <v>36178</v>
      </c>
      <c r="U126" s="22">
        <v>67691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4785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113136</v>
      </c>
      <c r="AJ126" s="22">
        <v>923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414632</v>
      </c>
    </row>
    <row r="127" spans="1:42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0</v>
      </c>
      <c r="F127" s="22">
        <v>11099</v>
      </c>
      <c r="G127" s="22">
        <v>0</v>
      </c>
      <c r="H127" s="22">
        <v>0</v>
      </c>
      <c r="I127" s="22">
        <v>21198</v>
      </c>
      <c r="J127" s="22">
        <v>0</v>
      </c>
      <c r="K127" s="22">
        <v>0</v>
      </c>
      <c r="L127" s="22">
        <v>2199</v>
      </c>
      <c r="M127" s="22">
        <v>0</v>
      </c>
      <c r="N127" s="22">
        <v>0</v>
      </c>
      <c r="O127" s="22">
        <v>296458</v>
      </c>
      <c r="P127" s="22">
        <v>195</v>
      </c>
      <c r="Q127" s="22">
        <v>0</v>
      </c>
      <c r="R127" s="22">
        <v>0</v>
      </c>
      <c r="S127" s="22">
        <v>0</v>
      </c>
      <c r="T127" s="22">
        <v>155963</v>
      </c>
      <c r="U127" s="22">
        <v>195959</v>
      </c>
      <c r="V127" s="22">
        <v>72042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3520</v>
      </c>
      <c r="AC127" s="22">
        <v>2405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175405</v>
      </c>
      <c r="AJ127" s="22">
        <v>50045</v>
      </c>
      <c r="AK127" s="22">
        <v>0</v>
      </c>
      <c r="AL127" s="22">
        <v>0</v>
      </c>
      <c r="AM127" s="22">
        <v>0</v>
      </c>
      <c r="AN127" s="22">
        <v>38276</v>
      </c>
      <c r="AO127" s="22">
        <v>0</v>
      </c>
      <c r="AP127" s="22">
        <v>1024764</v>
      </c>
    </row>
    <row r="128" spans="1:42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0</v>
      </c>
      <c r="F128" s="22">
        <v>63881</v>
      </c>
      <c r="G128" s="22">
        <v>0</v>
      </c>
      <c r="H128" s="22">
        <v>5560</v>
      </c>
      <c r="I128" s="22">
        <v>71124</v>
      </c>
      <c r="J128" s="22">
        <v>0</v>
      </c>
      <c r="K128" s="22">
        <v>0</v>
      </c>
      <c r="L128" s="22">
        <v>0</v>
      </c>
      <c r="M128" s="22">
        <v>0</v>
      </c>
      <c r="N128" s="22">
        <v>80424</v>
      </c>
      <c r="O128" s="22">
        <v>235977</v>
      </c>
      <c r="P128" s="22">
        <v>0</v>
      </c>
      <c r="Q128" s="22">
        <v>0</v>
      </c>
      <c r="R128" s="22">
        <v>0</v>
      </c>
      <c r="S128" s="22">
        <v>0</v>
      </c>
      <c r="T128" s="22">
        <v>131018</v>
      </c>
      <c r="U128" s="22">
        <v>115321</v>
      </c>
      <c r="V128" s="22">
        <v>4613</v>
      </c>
      <c r="W128" s="22">
        <v>0</v>
      </c>
      <c r="X128" s="22">
        <v>1624</v>
      </c>
      <c r="Y128" s="22">
        <v>0</v>
      </c>
      <c r="Z128" s="22">
        <v>0</v>
      </c>
      <c r="AA128" s="22">
        <v>798</v>
      </c>
      <c r="AB128" s="22">
        <v>0</v>
      </c>
      <c r="AC128" s="22">
        <v>15852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66359</v>
      </c>
      <c r="AJ128" s="22">
        <v>7001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799552</v>
      </c>
    </row>
    <row r="129" spans="1:42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0</v>
      </c>
      <c r="F129" s="22">
        <v>25702</v>
      </c>
      <c r="G129" s="22">
        <v>0</v>
      </c>
      <c r="H129" s="22">
        <v>0</v>
      </c>
      <c r="I129" s="22">
        <v>18985</v>
      </c>
      <c r="J129" s="22">
        <v>0</v>
      </c>
      <c r="K129" s="22">
        <v>0</v>
      </c>
      <c r="L129" s="22">
        <v>0</v>
      </c>
      <c r="M129" s="22">
        <v>0</v>
      </c>
      <c r="N129" s="22">
        <v>91615</v>
      </c>
      <c r="O129" s="22">
        <v>367849</v>
      </c>
      <c r="P129" s="22">
        <v>0</v>
      </c>
      <c r="Q129" s="22">
        <v>0</v>
      </c>
      <c r="R129" s="22">
        <v>0</v>
      </c>
      <c r="S129" s="22">
        <v>0</v>
      </c>
      <c r="T129" s="22">
        <v>90636</v>
      </c>
      <c r="U129" s="22">
        <v>171725</v>
      </c>
      <c r="V129" s="22">
        <v>0</v>
      </c>
      <c r="W129" s="22">
        <v>0</v>
      </c>
      <c r="X129" s="22">
        <v>0</v>
      </c>
      <c r="Y129" s="22">
        <v>0</v>
      </c>
      <c r="Z129" s="22">
        <v>6285</v>
      </c>
      <c r="AA129" s="22">
        <v>0</v>
      </c>
      <c r="AB129" s="22">
        <v>878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100667</v>
      </c>
      <c r="AJ129" s="22">
        <v>86877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961219</v>
      </c>
    </row>
    <row r="130" spans="1:42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0</v>
      </c>
      <c r="F130" s="22">
        <v>18596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16249</v>
      </c>
      <c r="N130" s="22">
        <v>0</v>
      </c>
      <c r="O130" s="22">
        <v>283411</v>
      </c>
      <c r="P130" s="22">
        <v>0</v>
      </c>
      <c r="Q130" s="22">
        <v>0</v>
      </c>
      <c r="R130" s="22">
        <v>0</v>
      </c>
      <c r="S130" s="22">
        <v>0</v>
      </c>
      <c r="T130" s="22">
        <v>375820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319872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1013948</v>
      </c>
    </row>
    <row r="131" spans="1:42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0</v>
      </c>
      <c r="F131" s="22">
        <v>2646</v>
      </c>
      <c r="G131" s="22">
        <v>0</v>
      </c>
      <c r="H131" s="22">
        <v>0</v>
      </c>
      <c r="I131" s="22">
        <v>35518</v>
      </c>
      <c r="J131" s="22">
        <v>0</v>
      </c>
      <c r="K131" s="22">
        <v>376</v>
      </c>
      <c r="L131" s="22">
        <v>0</v>
      </c>
      <c r="M131" s="22">
        <v>0</v>
      </c>
      <c r="N131" s="22">
        <v>123292</v>
      </c>
      <c r="O131" s="22">
        <v>154872</v>
      </c>
      <c r="P131" s="22">
        <v>28566</v>
      </c>
      <c r="Q131" s="22">
        <v>0</v>
      </c>
      <c r="R131" s="22">
        <v>13750</v>
      </c>
      <c r="S131" s="22">
        <v>0</v>
      </c>
      <c r="T131" s="22">
        <v>75683</v>
      </c>
      <c r="U131" s="22">
        <v>134709</v>
      </c>
      <c r="V131" s="22">
        <v>3892</v>
      </c>
      <c r="W131" s="22">
        <v>0</v>
      </c>
      <c r="X131" s="22">
        <v>0</v>
      </c>
      <c r="Y131" s="22">
        <v>4447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686441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1264192</v>
      </c>
    </row>
    <row r="132" spans="1:42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1236</v>
      </c>
      <c r="G132" s="22">
        <v>0</v>
      </c>
      <c r="H132" s="22">
        <v>10863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147127</v>
      </c>
      <c r="P132" s="22">
        <v>0</v>
      </c>
      <c r="Q132" s="22">
        <v>0</v>
      </c>
      <c r="R132" s="22">
        <v>0</v>
      </c>
      <c r="S132" s="22">
        <v>0</v>
      </c>
      <c r="T132" s="22">
        <v>57320</v>
      </c>
      <c r="U132" s="22">
        <v>14015</v>
      </c>
      <c r="V132" s="22">
        <v>5557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13163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249281</v>
      </c>
    </row>
    <row r="133" spans="1:42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0</v>
      </c>
      <c r="F133" s="22">
        <v>8504</v>
      </c>
      <c r="G133" s="22">
        <v>0</v>
      </c>
      <c r="H133" s="22">
        <v>0</v>
      </c>
      <c r="I133" s="22">
        <v>83114</v>
      </c>
      <c r="J133" s="22">
        <v>523</v>
      </c>
      <c r="K133" s="22">
        <v>0</v>
      </c>
      <c r="L133" s="22">
        <v>2665</v>
      </c>
      <c r="M133" s="22">
        <v>0</v>
      </c>
      <c r="N133" s="22">
        <v>40351</v>
      </c>
      <c r="O133" s="22">
        <v>105750</v>
      </c>
      <c r="P133" s="22">
        <v>6508</v>
      </c>
      <c r="Q133" s="22">
        <v>0</v>
      </c>
      <c r="R133" s="22">
        <v>9809</v>
      </c>
      <c r="S133" s="22">
        <v>0</v>
      </c>
      <c r="T133" s="22">
        <v>41348</v>
      </c>
      <c r="U133" s="22">
        <v>102149</v>
      </c>
      <c r="V133" s="22">
        <v>0</v>
      </c>
      <c r="W133" s="22">
        <v>0</v>
      </c>
      <c r="X133" s="22">
        <v>0</v>
      </c>
      <c r="Y133" s="22">
        <v>0</v>
      </c>
      <c r="Z133" s="22">
        <v>543</v>
      </c>
      <c r="AA133" s="22">
        <v>0</v>
      </c>
      <c r="AB133" s="22">
        <v>0</v>
      </c>
      <c r="AC133" s="22">
        <v>25058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275369</v>
      </c>
      <c r="AJ133" s="22">
        <v>23091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724782</v>
      </c>
    </row>
    <row r="134" spans="1:42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0</v>
      </c>
      <c r="F134" s="22">
        <v>8531</v>
      </c>
      <c r="G134" s="22">
        <v>0</v>
      </c>
      <c r="H134" s="22">
        <v>0</v>
      </c>
      <c r="I134" s="22">
        <v>25295</v>
      </c>
      <c r="J134" s="22">
        <v>0</v>
      </c>
      <c r="K134" s="22">
        <v>0</v>
      </c>
      <c r="L134" s="22">
        <v>0</v>
      </c>
      <c r="M134" s="22">
        <v>0</v>
      </c>
      <c r="N134" s="22">
        <v>19514</v>
      </c>
      <c r="O134" s="22">
        <v>72085</v>
      </c>
      <c r="P134" s="22">
        <v>15915</v>
      </c>
      <c r="Q134" s="22">
        <v>0</v>
      </c>
      <c r="R134" s="22">
        <v>954</v>
      </c>
      <c r="S134" s="22">
        <v>0</v>
      </c>
      <c r="T134" s="22">
        <v>64143</v>
      </c>
      <c r="U134" s="22">
        <v>39292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9373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255102</v>
      </c>
    </row>
    <row r="135" spans="1:42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0</v>
      </c>
      <c r="F135" s="22">
        <v>301271</v>
      </c>
      <c r="G135" s="22">
        <v>0</v>
      </c>
      <c r="H135" s="22">
        <v>0</v>
      </c>
      <c r="I135" s="22">
        <v>137755</v>
      </c>
      <c r="J135" s="22">
        <v>0</v>
      </c>
      <c r="K135" s="22">
        <v>0</v>
      </c>
      <c r="L135" s="22">
        <v>18006</v>
      </c>
      <c r="M135" s="22">
        <v>0</v>
      </c>
      <c r="N135" s="22">
        <v>206735</v>
      </c>
      <c r="O135" s="22">
        <v>2199764</v>
      </c>
      <c r="P135" s="22">
        <v>353374</v>
      </c>
      <c r="Q135" s="22">
        <v>0</v>
      </c>
      <c r="R135" s="22">
        <v>0</v>
      </c>
      <c r="S135" s="22">
        <v>0</v>
      </c>
      <c r="T135" s="22">
        <v>620657</v>
      </c>
      <c r="U135" s="22">
        <v>415079</v>
      </c>
      <c r="V135" s="22">
        <v>0</v>
      </c>
      <c r="W135" s="22">
        <v>0</v>
      </c>
      <c r="X135" s="22">
        <v>0</v>
      </c>
      <c r="Y135" s="22">
        <v>0</v>
      </c>
      <c r="Z135" s="22">
        <v>793</v>
      </c>
      <c r="AA135" s="22">
        <v>0</v>
      </c>
      <c r="AB135" s="22">
        <v>18535</v>
      </c>
      <c r="AC135" s="22">
        <v>5178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199090</v>
      </c>
      <c r="AJ135" s="22">
        <v>22545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4498782</v>
      </c>
    </row>
    <row r="136" spans="1:42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0</v>
      </c>
      <c r="F136" s="22">
        <v>34705</v>
      </c>
      <c r="G136" s="22">
        <v>0</v>
      </c>
      <c r="H136" s="22">
        <v>0</v>
      </c>
      <c r="I136" s="22">
        <v>78195</v>
      </c>
      <c r="J136" s="22">
        <v>0</v>
      </c>
      <c r="K136" s="22">
        <v>0</v>
      </c>
      <c r="L136" s="22">
        <v>20277</v>
      </c>
      <c r="M136" s="22">
        <v>0</v>
      </c>
      <c r="N136" s="22">
        <v>47374</v>
      </c>
      <c r="O136" s="22">
        <v>608806</v>
      </c>
      <c r="P136" s="22">
        <v>4916</v>
      </c>
      <c r="Q136" s="22">
        <v>0</v>
      </c>
      <c r="R136" s="22">
        <v>0</v>
      </c>
      <c r="S136" s="22">
        <v>0</v>
      </c>
      <c r="T136" s="22">
        <v>419910</v>
      </c>
      <c r="U136" s="22">
        <v>220682</v>
      </c>
      <c r="V136" s="22">
        <v>36265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10919</v>
      </c>
      <c r="AG136" s="22">
        <v>0</v>
      </c>
      <c r="AH136" s="22">
        <v>114038</v>
      </c>
      <c r="AI136" s="22">
        <v>148741</v>
      </c>
      <c r="AJ136" s="22">
        <v>5420</v>
      </c>
      <c r="AK136" s="22">
        <v>0</v>
      </c>
      <c r="AL136" s="22">
        <v>0</v>
      </c>
      <c r="AM136" s="22">
        <v>32277</v>
      </c>
      <c r="AN136" s="22">
        <v>0</v>
      </c>
      <c r="AO136" s="22">
        <v>0</v>
      </c>
      <c r="AP136" s="22">
        <v>1782525</v>
      </c>
    </row>
    <row r="137" spans="1:42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0</v>
      </c>
      <c r="F137" s="22">
        <v>273396</v>
      </c>
      <c r="G137" s="22">
        <v>0</v>
      </c>
      <c r="H137" s="22">
        <v>47432</v>
      </c>
      <c r="I137" s="22">
        <v>201682</v>
      </c>
      <c r="J137" s="22">
        <v>493</v>
      </c>
      <c r="K137" s="22">
        <v>0</v>
      </c>
      <c r="L137" s="22">
        <v>0</v>
      </c>
      <c r="M137" s="22">
        <v>4549</v>
      </c>
      <c r="N137" s="22">
        <v>116072</v>
      </c>
      <c r="O137" s="22">
        <v>1987236</v>
      </c>
      <c r="P137" s="22">
        <v>0</v>
      </c>
      <c r="Q137" s="22">
        <v>0</v>
      </c>
      <c r="R137" s="22">
        <v>305933</v>
      </c>
      <c r="S137" s="22">
        <v>0</v>
      </c>
      <c r="T137" s="22">
        <v>575698</v>
      </c>
      <c r="U137" s="22">
        <v>479763</v>
      </c>
      <c r="V137" s="22">
        <v>183126</v>
      </c>
      <c r="W137" s="22">
        <v>0</v>
      </c>
      <c r="X137" s="22">
        <v>32399</v>
      </c>
      <c r="Y137" s="22">
        <v>0</v>
      </c>
      <c r="Z137" s="22">
        <v>1382</v>
      </c>
      <c r="AA137" s="22">
        <v>0</v>
      </c>
      <c r="AB137" s="22">
        <v>5780</v>
      </c>
      <c r="AC137" s="22">
        <v>0</v>
      </c>
      <c r="AD137" s="22">
        <v>0</v>
      </c>
      <c r="AE137" s="22">
        <v>106552</v>
      </c>
      <c r="AF137" s="22">
        <v>0</v>
      </c>
      <c r="AG137" s="22">
        <v>0</v>
      </c>
      <c r="AH137" s="22">
        <v>0</v>
      </c>
      <c r="AI137" s="22">
        <v>398742</v>
      </c>
      <c r="AJ137" s="22">
        <v>0</v>
      </c>
      <c r="AK137" s="22">
        <v>0</v>
      </c>
      <c r="AL137" s="22">
        <v>167718</v>
      </c>
      <c r="AM137" s="22">
        <v>0</v>
      </c>
      <c r="AN137" s="22">
        <v>0</v>
      </c>
      <c r="AO137" s="22">
        <v>0</v>
      </c>
      <c r="AP137" s="22">
        <v>4887953</v>
      </c>
    </row>
    <row r="138" spans="1:42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0</v>
      </c>
      <c r="F138" s="22">
        <v>269297</v>
      </c>
      <c r="G138" s="22">
        <v>0</v>
      </c>
      <c r="H138" s="22">
        <v>126452</v>
      </c>
      <c r="I138" s="22">
        <v>141997</v>
      </c>
      <c r="J138" s="22">
        <v>0</v>
      </c>
      <c r="K138" s="22">
        <v>0</v>
      </c>
      <c r="L138" s="22">
        <v>2980</v>
      </c>
      <c r="M138" s="22">
        <v>0</v>
      </c>
      <c r="N138" s="22">
        <v>0</v>
      </c>
      <c r="O138" s="22">
        <v>1545827</v>
      </c>
      <c r="P138" s="22">
        <v>0</v>
      </c>
      <c r="Q138" s="22">
        <v>10730</v>
      </c>
      <c r="R138" s="22">
        <v>172724</v>
      </c>
      <c r="S138" s="22">
        <v>0</v>
      </c>
      <c r="T138" s="22">
        <v>740309</v>
      </c>
      <c r="U138" s="22">
        <v>201699</v>
      </c>
      <c r="V138" s="22">
        <v>129326</v>
      </c>
      <c r="W138" s="22">
        <v>119849</v>
      </c>
      <c r="X138" s="22">
        <v>91553</v>
      </c>
      <c r="Y138" s="22">
        <v>0</v>
      </c>
      <c r="Z138" s="22">
        <v>0</v>
      </c>
      <c r="AA138" s="22">
        <v>0</v>
      </c>
      <c r="AB138" s="22">
        <v>9486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855170</v>
      </c>
      <c r="AJ138" s="22">
        <v>111420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4528819</v>
      </c>
    </row>
    <row r="139" spans="1:42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3011311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3011311</v>
      </c>
    </row>
    <row r="140" spans="1:42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0</v>
      </c>
      <c r="F140" s="22">
        <v>29073</v>
      </c>
      <c r="G140" s="22">
        <v>0</v>
      </c>
      <c r="H140" s="22">
        <v>0</v>
      </c>
      <c r="I140" s="22">
        <v>6439</v>
      </c>
      <c r="J140" s="22">
        <v>0</v>
      </c>
      <c r="K140" s="22">
        <v>0</v>
      </c>
      <c r="L140" s="22">
        <v>0</v>
      </c>
      <c r="M140" s="22">
        <v>0</v>
      </c>
      <c r="N140" s="22">
        <v>29739</v>
      </c>
      <c r="O140" s="22">
        <v>116576</v>
      </c>
      <c r="P140" s="22">
        <v>0</v>
      </c>
      <c r="Q140" s="22">
        <v>0</v>
      </c>
      <c r="R140" s="22">
        <v>0</v>
      </c>
      <c r="S140" s="22">
        <v>0</v>
      </c>
      <c r="T140" s="22">
        <v>58109</v>
      </c>
      <c r="U140" s="22">
        <v>39490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47063</v>
      </c>
      <c r="AJ140" s="22">
        <v>55484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381973</v>
      </c>
    </row>
    <row r="141" spans="1:42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0</v>
      </c>
      <c r="F141" s="22">
        <v>11162</v>
      </c>
      <c r="G141" s="22">
        <v>0</v>
      </c>
      <c r="H141" s="22">
        <v>0</v>
      </c>
      <c r="I141" s="22">
        <v>16159</v>
      </c>
      <c r="J141" s="22">
        <v>0</v>
      </c>
      <c r="K141" s="22">
        <v>0</v>
      </c>
      <c r="L141" s="22">
        <v>0</v>
      </c>
      <c r="M141" s="22">
        <v>0</v>
      </c>
      <c r="N141" s="22">
        <v>19553</v>
      </c>
      <c r="O141" s="22">
        <v>307875</v>
      </c>
      <c r="P141" s="22">
        <v>0</v>
      </c>
      <c r="Q141" s="22">
        <v>0</v>
      </c>
      <c r="R141" s="22">
        <v>0</v>
      </c>
      <c r="S141" s="22">
        <v>0</v>
      </c>
      <c r="T141" s="22">
        <v>21088</v>
      </c>
      <c r="U141" s="22">
        <v>101743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19358</v>
      </c>
      <c r="AJ141" s="22">
        <v>0</v>
      </c>
      <c r="AK141" s="22">
        <v>0</v>
      </c>
      <c r="AL141" s="22">
        <v>0</v>
      </c>
      <c r="AM141" s="22">
        <v>5225</v>
      </c>
      <c r="AN141" s="22">
        <v>0</v>
      </c>
      <c r="AO141" s="22">
        <v>0</v>
      </c>
      <c r="AP141" s="22">
        <v>502163</v>
      </c>
    </row>
    <row r="142" spans="1:42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0</v>
      </c>
      <c r="F142" s="22">
        <v>24007</v>
      </c>
      <c r="G142" s="22">
        <v>0</v>
      </c>
      <c r="H142" s="22">
        <v>0</v>
      </c>
      <c r="I142" s="22">
        <v>43738</v>
      </c>
      <c r="J142" s="22">
        <v>0</v>
      </c>
      <c r="K142" s="22">
        <v>0</v>
      </c>
      <c r="L142" s="22">
        <v>0</v>
      </c>
      <c r="M142" s="22">
        <v>0</v>
      </c>
      <c r="N142" s="22">
        <v>60396</v>
      </c>
      <c r="O142" s="22">
        <v>332332</v>
      </c>
      <c r="P142" s="22">
        <v>0</v>
      </c>
      <c r="Q142" s="22">
        <v>0</v>
      </c>
      <c r="R142" s="22">
        <v>686</v>
      </c>
      <c r="S142" s="22">
        <v>0</v>
      </c>
      <c r="T142" s="22">
        <v>178147</v>
      </c>
      <c r="U142" s="22">
        <v>111032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62056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812394</v>
      </c>
    </row>
    <row r="143" spans="1:42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6990</v>
      </c>
      <c r="G143" s="22">
        <v>0</v>
      </c>
      <c r="H143" s="22">
        <v>0</v>
      </c>
      <c r="I143" s="22">
        <v>20560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238337</v>
      </c>
      <c r="P143" s="22">
        <v>0</v>
      </c>
      <c r="Q143" s="22">
        <v>0</v>
      </c>
      <c r="R143" s="22">
        <v>0</v>
      </c>
      <c r="S143" s="22">
        <v>0</v>
      </c>
      <c r="T143" s="22">
        <v>111734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78472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456093</v>
      </c>
    </row>
    <row r="144" spans="1:42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0</v>
      </c>
      <c r="F144" s="22">
        <v>2325</v>
      </c>
      <c r="G144" s="22">
        <v>0</v>
      </c>
      <c r="H144" s="22">
        <v>0</v>
      </c>
      <c r="I144" s="22">
        <v>4609</v>
      </c>
      <c r="J144" s="22">
        <v>0</v>
      </c>
      <c r="K144" s="22">
        <v>0</v>
      </c>
      <c r="L144" s="22">
        <v>0</v>
      </c>
      <c r="M144" s="22">
        <v>0</v>
      </c>
      <c r="N144" s="22">
        <v>51460</v>
      </c>
      <c r="O144" s="22">
        <v>161294</v>
      </c>
      <c r="P144" s="22">
        <v>0</v>
      </c>
      <c r="Q144" s="22">
        <v>0</v>
      </c>
      <c r="R144" s="22">
        <v>36427</v>
      </c>
      <c r="S144" s="22">
        <v>0</v>
      </c>
      <c r="T144" s="22">
        <v>83403</v>
      </c>
      <c r="U144" s="22">
        <v>101570</v>
      </c>
      <c r="V144" s="22">
        <v>8144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38792</v>
      </c>
      <c r="AJ144" s="22">
        <v>14537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502561</v>
      </c>
    </row>
    <row r="145" spans="1:42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0</v>
      </c>
      <c r="F145" s="22">
        <v>31002</v>
      </c>
      <c r="G145" s="22">
        <v>0</v>
      </c>
      <c r="H145" s="22">
        <v>0</v>
      </c>
      <c r="I145" s="22">
        <v>136688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397025</v>
      </c>
      <c r="P145" s="22">
        <v>0</v>
      </c>
      <c r="Q145" s="22">
        <v>0</v>
      </c>
      <c r="R145" s="22">
        <v>0</v>
      </c>
      <c r="S145" s="22">
        <v>0</v>
      </c>
      <c r="T145" s="22">
        <v>335536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154419</v>
      </c>
      <c r="AJ145" s="22">
        <v>0</v>
      </c>
      <c r="AK145" s="22">
        <v>0</v>
      </c>
      <c r="AL145" s="22">
        <v>0</v>
      </c>
      <c r="AM145" s="22">
        <v>14050</v>
      </c>
      <c r="AN145" s="22">
        <v>0</v>
      </c>
      <c r="AO145" s="22">
        <v>0</v>
      </c>
      <c r="AP145" s="22">
        <v>1068720</v>
      </c>
    </row>
    <row r="146" spans="1:42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0</v>
      </c>
      <c r="F146" s="22">
        <v>9052</v>
      </c>
      <c r="G146" s="22">
        <v>0</v>
      </c>
      <c r="H146" s="22">
        <v>0</v>
      </c>
      <c r="I146" s="22">
        <v>40918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230311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268423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171208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719912</v>
      </c>
    </row>
    <row r="147" spans="1:42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0</v>
      </c>
      <c r="F147" s="22">
        <v>7417</v>
      </c>
      <c r="G147" s="22">
        <v>0</v>
      </c>
      <c r="H147" s="22">
        <v>0</v>
      </c>
      <c r="I147" s="22">
        <v>15929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116888</v>
      </c>
      <c r="P147" s="22">
        <v>0</v>
      </c>
      <c r="Q147" s="22">
        <v>0</v>
      </c>
      <c r="R147" s="22">
        <v>0</v>
      </c>
      <c r="S147" s="22">
        <v>0</v>
      </c>
      <c r="T147" s="22">
        <v>71396</v>
      </c>
      <c r="U147" s="22">
        <v>14552</v>
      </c>
      <c r="V147" s="22">
        <v>0</v>
      </c>
      <c r="W147" s="22">
        <v>0</v>
      </c>
      <c r="X147" s="22">
        <v>0</v>
      </c>
      <c r="Y147" s="22">
        <v>0</v>
      </c>
      <c r="Z147" s="22">
        <v>679</v>
      </c>
      <c r="AA147" s="22">
        <v>0</v>
      </c>
      <c r="AB147" s="22">
        <v>0</v>
      </c>
      <c r="AC147" s="22">
        <v>2311</v>
      </c>
      <c r="AD147" s="22">
        <v>0</v>
      </c>
      <c r="AE147" s="22">
        <v>4536</v>
      </c>
      <c r="AF147" s="22">
        <v>0</v>
      </c>
      <c r="AG147" s="22">
        <v>0</v>
      </c>
      <c r="AH147" s="22">
        <v>0</v>
      </c>
      <c r="AI147" s="22">
        <v>58142</v>
      </c>
      <c r="AJ147" s="22">
        <v>5213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297063</v>
      </c>
    </row>
    <row r="148" spans="1:42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19800</v>
      </c>
      <c r="G148" s="22">
        <v>0</v>
      </c>
      <c r="H148" s="22">
        <v>0</v>
      </c>
      <c r="I148" s="22">
        <v>19060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93407</v>
      </c>
      <c r="P148" s="22">
        <v>0</v>
      </c>
      <c r="Q148" s="22">
        <v>0</v>
      </c>
      <c r="R148" s="22">
        <v>0</v>
      </c>
      <c r="S148" s="22">
        <v>0</v>
      </c>
      <c r="T148" s="22">
        <v>96409</v>
      </c>
      <c r="U148" s="22">
        <v>38090</v>
      </c>
      <c r="V148" s="22">
        <v>8696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41608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317070</v>
      </c>
    </row>
    <row r="149" spans="1:42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0</v>
      </c>
      <c r="F149" s="22">
        <v>6585</v>
      </c>
      <c r="G149" s="22">
        <v>0</v>
      </c>
      <c r="H149" s="22">
        <v>0</v>
      </c>
      <c r="I149" s="22">
        <v>32039</v>
      </c>
      <c r="J149" s="22">
        <v>0</v>
      </c>
      <c r="K149" s="22">
        <v>0</v>
      </c>
      <c r="L149" s="22">
        <v>633</v>
      </c>
      <c r="M149" s="22">
        <v>0</v>
      </c>
      <c r="N149" s="22">
        <v>0</v>
      </c>
      <c r="O149" s="22">
        <v>304157</v>
      </c>
      <c r="P149" s="22">
        <v>0</v>
      </c>
      <c r="Q149" s="22">
        <v>0</v>
      </c>
      <c r="R149" s="22">
        <v>0</v>
      </c>
      <c r="S149" s="22">
        <v>0</v>
      </c>
      <c r="T149" s="22">
        <v>82331</v>
      </c>
      <c r="U149" s="22">
        <v>93391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93730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612866</v>
      </c>
    </row>
    <row r="150" spans="1:42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0</v>
      </c>
      <c r="F150" s="22">
        <v>275978</v>
      </c>
      <c r="G150" s="22">
        <v>0</v>
      </c>
      <c r="H150" s="22">
        <v>0</v>
      </c>
      <c r="I150" s="22">
        <v>124419</v>
      </c>
      <c r="J150" s="22">
        <v>55020</v>
      </c>
      <c r="K150" s="22">
        <v>0</v>
      </c>
      <c r="L150" s="22">
        <v>4297</v>
      </c>
      <c r="M150" s="22">
        <v>0</v>
      </c>
      <c r="N150" s="22">
        <v>0</v>
      </c>
      <c r="O150" s="22">
        <v>2823534</v>
      </c>
      <c r="P150" s="22">
        <v>0</v>
      </c>
      <c r="Q150" s="22">
        <v>5783</v>
      </c>
      <c r="R150" s="22">
        <v>509451</v>
      </c>
      <c r="S150" s="22">
        <v>0</v>
      </c>
      <c r="T150" s="22">
        <v>342301</v>
      </c>
      <c r="U150" s="22">
        <v>334603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458775</v>
      </c>
      <c r="AJ150" s="22">
        <v>332305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5266466</v>
      </c>
    </row>
    <row r="151" spans="1:42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0</v>
      </c>
      <c r="F151" s="22">
        <v>19827</v>
      </c>
      <c r="G151" s="22">
        <v>0</v>
      </c>
      <c r="H151" s="22">
        <v>0</v>
      </c>
      <c r="I151" s="22">
        <v>18740</v>
      </c>
      <c r="J151" s="22">
        <v>0</v>
      </c>
      <c r="K151" s="22">
        <v>0</v>
      </c>
      <c r="L151" s="22">
        <v>0</v>
      </c>
      <c r="M151" s="22">
        <v>0</v>
      </c>
      <c r="N151" s="22">
        <v>6596</v>
      </c>
      <c r="O151" s="22">
        <v>325769</v>
      </c>
      <c r="P151" s="22">
        <v>0</v>
      </c>
      <c r="Q151" s="22">
        <v>0</v>
      </c>
      <c r="R151" s="22">
        <v>0</v>
      </c>
      <c r="S151" s="22">
        <v>0</v>
      </c>
      <c r="T151" s="22">
        <v>47388</v>
      </c>
      <c r="U151" s="22">
        <v>38163</v>
      </c>
      <c r="V151" s="22">
        <v>3000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19065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478548</v>
      </c>
    </row>
    <row r="152" spans="1:42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0</v>
      </c>
      <c r="F152" s="22">
        <v>13755</v>
      </c>
      <c r="G152" s="22">
        <v>0</v>
      </c>
      <c r="H152" s="22">
        <v>0</v>
      </c>
      <c r="I152" s="22">
        <v>16155</v>
      </c>
      <c r="J152" s="22">
        <v>0</v>
      </c>
      <c r="K152" s="22">
        <v>0</v>
      </c>
      <c r="L152" s="22">
        <v>6394</v>
      </c>
      <c r="M152" s="22">
        <v>0</v>
      </c>
      <c r="N152" s="22">
        <v>53458</v>
      </c>
      <c r="O152" s="22">
        <v>189601</v>
      </c>
      <c r="P152" s="22">
        <v>0</v>
      </c>
      <c r="Q152" s="22">
        <v>0</v>
      </c>
      <c r="R152" s="22">
        <v>0</v>
      </c>
      <c r="S152" s="22">
        <v>0</v>
      </c>
      <c r="T152" s="22">
        <v>219784</v>
      </c>
      <c r="U152" s="22">
        <v>119120</v>
      </c>
      <c r="V152" s="22">
        <v>2751</v>
      </c>
      <c r="W152" s="22">
        <v>0</v>
      </c>
      <c r="X152" s="22">
        <v>200</v>
      </c>
      <c r="Y152" s="22">
        <v>0</v>
      </c>
      <c r="Z152" s="22">
        <v>783</v>
      </c>
      <c r="AA152" s="22">
        <v>0</v>
      </c>
      <c r="AB152" s="22">
        <v>835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142997</v>
      </c>
      <c r="AJ152" s="22">
        <v>1358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767191</v>
      </c>
    </row>
    <row r="153" spans="1:42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0</v>
      </c>
      <c r="F153" s="22">
        <v>310005</v>
      </c>
      <c r="G153" s="22">
        <v>0</v>
      </c>
      <c r="H153" s="22">
        <v>26612</v>
      </c>
      <c r="I153" s="22">
        <v>201618</v>
      </c>
      <c r="J153" s="22">
        <v>0</v>
      </c>
      <c r="K153" s="22">
        <v>0</v>
      </c>
      <c r="L153" s="22">
        <v>20710</v>
      </c>
      <c r="M153" s="22">
        <v>0</v>
      </c>
      <c r="N153" s="22">
        <v>35447</v>
      </c>
      <c r="O153" s="22">
        <v>2864348</v>
      </c>
      <c r="P153" s="22">
        <v>0</v>
      </c>
      <c r="Q153" s="22">
        <v>0</v>
      </c>
      <c r="R153" s="22">
        <v>547876</v>
      </c>
      <c r="S153" s="22">
        <v>0</v>
      </c>
      <c r="T153" s="22">
        <v>852457</v>
      </c>
      <c r="U153" s="22">
        <v>688133</v>
      </c>
      <c r="V153" s="22">
        <v>125607</v>
      </c>
      <c r="W153" s="22">
        <v>0</v>
      </c>
      <c r="X153" s="22">
        <v>0</v>
      </c>
      <c r="Y153" s="22">
        <v>0</v>
      </c>
      <c r="Z153" s="22">
        <v>19772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1685301</v>
      </c>
      <c r="AJ153" s="22">
        <v>190806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7568692</v>
      </c>
    </row>
    <row r="154" spans="1:42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0</v>
      </c>
      <c r="F154" s="22">
        <v>52662</v>
      </c>
      <c r="G154" s="22">
        <v>0</v>
      </c>
      <c r="H154" s="22">
        <v>41710</v>
      </c>
      <c r="I154" s="22">
        <v>147043</v>
      </c>
      <c r="J154" s="22">
        <v>0</v>
      </c>
      <c r="K154" s="22">
        <v>0</v>
      </c>
      <c r="L154" s="22">
        <v>0</v>
      </c>
      <c r="M154" s="22">
        <v>13192</v>
      </c>
      <c r="N154" s="22">
        <v>0</v>
      </c>
      <c r="O154" s="22">
        <v>944621</v>
      </c>
      <c r="P154" s="22">
        <v>0</v>
      </c>
      <c r="Q154" s="22">
        <v>0</v>
      </c>
      <c r="R154" s="22">
        <v>87329</v>
      </c>
      <c r="S154" s="22">
        <v>0</v>
      </c>
      <c r="T154" s="22">
        <v>352011</v>
      </c>
      <c r="U154" s="22">
        <v>398288</v>
      </c>
      <c r="V154" s="22">
        <v>15068</v>
      </c>
      <c r="W154" s="22">
        <v>0</v>
      </c>
      <c r="X154" s="22">
        <v>0</v>
      </c>
      <c r="Y154" s="22">
        <v>0</v>
      </c>
      <c r="Z154" s="22">
        <v>272</v>
      </c>
      <c r="AA154" s="22">
        <v>11902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5484</v>
      </c>
      <c r="AH154" s="22">
        <v>0</v>
      </c>
      <c r="AI154" s="22">
        <v>364301</v>
      </c>
      <c r="AJ154" s="22">
        <v>72992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2506875</v>
      </c>
    </row>
    <row r="155" spans="1:42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0</v>
      </c>
      <c r="F155" s="22">
        <v>34134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49808</v>
      </c>
      <c r="O155" s="22">
        <v>23500</v>
      </c>
      <c r="P155" s="22">
        <v>0</v>
      </c>
      <c r="Q155" s="22">
        <v>0</v>
      </c>
      <c r="R155" s="22">
        <v>1468</v>
      </c>
      <c r="S155" s="22">
        <v>0</v>
      </c>
      <c r="T155" s="22">
        <v>121927</v>
      </c>
      <c r="U155" s="22">
        <v>46084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24713</v>
      </c>
      <c r="AJ155" s="22">
        <v>3781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305415</v>
      </c>
    </row>
    <row r="156" spans="1:42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735</v>
      </c>
      <c r="F156" s="22">
        <v>15000</v>
      </c>
      <c r="G156" s="22">
        <v>0</v>
      </c>
      <c r="H156" s="22">
        <v>0</v>
      </c>
      <c r="I156" s="22">
        <v>34146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248346</v>
      </c>
      <c r="P156" s="22">
        <v>20029</v>
      </c>
      <c r="Q156" s="22">
        <v>0</v>
      </c>
      <c r="R156" s="22">
        <v>0</v>
      </c>
      <c r="S156" s="22">
        <v>0</v>
      </c>
      <c r="T156" s="22">
        <v>250592</v>
      </c>
      <c r="U156" s="22">
        <v>31856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625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182200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783529</v>
      </c>
    </row>
    <row r="157" spans="1:42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0</v>
      </c>
      <c r="F157" s="22">
        <v>166930</v>
      </c>
      <c r="G157" s="22">
        <v>0</v>
      </c>
      <c r="H157" s="22">
        <v>0</v>
      </c>
      <c r="I157" s="22">
        <v>522555</v>
      </c>
      <c r="J157" s="22">
        <v>667967</v>
      </c>
      <c r="K157" s="22">
        <v>4210</v>
      </c>
      <c r="L157" s="22">
        <v>412</v>
      </c>
      <c r="M157" s="22">
        <v>0</v>
      </c>
      <c r="N157" s="22">
        <v>287217</v>
      </c>
      <c r="O157" s="22">
        <v>1668425</v>
      </c>
      <c r="P157" s="22">
        <v>132602</v>
      </c>
      <c r="Q157" s="22">
        <v>0</v>
      </c>
      <c r="R157" s="22">
        <v>0</v>
      </c>
      <c r="S157" s="22">
        <v>0</v>
      </c>
      <c r="T157" s="22">
        <v>271921</v>
      </c>
      <c r="U157" s="22">
        <v>5190</v>
      </c>
      <c r="V157" s="22">
        <v>0</v>
      </c>
      <c r="W157" s="22">
        <v>603678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11800</v>
      </c>
      <c r="AD157" s="22">
        <v>13986</v>
      </c>
      <c r="AE157" s="22">
        <v>0</v>
      </c>
      <c r="AF157" s="22">
        <v>0</v>
      </c>
      <c r="AG157" s="22">
        <v>0</v>
      </c>
      <c r="AH157" s="22">
        <v>0</v>
      </c>
      <c r="AI157" s="22">
        <v>315110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4672003</v>
      </c>
    </row>
    <row r="158" spans="1:42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0</v>
      </c>
      <c r="F158" s="22">
        <v>25760</v>
      </c>
      <c r="G158" s="22">
        <v>0</v>
      </c>
      <c r="H158" s="22">
        <v>0</v>
      </c>
      <c r="I158" s="22">
        <v>32391</v>
      </c>
      <c r="J158" s="22">
        <v>0</v>
      </c>
      <c r="K158" s="22">
        <v>0</v>
      </c>
      <c r="L158" s="22">
        <v>3611</v>
      </c>
      <c r="M158" s="22">
        <v>0</v>
      </c>
      <c r="N158" s="22">
        <v>0</v>
      </c>
      <c r="O158" s="22">
        <v>281993</v>
      </c>
      <c r="P158" s="22">
        <v>0</v>
      </c>
      <c r="Q158" s="22">
        <v>0</v>
      </c>
      <c r="R158" s="22">
        <v>45986</v>
      </c>
      <c r="S158" s="22">
        <v>0</v>
      </c>
      <c r="T158" s="22">
        <v>43892</v>
      </c>
      <c r="U158" s="22">
        <v>91508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432701</v>
      </c>
      <c r="AJ158" s="22">
        <v>95209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1053051</v>
      </c>
    </row>
    <row r="159" spans="1:42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0</v>
      </c>
      <c r="F159" s="22">
        <v>17633</v>
      </c>
      <c r="G159" s="22">
        <v>0</v>
      </c>
      <c r="H159" s="22">
        <v>0</v>
      </c>
      <c r="I159" s="22">
        <v>15244</v>
      </c>
      <c r="J159" s="22">
        <v>0</v>
      </c>
      <c r="K159" s="22">
        <v>13570</v>
      </c>
      <c r="L159" s="22">
        <v>0</v>
      </c>
      <c r="M159" s="22">
        <v>0</v>
      </c>
      <c r="N159" s="22">
        <v>10248</v>
      </c>
      <c r="O159" s="22">
        <v>378015</v>
      </c>
      <c r="P159" s="22">
        <v>0</v>
      </c>
      <c r="Q159" s="22">
        <v>0</v>
      </c>
      <c r="R159" s="22">
        <v>0</v>
      </c>
      <c r="S159" s="22">
        <v>0</v>
      </c>
      <c r="T159" s="22">
        <v>267484</v>
      </c>
      <c r="U159" s="22">
        <v>60655</v>
      </c>
      <c r="V159" s="22">
        <v>13979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138385</v>
      </c>
      <c r="AJ159" s="22">
        <v>6638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921851</v>
      </c>
    </row>
    <row r="160" spans="1:42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0</v>
      </c>
      <c r="F160" s="22">
        <v>60833</v>
      </c>
      <c r="G160" s="22">
        <v>0</v>
      </c>
      <c r="H160" s="22">
        <v>137781</v>
      </c>
      <c r="I160" s="22">
        <v>2558</v>
      </c>
      <c r="J160" s="22">
        <v>4391</v>
      </c>
      <c r="K160" s="22">
        <v>0</v>
      </c>
      <c r="L160" s="22">
        <v>2626</v>
      </c>
      <c r="M160" s="22">
        <v>0</v>
      </c>
      <c r="N160" s="22">
        <v>0</v>
      </c>
      <c r="O160" s="22">
        <v>166130</v>
      </c>
      <c r="P160" s="22">
        <v>0</v>
      </c>
      <c r="Q160" s="22">
        <v>0</v>
      </c>
      <c r="R160" s="22">
        <v>0</v>
      </c>
      <c r="S160" s="22">
        <v>0</v>
      </c>
      <c r="T160" s="22">
        <v>256154</v>
      </c>
      <c r="U160" s="22">
        <v>166523</v>
      </c>
      <c r="V160" s="22">
        <v>67716</v>
      </c>
      <c r="W160" s="22">
        <v>20530</v>
      </c>
      <c r="X160" s="22">
        <v>0</v>
      </c>
      <c r="Y160" s="22">
        <v>0</v>
      </c>
      <c r="Z160" s="22">
        <v>4185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225827</v>
      </c>
      <c r="AI160" s="22">
        <v>4258</v>
      </c>
      <c r="AJ160" s="22">
        <v>5929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1125441</v>
      </c>
    </row>
    <row r="161" spans="1:42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0</v>
      </c>
      <c r="F161" s="22">
        <v>11883</v>
      </c>
      <c r="G161" s="22">
        <v>0</v>
      </c>
      <c r="H161" s="22">
        <v>26383</v>
      </c>
      <c r="I161" s="22">
        <v>37343</v>
      </c>
      <c r="J161" s="22">
        <v>0</v>
      </c>
      <c r="K161" s="22">
        <v>0</v>
      </c>
      <c r="L161" s="22">
        <v>9748</v>
      </c>
      <c r="M161" s="22">
        <v>0</v>
      </c>
      <c r="N161" s="22">
        <v>74819</v>
      </c>
      <c r="O161" s="22">
        <v>453558</v>
      </c>
      <c r="P161" s="22">
        <v>13730</v>
      </c>
      <c r="Q161" s="22">
        <v>0</v>
      </c>
      <c r="R161" s="22">
        <v>28131</v>
      </c>
      <c r="S161" s="22">
        <v>0</v>
      </c>
      <c r="T161" s="22">
        <v>250097</v>
      </c>
      <c r="U161" s="22">
        <v>123809</v>
      </c>
      <c r="V161" s="22">
        <v>22018</v>
      </c>
      <c r="W161" s="22">
        <v>0</v>
      </c>
      <c r="X161" s="22">
        <v>0</v>
      </c>
      <c r="Y161" s="22">
        <v>0</v>
      </c>
      <c r="Z161" s="22">
        <v>1728</v>
      </c>
      <c r="AA161" s="22">
        <v>0</v>
      </c>
      <c r="AB161" s="22">
        <v>3098</v>
      </c>
      <c r="AC161" s="22">
        <v>15678</v>
      </c>
      <c r="AD161" s="22">
        <v>0</v>
      </c>
      <c r="AE161" s="22">
        <v>0</v>
      </c>
      <c r="AF161" s="22">
        <v>0</v>
      </c>
      <c r="AG161" s="22">
        <v>0</v>
      </c>
      <c r="AH161" s="22">
        <v>25085</v>
      </c>
      <c r="AI161" s="22">
        <v>263849</v>
      </c>
      <c r="AJ161" s="22">
        <v>23298</v>
      </c>
      <c r="AK161" s="22">
        <v>0</v>
      </c>
      <c r="AL161" s="22">
        <v>0</v>
      </c>
      <c r="AM161" s="22">
        <v>0</v>
      </c>
      <c r="AN161" s="22">
        <v>45149</v>
      </c>
      <c r="AO161" s="22">
        <v>0</v>
      </c>
      <c r="AP161" s="22">
        <v>1429404</v>
      </c>
    </row>
    <row r="162" spans="1:42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0</v>
      </c>
      <c r="F162" s="22">
        <v>15437</v>
      </c>
      <c r="G162" s="22">
        <v>0</v>
      </c>
      <c r="H162" s="22">
        <v>2368</v>
      </c>
      <c r="I162" s="22">
        <v>36005</v>
      </c>
      <c r="J162" s="22">
        <v>0</v>
      </c>
      <c r="K162" s="22">
        <v>0</v>
      </c>
      <c r="L162" s="22">
        <v>627</v>
      </c>
      <c r="M162" s="22">
        <v>10926</v>
      </c>
      <c r="N162" s="22">
        <v>0</v>
      </c>
      <c r="O162" s="22">
        <v>403952</v>
      </c>
      <c r="P162" s="22">
        <v>15626</v>
      </c>
      <c r="Q162" s="22">
        <v>0</v>
      </c>
      <c r="R162" s="22">
        <v>29381</v>
      </c>
      <c r="S162" s="22">
        <v>0</v>
      </c>
      <c r="T162" s="22">
        <v>124045</v>
      </c>
      <c r="U162" s="22">
        <v>63505</v>
      </c>
      <c r="V162" s="22">
        <v>0</v>
      </c>
      <c r="W162" s="22">
        <v>0</v>
      </c>
      <c r="X162" s="22">
        <v>0</v>
      </c>
      <c r="Y162" s="22">
        <v>0</v>
      </c>
      <c r="Z162" s="22">
        <v>2270</v>
      </c>
      <c r="AA162" s="22">
        <v>2447</v>
      </c>
      <c r="AB162" s="22">
        <v>0</v>
      </c>
      <c r="AC162" s="22">
        <v>5085</v>
      </c>
      <c r="AD162" s="22">
        <v>3154</v>
      </c>
      <c r="AE162" s="22">
        <v>0</v>
      </c>
      <c r="AF162" s="22">
        <v>0</v>
      </c>
      <c r="AG162" s="22">
        <v>0</v>
      </c>
      <c r="AH162" s="22">
        <v>0</v>
      </c>
      <c r="AI162" s="22">
        <v>369408</v>
      </c>
      <c r="AJ162" s="22">
        <v>4492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1088728</v>
      </c>
    </row>
    <row r="163" spans="1:42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0</v>
      </c>
      <c r="F163" s="22">
        <v>33649</v>
      </c>
      <c r="G163" s="22">
        <v>0</v>
      </c>
      <c r="H163" s="22">
        <v>0</v>
      </c>
      <c r="I163" s="22">
        <v>20540</v>
      </c>
      <c r="J163" s="22">
        <v>0</v>
      </c>
      <c r="K163" s="22">
        <v>0</v>
      </c>
      <c r="L163" s="22">
        <v>6747</v>
      </c>
      <c r="M163" s="22">
        <v>0</v>
      </c>
      <c r="N163" s="22">
        <v>47237</v>
      </c>
      <c r="O163" s="22">
        <v>80675</v>
      </c>
      <c r="P163" s="22">
        <v>74503</v>
      </c>
      <c r="Q163" s="22">
        <v>0</v>
      </c>
      <c r="R163" s="22">
        <v>0</v>
      </c>
      <c r="S163" s="22">
        <v>0</v>
      </c>
      <c r="T163" s="22">
        <v>439821</v>
      </c>
      <c r="U163" s="22">
        <v>26823</v>
      </c>
      <c r="V163" s="22">
        <v>0</v>
      </c>
      <c r="W163" s="22">
        <v>0</v>
      </c>
      <c r="X163" s="22">
        <v>0</v>
      </c>
      <c r="Y163" s="22">
        <v>14086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15815</v>
      </c>
      <c r="AG163" s="22">
        <v>0</v>
      </c>
      <c r="AH163" s="22">
        <v>0</v>
      </c>
      <c r="AI163" s="22">
        <v>122436</v>
      </c>
      <c r="AJ163" s="22">
        <v>0</v>
      </c>
      <c r="AK163" s="22">
        <v>0</v>
      </c>
      <c r="AL163" s="22">
        <v>0</v>
      </c>
      <c r="AM163" s="22">
        <v>22642</v>
      </c>
      <c r="AN163" s="22">
        <v>7894</v>
      </c>
      <c r="AO163" s="22">
        <v>0</v>
      </c>
      <c r="AP163" s="22">
        <v>912868</v>
      </c>
    </row>
    <row r="164" spans="1:42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0</v>
      </c>
      <c r="F164" s="22">
        <v>34979</v>
      </c>
      <c r="G164" s="22">
        <v>0</v>
      </c>
      <c r="H164" s="22">
        <v>24663</v>
      </c>
      <c r="I164" s="22">
        <v>31778</v>
      </c>
      <c r="J164" s="22">
        <v>643</v>
      </c>
      <c r="K164" s="22">
        <v>0</v>
      </c>
      <c r="L164" s="22">
        <v>4635</v>
      </c>
      <c r="M164" s="22">
        <v>0</v>
      </c>
      <c r="N164" s="22">
        <v>116454</v>
      </c>
      <c r="O164" s="22">
        <v>354716</v>
      </c>
      <c r="P164" s="22">
        <v>0</v>
      </c>
      <c r="Q164" s="22">
        <v>0</v>
      </c>
      <c r="R164" s="22">
        <v>19695</v>
      </c>
      <c r="S164" s="22">
        <v>0</v>
      </c>
      <c r="T164" s="22">
        <v>114205</v>
      </c>
      <c r="U164" s="22">
        <v>46224</v>
      </c>
      <c r="V164" s="22">
        <v>43587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158544</v>
      </c>
      <c r="AJ164" s="22">
        <v>10002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960125</v>
      </c>
    </row>
    <row r="165" spans="1:42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0</v>
      </c>
      <c r="F165" s="22">
        <v>58610</v>
      </c>
      <c r="G165" s="22">
        <v>0</v>
      </c>
      <c r="H165" s="22">
        <v>67141</v>
      </c>
      <c r="I165" s="22">
        <v>25343</v>
      </c>
      <c r="J165" s="22">
        <v>0</v>
      </c>
      <c r="K165" s="22">
        <v>0</v>
      </c>
      <c r="L165" s="22">
        <v>2330</v>
      </c>
      <c r="M165" s="22">
        <v>0</v>
      </c>
      <c r="N165" s="22">
        <v>32381</v>
      </c>
      <c r="O165" s="22">
        <v>1779488</v>
      </c>
      <c r="P165" s="22">
        <v>0</v>
      </c>
      <c r="Q165" s="22">
        <v>0</v>
      </c>
      <c r="R165" s="22">
        <v>164739</v>
      </c>
      <c r="S165" s="22">
        <v>0</v>
      </c>
      <c r="T165" s="22">
        <v>308982</v>
      </c>
      <c r="U165" s="22">
        <v>198600</v>
      </c>
      <c r="V165" s="22">
        <v>24662</v>
      </c>
      <c r="W165" s="22">
        <v>0</v>
      </c>
      <c r="X165" s="22">
        <v>0</v>
      </c>
      <c r="Y165" s="22">
        <v>0</v>
      </c>
      <c r="Z165" s="22">
        <v>920</v>
      </c>
      <c r="AA165" s="22">
        <v>0</v>
      </c>
      <c r="AB165" s="22">
        <v>0</v>
      </c>
      <c r="AC165" s="22">
        <v>0</v>
      </c>
      <c r="AD165" s="22">
        <v>6797</v>
      </c>
      <c r="AE165" s="22">
        <v>0</v>
      </c>
      <c r="AF165" s="22">
        <v>0</v>
      </c>
      <c r="AG165" s="22">
        <v>0</v>
      </c>
      <c r="AH165" s="22">
        <v>0</v>
      </c>
      <c r="AI165" s="22">
        <v>101392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2771385</v>
      </c>
    </row>
    <row r="166" spans="1:42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0</v>
      </c>
      <c r="F166" s="22">
        <v>24975</v>
      </c>
      <c r="G166" s="22">
        <v>0</v>
      </c>
      <c r="H166" s="22">
        <v>0</v>
      </c>
      <c r="I166" s="22">
        <v>47396</v>
      </c>
      <c r="J166" s="22">
        <v>3175</v>
      </c>
      <c r="K166" s="22">
        <v>0</v>
      </c>
      <c r="L166" s="22">
        <v>2573</v>
      </c>
      <c r="M166" s="22">
        <v>0</v>
      </c>
      <c r="N166" s="22">
        <v>0</v>
      </c>
      <c r="O166" s="22">
        <v>207782</v>
      </c>
      <c r="P166" s="22">
        <v>0</v>
      </c>
      <c r="Q166" s="22">
        <v>0</v>
      </c>
      <c r="R166" s="22">
        <v>0</v>
      </c>
      <c r="S166" s="22">
        <v>0</v>
      </c>
      <c r="T166" s="22">
        <v>49571</v>
      </c>
      <c r="U166" s="22">
        <v>71757</v>
      </c>
      <c r="V166" s="22">
        <v>3200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4064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227282</v>
      </c>
      <c r="AJ166" s="22">
        <v>0</v>
      </c>
      <c r="AK166" s="22">
        <v>0</v>
      </c>
      <c r="AL166" s="22">
        <v>0</v>
      </c>
      <c r="AM166" s="22">
        <v>22736</v>
      </c>
      <c r="AN166" s="22">
        <v>0</v>
      </c>
      <c r="AO166" s="22">
        <v>0</v>
      </c>
      <c r="AP166" s="22">
        <v>664511</v>
      </c>
    </row>
    <row r="167" spans="1:42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0</v>
      </c>
      <c r="F167" s="22">
        <v>25475</v>
      </c>
      <c r="G167" s="22">
        <v>0</v>
      </c>
      <c r="H167" s="22">
        <v>16090</v>
      </c>
      <c r="I167" s="22">
        <v>17977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596194</v>
      </c>
      <c r="P167" s="22">
        <v>500</v>
      </c>
      <c r="Q167" s="22">
        <v>0</v>
      </c>
      <c r="R167" s="22">
        <v>24318</v>
      </c>
      <c r="S167" s="22">
        <v>0</v>
      </c>
      <c r="T167" s="22">
        <v>139583</v>
      </c>
      <c r="U167" s="22">
        <v>193924</v>
      </c>
      <c r="V167" s="22">
        <v>11152</v>
      </c>
      <c r="W167" s="22">
        <v>0</v>
      </c>
      <c r="X167" s="22">
        <v>0</v>
      </c>
      <c r="Y167" s="22">
        <v>417</v>
      </c>
      <c r="Z167" s="22">
        <v>0</v>
      </c>
      <c r="AA167" s="22">
        <v>0</v>
      </c>
      <c r="AB167" s="22">
        <v>11911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139732</v>
      </c>
      <c r="AJ167" s="22">
        <v>49997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1227270</v>
      </c>
    </row>
    <row r="168" spans="1:42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0</v>
      </c>
      <c r="F168" s="22">
        <v>70172</v>
      </c>
      <c r="G168" s="22">
        <v>0</v>
      </c>
      <c r="H168" s="22">
        <v>1868</v>
      </c>
      <c r="I168" s="22">
        <v>110409</v>
      </c>
      <c r="J168" s="22">
        <v>0</v>
      </c>
      <c r="K168" s="22">
        <v>0</v>
      </c>
      <c r="L168" s="22">
        <v>10175</v>
      </c>
      <c r="M168" s="22">
        <v>0</v>
      </c>
      <c r="N168" s="22">
        <v>0</v>
      </c>
      <c r="O168" s="22">
        <v>1056845</v>
      </c>
      <c r="P168" s="22">
        <v>32213</v>
      </c>
      <c r="Q168" s="22">
        <v>0</v>
      </c>
      <c r="R168" s="22">
        <v>0</v>
      </c>
      <c r="S168" s="22">
        <v>0</v>
      </c>
      <c r="T168" s="22">
        <v>579999</v>
      </c>
      <c r="U168" s="22">
        <v>242329</v>
      </c>
      <c r="V168" s="22">
        <v>0</v>
      </c>
      <c r="W168" s="22">
        <v>0</v>
      </c>
      <c r="X168" s="22">
        <v>34070</v>
      </c>
      <c r="Y168" s="22">
        <v>0</v>
      </c>
      <c r="Z168" s="22">
        <v>3841</v>
      </c>
      <c r="AA168" s="22">
        <v>12506</v>
      </c>
      <c r="AB168" s="22">
        <v>0</v>
      </c>
      <c r="AC168" s="22">
        <v>7059</v>
      </c>
      <c r="AD168" s="22">
        <v>3462</v>
      </c>
      <c r="AE168" s="22">
        <v>0</v>
      </c>
      <c r="AF168" s="22">
        <v>0</v>
      </c>
      <c r="AG168" s="22">
        <v>0</v>
      </c>
      <c r="AH168" s="22">
        <v>11718</v>
      </c>
      <c r="AI168" s="22">
        <v>399314</v>
      </c>
      <c r="AJ168" s="22">
        <v>52914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2628894</v>
      </c>
    </row>
    <row r="169" spans="1:42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0</v>
      </c>
      <c r="F169" s="22">
        <v>4299</v>
      </c>
      <c r="G169" s="22">
        <v>0</v>
      </c>
      <c r="H169" s="22">
        <v>0</v>
      </c>
      <c r="I169" s="22">
        <v>6094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140977</v>
      </c>
      <c r="P169" s="22">
        <v>0</v>
      </c>
      <c r="Q169" s="22">
        <v>0</v>
      </c>
      <c r="R169" s="22">
        <v>2008</v>
      </c>
      <c r="S169" s="22">
        <v>0</v>
      </c>
      <c r="T169" s="22">
        <v>68251</v>
      </c>
      <c r="U169" s="22">
        <v>55618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5021</v>
      </c>
      <c r="AJ169" s="22">
        <v>0</v>
      </c>
      <c r="AK169" s="22">
        <v>0</v>
      </c>
      <c r="AL169" s="22">
        <v>0</v>
      </c>
      <c r="AM169" s="22">
        <v>4719</v>
      </c>
      <c r="AN169" s="22">
        <v>0</v>
      </c>
      <c r="AO169" s="22">
        <v>0</v>
      </c>
      <c r="AP169" s="22">
        <v>286987</v>
      </c>
    </row>
    <row r="170" spans="1:42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6010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45372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799560</v>
      </c>
      <c r="T170" s="22">
        <v>0</v>
      </c>
      <c r="U170" s="22">
        <v>0</v>
      </c>
      <c r="V170" s="22">
        <v>0</v>
      </c>
      <c r="W170" s="22">
        <v>123971</v>
      </c>
      <c r="X170" s="22">
        <v>0</v>
      </c>
      <c r="Y170" s="22">
        <v>0</v>
      </c>
      <c r="Z170" s="22">
        <v>0</v>
      </c>
      <c r="AA170" s="22">
        <v>129016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52220</v>
      </c>
      <c r="AM170" s="22">
        <v>0</v>
      </c>
      <c r="AN170" s="22">
        <v>0</v>
      </c>
      <c r="AO170" s="22">
        <v>0</v>
      </c>
      <c r="AP170" s="22">
        <v>1156149</v>
      </c>
    </row>
    <row r="171" spans="1:42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0</v>
      </c>
      <c r="F171" s="22">
        <v>515063</v>
      </c>
      <c r="G171" s="22">
        <v>0</v>
      </c>
      <c r="H171" s="22">
        <v>0</v>
      </c>
      <c r="I171" s="22">
        <v>171524</v>
      </c>
      <c r="J171" s="22">
        <v>0</v>
      </c>
      <c r="K171" s="22">
        <v>0</v>
      </c>
      <c r="L171" s="22">
        <v>4589</v>
      </c>
      <c r="M171" s="22">
        <v>0</v>
      </c>
      <c r="N171" s="22">
        <v>1258568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750906</v>
      </c>
      <c r="U171" s="22">
        <v>336478</v>
      </c>
      <c r="V171" s="22">
        <v>5472</v>
      </c>
      <c r="W171" s="22">
        <v>0</v>
      </c>
      <c r="X171" s="22">
        <v>0</v>
      </c>
      <c r="Y171" s="22">
        <v>0</v>
      </c>
      <c r="Z171" s="22">
        <v>2783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501676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3547059</v>
      </c>
    </row>
    <row r="172" spans="1:42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0</v>
      </c>
      <c r="F172" s="22">
        <v>4659</v>
      </c>
      <c r="G172" s="22">
        <v>0</v>
      </c>
      <c r="H172" s="22">
        <v>0</v>
      </c>
      <c r="I172" s="22">
        <v>9642</v>
      </c>
      <c r="J172" s="22">
        <v>3609</v>
      </c>
      <c r="K172" s="22">
        <v>0</v>
      </c>
      <c r="L172" s="22">
        <v>0</v>
      </c>
      <c r="M172" s="22">
        <v>0</v>
      </c>
      <c r="N172" s="22">
        <v>0</v>
      </c>
      <c r="O172" s="22">
        <v>144581</v>
      </c>
      <c r="P172" s="22">
        <v>0</v>
      </c>
      <c r="Q172" s="22">
        <v>0</v>
      </c>
      <c r="R172" s="22">
        <v>8265</v>
      </c>
      <c r="S172" s="22">
        <v>0</v>
      </c>
      <c r="T172" s="22">
        <v>66854</v>
      </c>
      <c r="U172" s="22">
        <v>41258</v>
      </c>
      <c r="V172" s="22">
        <v>9449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668</v>
      </c>
      <c r="AE172" s="22">
        <v>0</v>
      </c>
      <c r="AF172" s="22">
        <v>1867</v>
      </c>
      <c r="AG172" s="22">
        <v>0</v>
      </c>
      <c r="AH172" s="22">
        <v>0</v>
      </c>
      <c r="AI172" s="22">
        <v>10636</v>
      </c>
      <c r="AJ172" s="22">
        <v>0</v>
      </c>
      <c r="AK172" s="22">
        <v>0</v>
      </c>
      <c r="AL172" s="22">
        <v>0</v>
      </c>
      <c r="AM172" s="22">
        <v>29390</v>
      </c>
      <c r="AN172" s="22">
        <v>0</v>
      </c>
      <c r="AO172" s="22">
        <v>0</v>
      </c>
      <c r="AP172" s="22">
        <v>330878</v>
      </c>
    </row>
    <row r="173" spans="1:42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0</v>
      </c>
      <c r="F173" s="22">
        <v>72</v>
      </c>
      <c r="G173" s="22">
        <v>0</v>
      </c>
      <c r="H173" s="22">
        <v>0</v>
      </c>
      <c r="I173" s="22">
        <v>11941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156153</v>
      </c>
      <c r="P173" s="22">
        <v>15977</v>
      </c>
      <c r="Q173" s="22">
        <v>0</v>
      </c>
      <c r="R173" s="22">
        <v>0</v>
      </c>
      <c r="S173" s="22">
        <v>0</v>
      </c>
      <c r="T173" s="22">
        <v>107861</v>
      </c>
      <c r="U173" s="22">
        <v>58369</v>
      </c>
      <c r="V173" s="22">
        <v>0</v>
      </c>
      <c r="W173" s="22">
        <v>0</v>
      </c>
      <c r="X173" s="22">
        <v>1841</v>
      </c>
      <c r="Y173" s="22">
        <v>0</v>
      </c>
      <c r="Z173" s="22">
        <v>0</v>
      </c>
      <c r="AA173" s="22">
        <v>1092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49919</v>
      </c>
      <c r="AJ173" s="22">
        <v>1489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404714</v>
      </c>
    </row>
    <row r="174" spans="1:42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0</v>
      </c>
      <c r="F174" s="22">
        <v>18339</v>
      </c>
      <c r="G174" s="22">
        <v>0</v>
      </c>
      <c r="H174" s="22">
        <v>0</v>
      </c>
      <c r="I174" s="22">
        <v>43121</v>
      </c>
      <c r="J174" s="22">
        <v>0</v>
      </c>
      <c r="K174" s="22">
        <v>0</v>
      </c>
      <c r="L174" s="22">
        <v>11332</v>
      </c>
      <c r="M174" s="22">
        <v>0</v>
      </c>
      <c r="N174" s="22">
        <v>0</v>
      </c>
      <c r="O174" s="22">
        <v>1068273</v>
      </c>
      <c r="P174" s="22">
        <v>4924</v>
      </c>
      <c r="Q174" s="22">
        <v>16486</v>
      </c>
      <c r="R174" s="22">
        <v>22665</v>
      </c>
      <c r="S174" s="22">
        <v>0</v>
      </c>
      <c r="T174" s="22">
        <v>329070</v>
      </c>
      <c r="U174" s="22">
        <v>145872</v>
      </c>
      <c r="V174" s="22">
        <v>14517</v>
      </c>
      <c r="W174" s="22">
        <v>0</v>
      </c>
      <c r="X174" s="22">
        <v>0</v>
      </c>
      <c r="Y174" s="22">
        <v>0</v>
      </c>
      <c r="Z174" s="22">
        <v>0</v>
      </c>
      <c r="AA174" s="22">
        <v>127235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372605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2174439</v>
      </c>
    </row>
    <row r="175" spans="1:42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0</v>
      </c>
      <c r="F175" s="22">
        <v>2351</v>
      </c>
      <c r="G175" s="22">
        <v>0</v>
      </c>
      <c r="H175" s="22">
        <v>0</v>
      </c>
      <c r="I175" s="22">
        <v>17362</v>
      </c>
      <c r="J175" s="22">
        <v>0</v>
      </c>
      <c r="K175" s="22">
        <v>0</v>
      </c>
      <c r="L175" s="22">
        <v>0</v>
      </c>
      <c r="M175" s="22">
        <v>0</v>
      </c>
      <c r="N175" s="22">
        <v>9095</v>
      </c>
      <c r="O175" s="22">
        <v>137444</v>
      </c>
      <c r="P175" s="22">
        <v>0</v>
      </c>
      <c r="Q175" s="22">
        <v>0</v>
      </c>
      <c r="R175" s="22">
        <v>0</v>
      </c>
      <c r="S175" s="22">
        <v>0</v>
      </c>
      <c r="T175" s="22">
        <v>58504</v>
      </c>
      <c r="U175" s="22">
        <v>11189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4281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240226</v>
      </c>
    </row>
    <row r="176" spans="1:42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0</v>
      </c>
      <c r="F176" s="22">
        <v>85239</v>
      </c>
      <c r="G176" s="22">
        <v>0</v>
      </c>
      <c r="H176" s="22">
        <v>0</v>
      </c>
      <c r="I176" s="22">
        <v>126821</v>
      </c>
      <c r="J176" s="22">
        <v>0</v>
      </c>
      <c r="K176" s="22">
        <v>0</v>
      </c>
      <c r="L176" s="22">
        <v>0</v>
      </c>
      <c r="M176" s="22">
        <v>0</v>
      </c>
      <c r="N176" s="22">
        <v>157508</v>
      </c>
      <c r="O176" s="22">
        <v>3755277</v>
      </c>
      <c r="P176" s="22">
        <v>17040</v>
      </c>
      <c r="Q176" s="22">
        <v>0</v>
      </c>
      <c r="R176" s="22">
        <v>56231</v>
      </c>
      <c r="S176" s="22">
        <v>0</v>
      </c>
      <c r="T176" s="22">
        <v>659593</v>
      </c>
      <c r="U176" s="22">
        <v>272255</v>
      </c>
      <c r="V176" s="22">
        <v>0</v>
      </c>
      <c r="W176" s="22">
        <v>0</v>
      </c>
      <c r="X176" s="22">
        <v>0</v>
      </c>
      <c r="Y176" s="22">
        <v>0</v>
      </c>
      <c r="Z176" s="22">
        <v>2304</v>
      </c>
      <c r="AA176" s="22">
        <v>0</v>
      </c>
      <c r="AB176" s="22">
        <v>8855</v>
      </c>
      <c r="AC176" s="22">
        <v>2587</v>
      </c>
      <c r="AD176" s="22">
        <v>0</v>
      </c>
      <c r="AE176" s="22">
        <v>85967</v>
      </c>
      <c r="AF176" s="22">
        <v>32477</v>
      </c>
      <c r="AG176" s="22">
        <v>0</v>
      </c>
      <c r="AH176" s="22">
        <v>0</v>
      </c>
      <c r="AI176" s="22">
        <v>480091</v>
      </c>
      <c r="AJ176" s="22">
        <v>33736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5775981</v>
      </c>
    </row>
    <row r="177" spans="1:42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0</v>
      </c>
      <c r="F177" s="22">
        <v>137802</v>
      </c>
      <c r="G177" s="22">
        <v>0</v>
      </c>
      <c r="H177" s="22">
        <v>1471</v>
      </c>
      <c r="I177" s="22">
        <v>119818</v>
      </c>
      <c r="J177" s="22">
        <v>0</v>
      </c>
      <c r="K177" s="22">
        <v>0</v>
      </c>
      <c r="L177" s="22">
        <v>13139</v>
      </c>
      <c r="M177" s="22">
        <v>0</v>
      </c>
      <c r="N177" s="22">
        <v>150624</v>
      </c>
      <c r="O177" s="22">
        <v>1625426</v>
      </c>
      <c r="P177" s="22">
        <v>0</v>
      </c>
      <c r="Q177" s="22">
        <v>0</v>
      </c>
      <c r="R177" s="22">
        <v>214832</v>
      </c>
      <c r="S177" s="22">
        <v>12358</v>
      </c>
      <c r="T177" s="22">
        <v>481193</v>
      </c>
      <c r="U177" s="22">
        <v>395514</v>
      </c>
      <c r="V177" s="22">
        <v>51458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2981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617408</v>
      </c>
      <c r="AJ177" s="22">
        <v>340214</v>
      </c>
      <c r="AK177" s="22">
        <v>0</v>
      </c>
      <c r="AL177" s="22">
        <v>105487</v>
      </c>
      <c r="AM177" s="22">
        <v>0</v>
      </c>
      <c r="AN177" s="22">
        <v>0</v>
      </c>
      <c r="AO177" s="22">
        <v>0</v>
      </c>
      <c r="AP177" s="22">
        <v>4269725</v>
      </c>
    </row>
    <row r="178" spans="1:42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0</v>
      </c>
      <c r="F178" s="22">
        <v>38815</v>
      </c>
      <c r="G178" s="22">
        <v>0</v>
      </c>
      <c r="H178" s="22">
        <v>0</v>
      </c>
      <c r="I178" s="22">
        <v>120288</v>
      </c>
      <c r="J178" s="22">
        <v>0</v>
      </c>
      <c r="K178" s="22">
        <v>0</v>
      </c>
      <c r="L178" s="22">
        <v>20821</v>
      </c>
      <c r="M178" s="22">
        <v>0</v>
      </c>
      <c r="N178" s="22">
        <v>114957</v>
      </c>
      <c r="O178" s="22">
        <v>1288493</v>
      </c>
      <c r="P178" s="22">
        <v>0</v>
      </c>
      <c r="Q178" s="22">
        <v>0</v>
      </c>
      <c r="R178" s="22">
        <v>31410</v>
      </c>
      <c r="S178" s="22">
        <v>0</v>
      </c>
      <c r="T178" s="22">
        <v>1007388</v>
      </c>
      <c r="U178" s="22">
        <v>728612</v>
      </c>
      <c r="V178" s="22">
        <v>1251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5928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473035</v>
      </c>
      <c r="AJ178" s="22">
        <v>78250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3909248</v>
      </c>
    </row>
    <row r="179" spans="1:42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0</v>
      </c>
      <c r="F179" s="22">
        <v>90840</v>
      </c>
      <c r="G179" s="22">
        <v>0</v>
      </c>
      <c r="H179" s="22">
        <v>0</v>
      </c>
      <c r="I179" s="22">
        <v>81189</v>
      </c>
      <c r="J179" s="22">
        <v>0</v>
      </c>
      <c r="K179" s="22">
        <v>0</v>
      </c>
      <c r="L179" s="22">
        <v>4530</v>
      </c>
      <c r="M179" s="22">
        <v>0</v>
      </c>
      <c r="N179" s="22">
        <v>0</v>
      </c>
      <c r="O179" s="22">
        <v>318728</v>
      </c>
      <c r="P179" s="22">
        <v>0</v>
      </c>
      <c r="Q179" s="22">
        <v>0</v>
      </c>
      <c r="R179" s="22">
        <v>0</v>
      </c>
      <c r="S179" s="22">
        <v>0</v>
      </c>
      <c r="T179" s="22">
        <v>426666</v>
      </c>
      <c r="U179" s="22">
        <v>189090</v>
      </c>
      <c r="V179" s="22">
        <v>6394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176133</v>
      </c>
      <c r="AJ179" s="22">
        <v>0</v>
      </c>
      <c r="AK179" s="22">
        <v>0</v>
      </c>
      <c r="AL179" s="22">
        <v>0</v>
      </c>
      <c r="AM179" s="22">
        <v>23577</v>
      </c>
      <c r="AN179" s="22">
        <v>0</v>
      </c>
      <c r="AO179" s="22">
        <v>0</v>
      </c>
      <c r="AP179" s="22">
        <v>1317147</v>
      </c>
    </row>
    <row r="180" spans="1:42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0</v>
      </c>
      <c r="F180" s="22">
        <v>86142</v>
      </c>
      <c r="G180" s="22">
        <v>0</v>
      </c>
      <c r="H180" s="22">
        <v>0</v>
      </c>
      <c r="I180" s="22">
        <v>35334</v>
      </c>
      <c r="J180" s="22">
        <v>0</v>
      </c>
      <c r="K180" s="22">
        <v>0</v>
      </c>
      <c r="L180" s="22">
        <v>5691</v>
      </c>
      <c r="M180" s="22">
        <v>0</v>
      </c>
      <c r="N180" s="22">
        <v>120621</v>
      </c>
      <c r="O180" s="22">
        <v>99529</v>
      </c>
      <c r="P180" s="22">
        <v>0</v>
      </c>
      <c r="Q180" s="22">
        <v>0</v>
      </c>
      <c r="R180" s="22">
        <v>6452</v>
      </c>
      <c r="S180" s="22">
        <v>0</v>
      </c>
      <c r="T180" s="22">
        <v>327997</v>
      </c>
      <c r="U180" s="22">
        <v>29131</v>
      </c>
      <c r="V180" s="22">
        <v>24962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88617</v>
      </c>
      <c r="AJ180" s="22">
        <v>45672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870148</v>
      </c>
    </row>
    <row r="181" spans="1:42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0</v>
      </c>
      <c r="F181" s="22">
        <v>111756</v>
      </c>
      <c r="G181" s="22">
        <v>0</v>
      </c>
      <c r="H181" s="22">
        <v>131475</v>
      </c>
      <c r="I181" s="22">
        <v>24737</v>
      </c>
      <c r="J181" s="22">
        <v>0</v>
      </c>
      <c r="K181" s="22">
        <v>0</v>
      </c>
      <c r="L181" s="22">
        <v>4163</v>
      </c>
      <c r="M181" s="22">
        <v>0</v>
      </c>
      <c r="N181" s="22">
        <v>0</v>
      </c>
      <c r="O181" s="22">
        <v>3117920</v>
      </c>
      <c r="P181" s="22">
        <v>0</v>
      </c>
      <c r="Q181" s="22">
        <v>0</v>
      </c>
      <c r="R181" s="22">
        <v>0</v>
      </c>
      <c r="S181" s="22">
        <v>0</v>
      </c>
      <c r="T181" s="22">
        <v>370775</v>
      </c>
      <c r="U181" s="22">
        <v>396706</v>
      </c>
      <c r="V181" s="22">
        <v>24049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528375</v>
      </c>
      <c r="AJ181" s="22">
        <v>67101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4777057</v>
      </c>
    </row>
    <row r="182" spans="1:42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1456</v>
      </c>
      <c r="F182" s="22">
        <v>118802</v>
      </c>
      <c r="G182" s="22">
        <v>0</v>
      </c>
      <c r="H182" s="22">
        <v>140606</v>
      </c>
      <c r="I182" s="22">
        <v>102496</v>
      </c>
      <c r="J182" s="22">
        <v>0</v>
      </c>
      <c r="K182" s="22">
        <v>0</v>
      </c>
      <c r="L182" s="22">
        <v>3584</v>
      </c>
      <c r="M182" s="22">
        <v>0</v>
      </c>
      <c r="N182" s="22">
        <v>0</v>
      </c>
      <c r="O182" s="22">
        <v>1254710</v>
      </c>
      <c r="P182" s="22">
        <v>0</v>
      </c>
      <c r="Q182" s="22">
        <v>0</v>
      </c>
      <c r="R182" s="22">
        <v>293071</v>
      </c>
      <c r="S182" s="22">
        <v>0</v>
      </c>
      <c r="T182" s="22">
        <v>599906</v>
      </c>
      <c r="U182" s="22">
        <v>914735</v>
      </c>
      <c r="V182" s="22">
        <v>49464</v>
      </c>
      <c r="W182" s="22">
        <v>0</v>
      </c>
      <c r="X182" s="22">
        <v>0</v>
      </c>
      <c r="Y182" s="22">
        <v>0</v>
      </c>
      <c r="Z182" s="22">
        <v>14661</v>
      </c>
      <c r="AA182" s="22">
        <v>0</v>
      </c>
      <c r="AB182" s="22">
        <v>893</v>
      </c>
      <c r="AC182" s="22">
        <v>0</v>
      </c>
      <c r="AD182" s="22">
        <v>0</v>
      </c>
      <c r="AE182" s="22">
        <v>0</v>
      </c>
      <c r="AF182" s="22">
        <v>39064</v>
      </c>
      <c r="AG182" s="22">
        <v>0</v>
      </c>
      <c r="AH182" s="22">
        <v>0</v>
      </c>
      <c r="AI182" s="22">
        <v>389480</v>
      </c>
      <c r="AJ182" s="22">
        <v>57673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3980601</v>
      </c>
    </row>
    <row r="183" spans="1:42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3342</v>
      </c>
      <c r="F183" s="22">
        <v>43213</v>
      </c>
      <c r="G183" s="22">
        <v>0</v>
      </c>
      <c r="H183" s="22">
        <v>0</v>
      </c>
      <c r="I183" s="22">
        <v>103608</v>
      </c>
      <c r="J183" s="22">
        <v>0</v>
      </c>
      <c r="K183" s="22">
        <v>0</v>
      </c>
      <c r="L183" s="22">
        <v>0</v>
      </c>
      <c r="M183" s="22">
        <v>0</v>
      </c>
      <c r="N183" s="22">
        <v>15946</v>
      </c>
      <c r="O183" s="22">
        <v>454257</v>
      </c>
      <c r="P183" s="22">
        <v>25154</v>
      </c>
      <c r="Q183" s="22">
        <v>0</v>
      </c>
      <c r="R183" s="22">
        <v>26084</v>
      </c>
      <c r="S183" s="22">
        <v>0</v>
      </c>
      <c r="T183" s="22">
        <v>394560</v>
      </c>
      <c r="U183" s="22">
        <v>192705</v>
      </c>
      <c r="V183" s="22">
        <v>30992</v>
      </c>
      <c r="W183" s="22">
        <v>3154</v>
      </c>
      <c r="X183" s="22">
        <v>0</v>
      </c>
      <c r="Y183" s="22">
        <v>0</v>
      </c>
      <c r="Z183" s="22">
        <v>2132</v>
      </c>
      <c r="AA183" s="22">
        <v>0</v>
      </c>
      <c r="AB183" s="22">
        <v>0</v>
      </c>
      <c r="AC183" s="22">
        <v>4283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312751</v>
      </c>
      <c r="AJ183" s="22">
        <v>18122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1630303</v>
      </c>
    </row>
    <row r="184" spans="1:42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0</v>
      </c>
      <c r="F184" s="22">
        <v>9774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620273</v>
      </c>
      <c r="Q184" s="22">
        <v>31744</v>
      </c>
      <c r="R184" s="22">
        <v>0</v>
      </c>
      <c r="S184" s="22">
        <v>0</v>
      </c>
      <c r="T184" s="22">
        <v>47843</v>
      </c>
      <c r="U184" s="22">
        <v>39644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65626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814904</v>
      </c>
    </row>
    <row r="185" spans="1:42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0</v>
      </c>
      <c r="F185" s="22">
        <v>10739</v>
      </c>
      <c r="G185" s="22">
        <v>0</v>
      </c>
      <c r="H185" s="22">
        <v>0</v>
      </c>
      <c r="I185" s="22">
        <v>9314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163022</v>
      </c>
      <c r="P185" s="22">
        <v>0</v>
      </c>
      <c r="Q185" s="22">
        <v>0</v>
      </c>
      <c r="R185" s="22">
        <v>4937</v>
      </c>
      <c r="S185" s="22">
        <v>0</v>
      </c>
      <c r="T185" s="22">
        <v>71878</v>
      </c>
      <c r="U185" s="22">
        <v>28637</v>
      </c>
      <c r="V185" s="22">
        <v>16013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44603</v>
      </c>
      <c r="AJ185" s="22">
        <v>1536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350679</v>
      </c>
    </row>
    <row r="186" spans="1:42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0</v>
      </c>
      <c r="F186" s="22">
        <v>13561</v>
      </c>
      <c r="G186" s="22">
        <v>0</v>
      </c>
      <c r="H186" s="22">
        <v>0</v>
      </c>
      <c r="I186" s="22">
        <v>1391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119904</v>
      </c>
      <c r="P186" s="22">
        <v>0</v>
      </c>
      <c r="Q186" s="22">
        <v>0</v>
      </c>
      <c r="R186" s="22">
        <v>19654</v>
      </c>
      <c r="S186" s="22">
        <v>0</v>
      </c>
      <c r="T186" s="22">
        <v>90789</v>
      </c>
      <c r="U186" s="22">
        <v>38035</v>
      </c>
      <c r="V186" s="22">
        <v>10816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60084</v>
      </c>
      <c r="AJ186" s="22">
        <v>502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354736</v>
      </c>
    </row>
    <row r="187" spans="1:42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0</v>
      </c>
      <c r="F187" s="22">
        <v>20916</v>
      </c>
      <c r="G187" s="22">
        <v>0</v>
      </c>
      <c r="H187" s="22">
        <v>0</v>
      </c>
      <c r="I187" s="22">
        <v>35117</v>
      </c>
      <c r="J187" s="22">
        <v>2135</v>
      </c>
      <c r="K187" s="22">
        <v>0</v>
      </c>
      <c r="L187" s="22">
        <v>14156</v>
      </c>
      <c r="M187" s="22">
        <v>0</v>
      </c>
      <c r="N187" s="22">
        <v>66070</v>
      </c>
      <c r="O187" s="22">
        <v>330326</v>
      </c>
      <c r="P187" s="22">
        <v>0</v>
      </c>
      <c r="Q187" s="22">
        <v>0</v>
      </c>
      <c r="R187" s="22">
        <v>0</v>
      </c>
      <c r="S187" s="22">
        <v>0</v>
      </c>
      <c r="T187" s="22">
        <v>272278</v>
      </c>
      <c r="U187" s="22">
        <v>125636</v>
      </c>
      <c r="V187" s="22">
        <v>19664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68876</v>
      </c>
      <c r="AJ187" s="22">
        <v>53859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1009033</v>
      </c>
    </row>
    <row r="188" spans="1:42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0</v>
      </c>
      <c r="F188" s="22">
        <v>14703</v>
      </c>
      <c r="G188" s="22">
        <v>0</v>
      </c>
      <c r="H188" s="22">
        <v>0</v>
      </c>
      <c r="I188" s="22">
        <v>43691</v>
      </c>
      <c r="J188" s="22">
        <v>0</v>
      </c>
      <c r="K188" s="22">
        <v>0</v>
      </c>
      <c r="L188" s="22">
        <v>4774</v>
      </c>
      <c r="M188" s="22">
        <v>0</v>
      </c>
      <c r="N188" s="22">
        <v>0</v>
      </c>
      <c r="O188" s="22">
        <v>1188413</v>
      </c>
      <c r="P188" s="22">
        <v>1783</v>
      </c>
      <c r="Q188" s="22">
        <v>0</v>
      </c>
      <c r="R188" s="22">
        <v>10075</v>
      </c>
      <c r="S188" s="22">
        <v>0</v>
      </c>
      <c r="T188" s="22">
        <v>240335</v>
      </c>
      <c r="U188" s="22">
        <v>169921</v>
      </c>
      <c r="V188" s="22">
        <v>66063</v>
      </c>
      <c r="W188" s="22">
        <v>0</v>
      </c>
      <c r="X188" s="22">
        <v>0</v>
      </c>
      <c r="Y188" s="22">
        <v>0</v>
      </c>
      <c r="Z188" s="22">
        <v>0</v>
      </c>
      <c r="AA188" s="22">
        <v>32613</v>
      </c>
      <c r="AB188" s="22">
        <v>0</v>
      </c>
      <c r="AC188" s="22">
        <v>0</v>
      </c>
      <c r="AD188" s="22">
        <v>0</v>
      </c>
      <c r="AE188" s="22">
        <v>21306</v>
      </c>
      <c r="AF188" s="22">
        <v>0</v>
      </c>
      <c r="AG188" s="22">
        <v>0</v>
      </c>
      <c r="AH188" s="22">
        <v>0</v>
      </c>
      <c r="AI188" s="22">
        <v>130268</v>
      </c>
      <c r="AJ188" s="22">
        <v>27273</v>
      </c>
      <c r="AK188" s="22">
        <v>0</v>
      </c>
      <c r="AL188" s="22">
        <v>0</v>
      </c>
      <c r="AM188" s="22">
        <v>61172</v>
      </c>
      <c r="AN188" s="22">
        <v>0</v>
      </c>
      <c r="AO188" s="22">
        <v>0</v>
      </c>
      <c r="AP188" s="22">
        <v>2012390</v>
      </c>
    </row>
    <row r="189" spans="1:42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0</v>
      </c>
      <c r="F189" s="22">
        <v>14876</v>
      </c>
      <c r="G189" s="22">
        <v>0</v>
      </c>
      <c r="H189" s="22">
        <v>0</v>
      </c>
      <c r="I189" s="22">
        <v>20626</v>
      </c>
      <c r="J189" s="22">
        <v>0</v>
      </c>
      <c r="K189" s="22">
        <v>4843</v>
      </c>
      <c r="L189" s="22">
        <v>0</v>
      </c>
      <c r="M189" s="22">
        <v>0</v>
      </c>
      <c r="N189" s="22">
        <v>0</v>
      </c>
      <c r="O189" s="22">
        <v>179950</v>
      </c>
      <c r="P189" s="22">
        <v>0</v>
      </c>
      <c r="Q189" s="22">
        <v>0</v>
      </c>
      <c r="R189" s="22">
        <v>0</v>
      </c>
      <c r="S189" s="22">
        <v>0</v>
      </c>
      <c r="T189" s="22">
        <v>52317</v>
      </c>
      <c r="U189" s="22">
        <v>15382</v>
      </c>
      <c r="V189" s="22">
        <v>18280</v>
      </c>
      <c r="W189" s="22">
        <v>0</v>
      </c>
      <c r="X189" s="22">
        <v>0</v>
      </c>
      <c r="Y189" s="22">
        <v>0</v>
      </c>
      <c r="Z189" s="22">
        <v>668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76132</v>
      </c>
      <c r="AJ189" s="22">
        <v>397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383471</v>
      </c>
    </row>
    <row r="190" spans="1:42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0</v>
      </c>
      <c r="F190" s="22">
        <v>1307</v>
      </c>
      <c r="G190" s="22">
        <v>0</v>
      </c>
      <c r="H190" s="22">
        <v>0</v>
      </c>
      <c r="I190" s="22">
        <v>88599</v>
      </c>
      <c r="J190" s="22">
        <v>0</v>
      </c>
      <c r="K190" s="22">
        <v>55876</v>
      </c>
      <c r="L190" s="22">
        <v>5476</v>
      </c>
      <c r="M190" s="22">
        <v>0</v>
      </c>
      <c r="N190" s="22">
        <v>0</v>
      </c>
      <c r="O190" s="22">
        <v>803081</v>
      </c>
      <c r="P190" s="22">
        <v>75896</v>
      </c>
      <c r="Q190" s="22">
        <v>0</v>
      </c>
      <c r="R190" s="22">
        <v>194094</v>
      </c>
      <c r="S190" s="22">
        <v>0</v>
      </c>
      <c r="T190" s="22">
        <v>192775</v>
      </c>
      <c r="U190" s="22">
        <v>179248</v>
      </c>
      <c r="V190" s="22">
        <v>87854</v>
      </c>
      <c r="W190" s="22">
        <v>0</v>
      </c>
      <c r="X190" s="22">
        <v>0</v>
      </c>
      <c r="Y190" s="22">
        <v>0</v>
      </c>
      <c r="Z190" s="22">
        <v>7739</v>
      </c>
      <c r="AA190" s="22">
        <v>1912</v>
      </c>
      <c r="AB190" s="22">
        <v>2900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257844</v>
      </c>
      <c r="AI190" s="22">
        <v>216674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2171275</v>
      </c>
    </row>
    <row r="191" spans="1:42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7906</v>
      </c>
      <c r="F191" s="22">
        <v>64547</v>
      </c>
      <c r="G191" s="22">
        <v>0</v>
      </c>
      <c r="H191" s="22">
        <v>11267</v>
      </c>
      <c r="I191" s="22">
        <v>82722</v>
      </c>
      <c r="J191" s="22">
        <v>5236</v>
      </c>
      <c r="K191" s="22">
        <v>0</v>
      </c>
      <c r="L191" s="22">
        <v>1410</v>
      </c>
      <c r="M191" s="22">
        <v>0</v>
      </c>
      <c r="N191" s="22">
        <v>174547</v>
      </c>
      <c r="O191" s="22">
        <v>742520</v>
      </c>
      <c r="P191" s="22">
        <v>21497</v>
      </c>
      <c r="Q191" s="22">
        <v>0</v>
      </c>
      <c r="R191" s="22">
        <v>30069</v>
      </c>
      <c r="S191" s="22">
        <v>0</v>
      </c>
      <c r="T191" s="22">
        <v>327840</v>
      </c>
      <c r="U191" s="22">
        <v>60631</v>
      </c>
      <c r="V191" s="22">
        <v>61501</v>
      </c>
      <c r="W191" s="22">
        <v>7656</v>
      </c>
      <c r="X191" s="22">
        <v>1171</v>
      </c>
      <c r="Y191" s="22">
        <v>0</v>
      </c>
      <c r="Z191" s="22">
        <v>0</v>
      </c>
      <c r="AA191" s="22">
        <v>11189</v>
      </c>
      <c r="AB191" s="22">
        <v>416</v>
      </c>
      <c r="AC191" s="22">
        <v>6970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223712</v>
      </c>
      <c r="AJ191" s="22">
        <v>39862</v>
      </c>
      <c r="AK191" s="22">
        <v>151135</v>
      </c>
      <c r="AL191" s="22">
        <v>0</v>
      </c>
      <c r="AM191" s="22">
        <v>0</v>
      </c>
      <c r="AN191" s="22">
        <v>0</v>
      </c>
      <c r="AO191" s="22">
        <v>0</v>
      </c>
      <c r="AP191" s="22">
        <v>2033804</v>
      </c>
    </row>
    <row r="192" spans="1:42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0</v>
      </c>
      <c r="F192" s="22">
        <v>4703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230720</v>
      </c>
      <c r="P192" s="22">
        <v>427</v>
      </c>
      <c r="Q192" s="22">
        <v>0</v>
      </c>
      <c r="R192" s="22">
        <v>0</v>
      </c>
      <c r="S192" s="22">
        <v>0</v>
      </c>
      <c r="T192" s="22">
        <v>77739</v>
      </c>
      <c r="U192" s="22">
        <v>43760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311</v>
      </c>
      <c r="AE192" s="22">
        <v>0</v>
      </c>
      <c r="AF192" s="22">
        <v>0</v>
      </c>
      <c r="AG192" s="22">
        <v>0</v>
      </c>
      <c r="AH192" s="22">
        <v>0</v>
      </c>
      <c r="AI192" s="22">
        <v>282151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639811</v>
      </c>
    </row>
    <row r="193" spans="1:42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0</v>
      </c>
      <c r="F193" s="22">
        <v>67664</v>
      </c>
      <c r="G193" s="22">
        <v>0</v>
      </c>
      <c r="H193" s="22">
        <v>0</v>
      </c>
      <c r="I193" s="22">
        <v>7200</v>
      </c>
      <c r="J193" s="22">
        <v>0</v>
      </c>
      <c r="K193" s="22">
        <v>0</v>
      </c>
      <c r="L193" s="22">
        <v>6444</v>
      </c>
      <c r="M193" s="22">
        <v>0</v>
      </c>
      <c r="N193" s="22">
        <v>73801</v>
      </c>
      <c r="O193" s="22">
        <v>501401</v>
      </c>
      <c r="P193" s="22">
        <v>0</v>
      </c>
      <c r="Q193" s="22">
        <v>0</v>
      </c>
      <c r="R193" s="22">
        <v>32460</v>
      </c>
      <c r="S193" s="22">
        <v>0</v>
      </c>
      <c r="T193" s="22">
        <v>106174</v>
      </c>
      <c r="U193" s="22">
        <v>201787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46108</v>
      </c>
      <c r="AJ193" s="22">
        <v>21636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1064675</v>
      </c>
    </row>
    <row r="194" spans="1:42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0</v>
      </c>
      <c r="F194" s="22">
        <v>59224</v>
      </c>
      <c r="G194" s="22">
        <v>0</v>
      </c>
      <c r="H194" s="22">
        <v>35978</v>
      </c>
      <c r="I194" s="22">
        <v>38059</v>
      </c>
      <c r="J194" s="22">
        <v>0</v>
      </c>
      <c r="K194" s="22">
        <v>0</v>
      </c>
      <c r="L194" s="22">
        <v>1378</v>
      </c>
      <c r="M194" s="22">
        <v>0</v>
      </c>
      <c r="N194" s="22">
        <v>170964</v>
      </c>
      <c r="O194" s="22">
        <v>444734</v>
      </c>
      <c r="P194" s="22">
        <v>37007</v>
      </c>
      <c r="Q194" s="22">
        <v>0</v>
      </c>
      <c r="R194" s="22">
        <v>88421</v>
      </c>
      <c r="S194" s="22">
        <v>0</v>
      </c>
      <c r="T194" s="22">
        <v>303399</v>
      </c>
      <c r="U194" s="22">
        <v>177788</v>
      </c>
      <c r="V194" s="22">
        <v>0</v>
      </c>
      <c r="W194" s="22">
        <v>0</v>
      </c>
      <c r="X194" s="22">
        <v>0</v>
      </c>
      <c r="Y194" s="22">
        <v>0</v>
      </c>
      <c r="Z194" s="22">
        <v>1901</v>
      </c>
      <c r="AA194" s="22">
        <v>0</v>
      </c>
      <c r="AB194" s="22">
        <v>730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427451</v>
      </c>
      <c r="AJ194" s="22">
        <v>1337</v>
      </c>
      <c r="AK194" s="22">
        <v>0</v>
      </c>
      <c r="AL194" s="22">
        <v>0</v>
      </c>
      <c r="AM194" s="22">
        <v>54866</v>
      </c>
      <c r="AN194" s="22">
        <v>0</v>
      </c>
      <c r="AO194" s="22">
        <v>0</v>
      </c>
      <c r="AP194" s="22">
        <v>1843237</v>
      </c>
    </row>
    <row r="195" spans="1:42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56205</v>
      </c>
      <c r="G195" s="22">
        <v>0</v>
      </c>
      <c r="H195" s="22">
        <v>0</v>
      </c>
      <c r="I195" s="22">
        <v>39094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101626</v>
      </c>
      <c r="P195" s="22">
        <v>0</v>
      </c>
      <c r="Q195" s="22">
        <v>0</v>
      </c>
      <c r="R195" s="22">
        <v>6338</v>
      </c>
      <c r="S195" s="22">
        <v>0</v>
      </c>
      <c r="T195" s="22">
        <v>43099</v>
      </c>
      <c r="U195" s="22">
        <v>46783</v>
      </c>
      <c r="V195" s="22">
        <v>24650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13083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330878</v>
      </c>
    </row>
    <row r="196" spans="1:42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0</v>
      </c>
      <c r="F196" s="22">
        <v>205895</v>
      </c>
      <c r="G196" s="22">
        <v>0</v>
      </c>
      <c r="H196" s="22">
        <v>0</v>
      </c>
      <c r="I196" s="22">
        <v>13615</v>
      </c>
      <c r="J196" s="22">
        <v>0</v>
      </c>
      <c r="K196" s="22">
        <v>0</v>
      </c>
      <c r="L196" s="22">
        <v>0</v>
      </c>
      <c r="M196" s="22">
        <v>0</v>
      </c>
      <c r="N196" s="22">
        <v>313253</v>
      </c>
      <c r="O196" s="22">
        <v>593235</v>
      </c>
      <c r="P196" s="22">
        <v>0</v>
      </c>
      <c r="Q196" s="22">
        <v>8034</v>
      </c>
      <c r="R196" s="22">
        <v>0</v>
      </c>
      <c r="S196" s="22">
        <v>0</v>
      </c>
      <c r="T196" s="22">
        <v>72753</v>
      </c>
      <c r="U196" s="22">
        <v>169996</v>
      </c>
      <c r="V196" s="22">
        <v>0</v>
      </c>
      <c r="W196" s="22">
        <v>0</v>
      </c>
      <c r="X196" s="22">
        <v>0</v>
      </c>
      <c r="Y196" s="22">
        <v>0</v>
      </c>
      <c r="Z196" s="22">
        <v>323</v>
      </c>
      <c r="AA196" s="22">
        <v>0</v>
      </c>
      <c r="AB196" s="22">
        <v>0</v>
      </c>
      <c r="AC196" s="22">
        <v>0</v>
      </c>
      <c r="AD196" s="22">
        <v>0</v>
      </c>
      <c r="AE196" s="22">
        <v>203115</v>
      </c>
      <c r="AF196" s="22">
        <v>0</v>
      </c>
      <c r="AG196" s="22">
        <v>0</v>
      </c>
      <c r="AH196" s="22">
        <v>0</v>
      </c>
      <c r="AI196" s="22">
        <v>606496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2186715</v>
      </c>
    </row>
    <row r="197" spans="1:42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1615</v>
      </c>
      <c r="F197" s="22">
        <v>58624</v>
      </c>
      <c r="G197" s="22">
        <v>0</v>
      </c>
      <c r="H197" s="22">
        <v>55823</v>
      </c>
      <c r="I197" s="22">
        <v>106267</v>
      </c>
      <c r="J197" s="22">
        <v>0</v>
      </c>
      <c r="K197" s="22">
        <v>0</v>
      </c>
      <c r="L197" s="22">
        <v>0</v>
      </c>
      <c r="M197" s="22">
        <v>0</v>
      </c>
      <c r="N197" s="22">
        <v>443787</v>
      </c>
      <c r="O197" s="22">
        <v>2527135</v>
      </c>
      <c r="P197" s="22">
        <v>0</v>
      </c>
      <c r="Q197" s="22">
        <v>0</v>
      </c>
      <c r="R197" s="22">
        <v>79213</v>
      </c>
      <c r="S197" s="22">
        <v>0</v>
      </c>
      <c r="T197" s="22">
        <v>627992</v>
      </c>
      <c r="U197" s="22">
        <v>300390</v>
      </c>
      <c r="V197" s="22">
        <v>101000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698</v>
      </c>
      <c r="AC197" s="22">
        <v>12254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1260096</v>
      </c>
      <c r="AJ197" s="22">
        <v>10685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5585579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13029</v>
      </c>
      <c r="G198" s="22">
        <v>0</v>
      </c>
      <c r="H198" s="22">
        <v>0</v>
      </c>
      <c r="I198" s="22">
        <v>8685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200051</v>
      </c>
      <c r="P198" s="22">
        <v>0</v>
      </c>
      <c r="Q198" s="22">
        <v>0</v>
      </c>
      <c r="R198" s="22">
        <v>0</v>
      </c>
      <c r="S198" s="22">
        <v>0</v>
      </c>
      <c r="T198" s="22">
        <v>29919</v>
      </c>
      <c r="U198" s="22">
        <v>438</v>
      </c>
      <c r="V198" s="22">
        <v>0</v>
      </c>
      <c r="W198" s="22">
        <v>0</v>
      </c>
      <c r="X198" s="22">
        <v>0</v>
      </c>
      <c r="Y198" s="22">
        <v>0</v>
      </c>
      <c r="Z198" s="22">
        <v>176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21106</v>
      </c>
      <c r="AJ198" s="22">
        <v>40747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314151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22416</v>
      </c>
      <c r="G199" s="22">
        <v>0</v>
      </c>
      <c r="H199" s="22">
        <v>13938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79360</v>
      </c>
      <c r="O199" s="22">
        <v>153196</v>
      </c>
      <c r="P199" s="22">
        <v>0</v>
      </c>
      <c r="Q199" s="22">
        <v>0</v>
      </c>
      <c r="R199" s="22">
        <v>6053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274963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26267</v>
      </c>
      <c r="G200" s="22">
        <v>0</v>
      </c>
      <c r="H200" s="22">
        <v>0</v>
      </c>
      <c r="I200" s="22">
        <v>16013</v>
      </c>
      <c r="J200" s="22">
        <v>0</v>
      </c>
      <c r="K200" s="22">
        <v>0</v>
      </c>
      <c r="L200" s="22">
        <v>0</v>
      </c>
      <c r="M200" s="22">
        <v>0</v>
      </c>
      <c r="N200" s="22">
        <v>56021</v>
      </c>
      <c r="O200" s="22">
        <v>139532</v>
      </c>
      <c r="P200" s="22">
        <v>0</v>
      </c>
      <c r="Q200" s="22">
        <v>0</v>
      </c>
      <c r="R200" s="22">
        <v>0</v>
      </c>
      <c r="S200" s="22">
        <v>0</v>
      </c>
      <c r="T200" s="22">
        <v>42128</v>
      </c>
      <c r="U200" s="22">
        <v>54863</v>
      </c>
      <c r="V200" s="22">
        <v>0</v>
      </c>
      <c r="W200" s="22">
        <v>0</v>
      </c>
      <c r="X200" s="22">
        <v>0</v>
      </c>
      <c r="Y200" s="22">
        <v>0</v>
      </c>
      <c r="Z200" s="22">
        <v>270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18019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353113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1614</v>
      </c>
      <c r="G201" s="22">
        <v>0</v>
      </c>
      <c r="H201" s="22">
        <v>0</v>
      </c>
      <c r="I201" s="22">
        <v>13393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36966</v>
      </c>
      <c r="P201" s="22">
        <v>0</v>
      </c>
      <c r="Q201" s="22">
        <v>0</v>
      </c>
      <c r="R201" s="22">
        <v>0</v>
      </c>
      <c r="S201" s="22">
        <v>0</v>
      </c>
      <c r="T201" s="22">
        <v>40141</v>
      </c>
      <c r="U201" s="22">
        <v>6431</v>
      </c>
      <c r="V201" s="22">
        <v>0</v>
      </c>
      <c r="W201" s="22">
        <v>0</v>
      </c>
      <c r="X201" s="22">
        <v>0</v>
      </c>
      <c r="Y201" s="22">
        <v>0</v>
      </c>
      <c r="Z201" s="22">
        <v>1500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31959</v>
      </c>
      <c r="AJ201" s="22">
        <v>500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132504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842</v>
      </c>
      <c r="G202" s="22">
        <v>0</v>
      </c>
      <c r="H202" s="22">
        <v>0</v>
      </c>
      <c r="I202" s="22">
        <v>3892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43982</v>
      </c>
      <c r="P202" s="22">
        <v>0</v>
      </c>
      <c r="Q202" s="22">
        <v>0</v>
      </c>
      <c r="R202" s="22">
        <v>0</v>
      </c>
      <c r="S202" s="22">
        <v>0</v>
      </c>
      <c r="T202" s="22">
        <v>16849</v>
      </c>
      <c r="U202" s="22">
        <v>10536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76101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5426</v>
      </c>
      <c r="G203" s="22">
        <v>0</v>
      </c>
      <c r="H203" s="22">
        <v>0</v>
      </c>
      <c r="I203" s="22">
        <v>10573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40290</v>
      </c>
      <c r="P203" s="22">
        <v>0</v>
      </c>
      <c r="Q203" s="22">
        <v>0</v>
      </c>
      <c r="R203" s="22">
        <v>0</v>
      </c>
      <c r="S203" s="22">
        <v>0</v>
      </c>
      <c r="T203" s="22">
        <v>27367</v>
      </c>
      <c r="U203" s="22">
        <v>28695</v>
      </c>
      <c r="V203" s="22">
        <v>5906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20856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139113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1600</v>
      </c>
      <c r="G204" s="22">
        <v>0</v>
      </c>
      <c r="H204" s="22">
        <v>0</v>
      </c>
      <c r="I204" s="22">
        <v>255</v>
      </c>
      <c r="J204" s="22">
        <v>0</v>
      </c>
      <c r="K204" s="22">
        <v>0</v>
      </c>
      <c r="L204" s="22">
        <v>0</v>
      </c>
      <c r="M204" s="22">
        <v>0</v>
      </c>
      <c r="N204" s="22">
        <v>11056</v>
      </c>
      <c r="O204" s="22">
        <v>28525</v>
      </c>
      <c r="P204" s="22">
        <v>0</v>
      </c>
      <c r="Q204" s="22">
        <v>0</v>
      </c>
      <c r="R204" s="22">
        <v>0</v>
      </c>
      <c r="S204" s="22">
        <v>20736</v>
      </c>
      <c r="T204" s="22">
        <v>0</v>
      </c>
      <c r="U204" s="22">
        <v>20946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7391</v>
      </c>
      <c r="AJ204" s="22">
        <v>516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91025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9399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20062</v>
      </c>
      <c r="O205" s="22">
        <v>47866</v>
      </c>
      <c r="P205" s="22">
        <v>0</v>
      </c>
      <c r="Q205" s="22">
        <v>0</v>
      </c>
      <c r="R205" s="22">
        <v>0</v>
      </c>
      <c r="S205" s="22">
        <v>0</v>
      </c>
      <c r="T205" s="22">
        <v>94734</v>
      </c>
      <c r="U205" s="22">
        <v>29185</v>
      </c>
      <c r="V205" s="22">
        <v>0</v>
      </c>
      <c r="W205" s="22">
        <v>0</v>
      </c>
      <c r="X205" s="22">
        <v>0</v>
      </c>
      <c r="Y205" s="22">
        <v>0</v>
      </c>
      <c r="Z205" s="22">
        <v>2430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2696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206372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18468</v>
      </c>
      <c r="J206" s="22">
        <v>0</v>
      </c>
      <c r="K206" s="22">
        <v>0</v>
      </c>
      <c r="L206" s="22">
        <v>0</v>
      </c>
      <c r="M206" s="22">
        <v>0</v>
      </c>
      <c r="N206" s="22">
        <v>16987</v>
      </c>
      <c r="O206" s="22">
        <v>43389</v>
      </c>
      <c r="P206" s="22">
        <v>0</v>
      </c>
      <c r="Q206" s="22">
        <v>0</v>
      </c>
      <c r="R206" s="22">
        <v>0</v>
      </c>
      <c r="S206" s="22">
        <v>0</v>
      </c>
      <c r="T206" s="22">
        <v>24781</v>
      </c>
      <c r="U206" s="22">
        <v>3401</v>
      </c>
      <c r="V206" s="22">
        <v>822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11849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119697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7715</v>
      </c>
      <c r="G207" s="22">
        <v>0</v>
      </c>
      <c r="H207" s="22">
        <v>0</v>
      </c>
      <c r="I207" s="22">
        <v>10177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51166</v>
      </c>
      <c r="P207" s="22">
        <v>0</v>
      </c>
      <c r="Q207" s="22">
        <v>0</v>
      </c>
      <c r="R207" s="22">
        <v>0</v>
      </c>
      <c r="S207" s="22">
        <v>0</v>
      </c>
      <c r="T207" s="22">
        <v>29413</v>
      </c>
      <c r="U207" s="22">
        <v>24787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14500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137758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1944</v>
      </c>
      <c r="G208" s="22">
        <v>0</v>
      </c>
      <c r="H208" s="22">
        <v>0</v>
      </c>
      <c r="I208" s="22">
        <v>13255</v>
      </c>
      <c r="J208" s="22">
        <v>0</v>
      </c>
      <c r="K208" s="22">
        <v>0</v>
      </c>
      <c r="L208" s="22">
        <v>0</v>
      </c>
      <c r="M208" s="22">
        <v>0</v>
      </c>
      <c r="N208" s="22">
        <v>15498</v>
      </c>
      <c r="O208" s="22">
        <v>200189</v>
      </c>
      <c r="P208" s="22">
        <v>37576</v>
      </c>
      <c r="Q208" s="22">
        <v>0</v>
      </c>
      <c r="R208" s="22">
        <v>0</v>
      </c>
      <c r="S208" s="22">
        <v>0</v>
      </c>
      <c r="T208" s="22">
        <v>44327</v>
      </c>
      <c r="U208" s="22">
        <v>64799</v>
      </c>
      <c r="V208" s="22">
        <v>4799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47181</v>
      </c>
      <c r="AJ208" s="22">
        <v>6016</v>
      </c>
      <c r="AK208" s="22">
        <v>0</v>
      </c>
      <c r="AL208" s="22">
        <v>4093</v>
      </c>
      <c r="AM208" s="22">
        <v>0</v>
      </c>
      <c r="AN208" s="22">
        <v>0</v>
      </c>
      <c r="AO208" s="22">
        <v>0</v>
      </c>
      <c r="AP208" s="22">
        <v>439677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3843</v>
      </c>
      <c r="G209" s="22">
        <v>0</v>
      </c>
      <c r="H209" s="22">
        <v>0</v>
      </c>
      <c r="I209" s="22">
        <v>5147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196696</v>
      </c>
      <c r="P209" s="22">
        <v>0</v>
      </c>
      <c r="Q209" s="22">
        <v>0</v>
      </c>
      <c r="R209" s="22">
        <v>0</v>
      </c>
      <c r="S209" s="22">
        <v>0</v>
      </c>
      <c r="T209" s="22">
        <v>7232</v>
      </c>
      <c r="U209" s="22">
        <v>3601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7710</v>
      </c>
      <c r="AJ209" s="22">
        <v>2375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226604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2308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65353</v>
      </c>
      <c r="P210" s="22">
        <v>0</v>
      </c>
      <c r="Q210" s="22">
        <v>0</v>
      </c>
      <c r="R210" s="22">
        <v>0</v>
      </c>
      <c r="S210" s="22">
        <v>0</v>
      </c>
      <c r="T210" s="22">
        <v>26969</v>
      </c>
      <c r="U210" s="22">
        <v>15511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3904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114045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4907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35203</v>
      </c>
      <c r="P211" s="22">
        <v>0</v>
      </c>
      <c r="Q211" s="22">
        <v>0</v>
      </c>
      <c r="R211" s="22">
        <v>1292</v>
      </c>
      <c r="S211" s="22">
        <v>0</v>
      </c>
      <c r="T211" s="22">
        <v>95349</v>
      </c>
      <c r="U211" s="22">
        <v>55603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4241</v>
      </c>
      <c r="AJ211" s="22">
        <v>1901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198496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12780</v>
      </c>
      <c r="G212" s="22">
        <v>0</v>
      </c>
      <c r="H212" s="22">
        <v>0</v>
      </c>
      <c r="I212" s="22">
        <v>17281</v>
      </c>
      <c r="J212" s="22">
        <v>0</v>
      </c>
      <c r="K212" s="22">
        <v>0</v>
      </c>
      <c r="L212" s="22">
        <v>0</v>
      </c>
      <c r="M212" s="22">
        <v>0</v>
      </c>
      <c r="N212" s="22">
        <v>48909</v>
      </c>
      <c r="O212" s="22">
        <v>395591</v>
      </c>
      <c r="P212" s="22">
        <v>0</v>
      </c>
      <c r="Q212" s="22">
        <v>0</v>
      </c>
      <c r="R212" s="22">
        <v>0</v>
      </c>
      <c r="S212" s="22">
        <v>0</v>
      </c>
      <c r="T212" s="22">
        <v>102739</v>
      </c>
      <c r="U212" s="22">
        <v>14702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252927</v>
      </c>
      <c r="AJ212" s="22">
        <v>0</v>
      </c>
      <c r="AK212" s="22">
        <v>0</v>
      </c>
      <c r="AL212" s="22">
        <v>0</v>
      </c>
      <c r="AM212" s="22">
        <v>41152</v>
      </c>
      <c r="AN212" s="22">
        <v>0</v>
      </c>
      <c r="AO212" s="22">
        <v>0</v>
      </c>
      <c r="AP212" s="22">
        <v>886081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10396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137619</v>
      </c>
      <c r="P213" s="22">
        <v>0</v>
      </c>
      <c r="Q213" s="22">
        <v>0</v>
      </c>
      <c r="R213" s="22">
        <v>0</v>
      </c>
      <c r="S213" s="22">
        <v>0</v>
      </c>
      <c r="T213" s="22">
        <v>28988</v>
      </c>
      <c r="U213" s="22">
        <v>22788</v>
      </c>
      <c r="V213" s="22">
        <v>732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43557</v>
      </c>
      <c r="AJ213" s="22">
        <v>27893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271973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1889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151194</v>
      </c>
      <c r="P214" s="22">
        <v>0</v>
      </c>
      <c r="Q214" s="22">
        <v>0</v>
      </c>
      <c r="R214" s="22">
        <v>0</v>
      </c>
      <c r="S214" s="22">
        <v>0</v>
      </c>
      <c r="T214" s="22">
        <v>17313</v>
      </c>
      <c r="U214" s="22">
        <v>5700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11071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187167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5074</v>
      </c>
      <c r="G215" s="22">
        <v>0</v>
      </c>
      <c r="H215" s="22">
        <v>0</v>
      </c>
      <c r="I215" s="22">
        <v>28182</v>
      </c>
      <c r="J215" s="22">
        <v>0</v>
      </c>
      <c r="K215" s="22">
        <v>0</v>
      </c>
      <c r="L215" s="22">
        <v>0</v>
      </c>
      <c r="M215" s="22">
        <v>0</v>
      </c>
      <c r="N215" s="22">
        <v>4481</v>
      </c>
      <c r="O215" s="22">
        <v>83757</v>
      </c>
      <c r="P215" s="22">
        <v>0</v>
      </c>
      <c r="Q215" s="22">
        <v>0</v>
      </c>
      <c r="R215" s="22">
        <v>0</v>
      </c>
      <c r="S215" s="22">
        <v>0</v>
      </c>
      <c r="T215" s="22">
        <v>13066</v>
      </c>
      <c r="U215" s="22">
        <v>31489</v>
      </c>
      <c r="V215" s="22">
        <v>232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23893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7843</v>
      </c>
      <c r="AP215" s="22">
        <v>198017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126</v>
      </c>
      <c r="G216" s="22">
        <v>0</v>
      </c>
      <c r="H216" s="22">
        <v>0</v>
      </c>
      <c r="I216" s="22">
        <v>455</v>
      </c>
      <c r="J216" s="22">
        <v>0</v>
      </c>
      <c r="K216" s="22">
        <v>0</v>
      </c>
      <c r="L216" s="22">
        <v>0</v>
      </c>
      <c r="M216" s="22">
        <v>0</v>
      </c>
      <c r="N216" s="22">
        <v>8654</v>
      </c>
      <c r="O216" s="22">
        <v>41424</v>
      </c>
      <c r="P216" s="22">
        <v>0</v>
      </c>
      <c r="Q216" s="22">
        <v>0</v>
      </c>
      <c r="R216" s="22">
        <v>0</v>
      </c>
      <c r="S216" s="22">
        <v>0</v>
      </c>
      <c r="T216" s="22">
        <v>27114</v>
      </c>
      <c r="U216" s="22">
        <v>47081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276</v>
      </c>
      <c r="AJ216" s="22">
        <v>1155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126285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14810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368109</v>
      </c>
      <c r="P217" s="22">
        <v>0</v>
      </c>
      <c r="Q217" s="22">
        <v>0</v>
      </c>
      <c r="R217" s="22">
        <v>0</v>
      </c>
      <c r="S217" s="22">
        <v>0</v>
      </c>
      <c r="T217" s="22">
        <v>17677</v>
      </c>
      <c r="U217" s="22">
        <v>38407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40686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479689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13505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18981</v>
      </c>
      <c r="O218" s="22">
        <v>27354</v>
      </c>
      <c r="P218" s="22">
        <v>0</v>
      </c>
      <c r="Q218" s="22">
        <v>0</v>
      </c>
      <c r="R218" s="22">
        <v>0</v>
      </c>
      <c r="S218" s="22">
        <v>0</v>
      </c>
      <c r="T218" s="22">
        <v>22356</v>
      </c>
      <c r="U218" s="22">
        <v>14772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20379</v>
      </c>
      <c r="AJ218" s="22">
        <v>27971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145318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384</v>
      </c>
      <c r="G219" s="22">
        <v>0</v>
      </c>
      <c r="H219" s="22">
        <v>0</v>
      </c>
      <c r="I219" s="22">
        <v>26310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65510</v>
      </c>
      <c r="P219" s="22">
        <v>0</v>
      </c>
      <c r="Q219" s="22">
        <v>0</v>
      </c>
      <c r="R219" s="22">
        <v>483</v>
      </c>
      <c r="S219" s="22">
        <v>0</v>
      </c>
      <c r="T219" s="22">
        <v>15855</v>
      </c>
      <c r="U219" s="22">
        <v>19919</v>
      </c>
      <c r="V219" s="22">
        <v>392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5266</v>
      </c>
      <c r="AJ219" s="22">
        <v>0</v>
      </c>
      <c r="AK219" s="22">
        <v>0</v>
      </c>
      <c r="AL219" s="22">
        <v>0</v>
      </c>
      <c r="AM219" s="22">
        <v>4611</v>
      </c>
      <c r="AN219" s="22">
        <v>0</v>
      </c>
      <c r="AO219" s="22">
        <v>4732</v>
      </c>
      <c r="AP219" s="22">
        <v>143462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8408</v>
      </c>
      <c r="G220" s="22">
        <v>0</v>
      </c>
      <c r="H220" s="22">
        <v>0</v>
      </c>
      <c r="I220" s="22">
        <v>2436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108220</v>
      </c>
      <c r="P220" s="22">
        <v>0</v>
      </c>
      <c r="Q220" s="22">
        <v>0</v>
      </c>
      <c r="R220" s="22">
        <v>0</v>
      </c>
      <c r="S220" s="22">
        <v>0</v>
      </c>
      <c r="T220" s="22">
        <v>22373</v>
      </c>
      <c r="U220" s="22">
        <v>10339</v>
      </c>
      <c r="V220" s="22">
        <v>3383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12168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167327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29077</v>
      </c>
      <c r="G221" s="22">
        <v>0</v>
      </c>
      <c r="H221" s="22">
        <v>0</v>
      </c>
      <c r="I221" s="22">
        <v>6730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167903</v>
      </c>
      <c r="P221" s="22">
        <v>0</v>
      </c>
      <c r="Q221" s="22">
        <v>0</v>
      </c>
      <c r="R221" s="22">
        <v>0</v>
      </c>
      <c r="S221" s="22">
        <v>0</v>
      </c>
      <c r="T221" s="22">
        <v>53266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23743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280719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3168</v>
      </c>
      <c r="G222" s="22">
        <v>0</v>
      </c>
      <c r="H222" s="22">
        <v>0</v>
      </c>
      <c r="I222" s="22">
        <v>257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77528</v>
      </c>
      <c r="P222" s="22">
        <v>0</v>
      </c>
      <c r="Q222" s="22">
        <v>0</v>
      </c>
      <c r="R222" s="22">
        <v>0</v>
      </c>
      <c r="S222" s="22">
        <v>0</v>
      </c>
      <c r="T222" s="22">
        <v>21191</v>
      </c>
      <c r="U222" s="22">
        <v>13751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3629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119524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7135</v>
      </c>
      <c r="G223" s="22">
        <v>0</v>
      </c>
      <c r="H223" s="22">
        <v>0</v>
      </c>
      <c r="I223" s="22">
        <v>11697</v>
      </c>
      <c r="J223" s="22">
        <v>0</v>
      </c>
      <c r="K223" s="22">
        <v>1208</v>
      </c>
      <c r="L223" s="22">
        <v>0</v>
      </c>
      <c r="M223" s="22">
        <v>0</v>
      </c>
      <c r="N223" s="22">
        <v>18093</v>
      </c>
      <c r="O223" s="22">
        <v>145119</v>
      </c>
      <c r="P223" s="22">
        <v>12845</v>
      </c>
      <c r="Q223" s="22">
        <v>0</v>
      </c>
      <c r="R223" s="22">
        <v>0</v>
      </c>
      <c r="S223" s="22">
        <v>0</v>
      </c>
      <c r="T223" s="22">
        <v>60639</v>
      </c>
      <c r="U223" s="22">
        <v>624</v>
      </c>
      <c r="V223" s="22">
        <v>4101</v>
      </c>
      <c r="W223" s="22">
        <v>0</v>
      </c>
      <c r="X223" s="22">
        <v>0</v>
      </c>
      <c r="Y223" s="22">
        <v>0</v>
      </c>
      <c r="Z223" s="22">
        <v>0</v>
      </c>
      <c r="AA223" s="22">
        <v>5150</v>
      </c>
      <c r="AB223" s="22">
        <v>0</v>
      </c>
      <c r="AC223" s="22">
        <v>796</v>
      </c>
      <c r="AD223" s="22">
        <v>3272</v>
      </c>
      <c r="AE223" s="22">
        <v>1202</v>
      </c>
      <c r="AF223" s="22">
        <v>0</v>
      </c>
      <c r="AG223" s="22">
        <v>0</v>
      </c>
      <c r="AH223" s="22">
        <v>0</v>
      </c>
      <c r="AI223" s="22">
        <v>123972</v>
      </c>
      <c r="AJ223" s="22">
        <v>489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396342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1268</v>
      </c>
      <c r="G224" s="22">
        <v>0</v>
      </c>
      <c r="H224" s="22">
        <v>0</v>
      </c>
      <c r="I224" s="22">
        <v>15423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70562</v>
      </c>
      <c r="P224" s="22">
        <v>0</v>
      </c>
      <c r="Q224" s="22">
        <v>0</v>
      </c>
      <c r="R224" s="22">
        <v>0</v>
      </c>
      <c r="S224" s="22">
        <v>0</v>
      </c>
      <c r="T224" s="22">
        <v>47790</v>
      </c>
      <c r="U224" s="22">
        <v>18057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3654</v>
      </c>
      <c r="AJ224" s="22">
        <v>4154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160908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1133</v>
      </c>
      <c r="G225" s="22">
        <v>0</v>
      </c>
      <c r="H225" s="22">
        <v>0</v>
      </c>
      <c r="I225" s="22">
        <v>7477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23706</v>
      </c>
      <c r="P225" s="22">
        <v>0</v>
      </c>
      <c r="Q225" s="22">
        <v>0</v>
      </c>
      <c r="R225" s="22">
        <v>11018</v>
      </c>
      <c r="S225" s="22">
        <v>0</v>
      </c>
      <c r="T225" s="22">
        <v>22680</v>
      </c>
      <c r="U225" s="22">
        <v>13585</v>
      </c>
      <c r="V225" s="22">
        <v>434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30308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110341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1697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9900</v>
      </c>
      <c r="P226" s="22">
        <v>0</v>
      </c>
      <c r="Q226" s="22">
        <v>0</v>
      </c>
      <c r="R226" s="22">
        <v>0</v>
      </c>
      <c r="S226" s="22">
        <v>0</v>
      </c>
      <c r="T226" s="22">
        <v>62949</v>
      </c>
      <c r="U226" s="22">
        <v>22388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2470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99404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1911</v>
      </c>
      <c r="G227" s="22">
        <v>0</v>
      </c>
      <c r="H227" s="22">
        <v>0</v>
      </c>
      <c r="I227" s="22">
        <v>1479</v>
      </c>
      <c r="J227" s="22">
        <v>0</v>
      </c>
      <c r="K227" s="22">
        <v>485</v>
      </c>
      <c r="L227" s="22">
        <v>0</v>
      </c>
      <c r="M227" s="22">
        <v>0</v>
      </c>
      <c r="N227" s="22">
        <v>0</v>
      </c>
      <c r="O227" s="22">
        <v>50943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39038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1040</v>
      </c>
      <c r="AJ227" s="22">
        <v>877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95773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63393</v>
      </c>
      <c r="G228" s="22">
        <v>0</v>
      </c>
      <c r="H228" s="22">
        <v>0</v>
      </c>
      <c r="I228" s="22">
        <v>6976</v>
      </c>
      <c r="J228" s="22">
        <v>0</v>
      </c>
      <c r="K228" s="22">
        <v>0</v>
      </c>
      <c r="L228" s="22">
        <v>0</v>
      </c>
      <c r="M228" s="22">
        <v>0</v>
      </c>
      <c r="N228" s="22">
        <v>1900</v>
      </c>
      <c r="O228" s="22">
        <v>6855</v>
      </c>
      <c r="P228" s="22">
        <v>0</v>
      </c>
      <c r="Q228" s="22">
        <v>0</v>
      </c>
      <c r="R228" s="22">
        <v>0</v>
      </c>
      <c r="S228" s="22">
        <v>0</v>
      </c>
      <c r="T228" s="22">
        <v>18257</v>
      </c>
      <c r="U228" s="22">
        <v>440</v>
      </c>
      <c r="V228" s="22">
        <v>3171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3466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104458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13951</v>
      </c>
      <c r="G229" s="22">
        <v>0</v>
      </c>
      <c r="H229" s="22">
        <v>0</v>
      </c>
      <c r="I229" s="22">
        <v>12252</v>
      </c>
      <c r="J229" s="22">
        <v>4092</v>
      </c>
      <c r="K229" s="22">
        <v>0</v>
      </c>
      <c r="L229" s="22">
        <v>0</v>
      </c>
      <c r="M229" s="22">
        <v>0</v>
      </c>
      <c r="N229" s="22">
        <v>34219</v>
      </c>
      <c r="O229" s="22">
        <v>89763</v>
      </c>
      <c r="P229" s="22">
        <v>0</v>
      </c>
      <c r="Q229" s="22">
        <v>0</v>
      </c>
      <c r="R229" s="22">
        <v>2430</v>
      </c>
      <c r="S229" s="22">
        <v>0</v>
      </c>
      <c r="T229" s="22">
        <v>46318</v>
      </c>
      <c r="U229" s="22">
        <v>34962</v>
      </c>
      <c r="V229" s="22">
        <v>0</v>
      </c>
      <c r="W229" s="22">
        <v>600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54185</v>
      </c>
      <c r="AJ229" s="22">
        <v>2061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294833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1603</v>
      </c>
      <c r="G230" s="22">
        <v>0</v>
      </c>
      <c r="H230" s="22">
        <v>0</v>
      </c>
      <c r="I230" s="22">
        <v>20341</v>
      </c>
      <c r="J230" s="22">
        <v>0</v>
      </c>
      <c r="K230" s="22">
        <v>0</v>
      </c>
      <c r="L230" s="22">
        <v>0</v>
      </c>
      <c r="M230" s="22">
        <v>0</v>
      </c>
      <c r="N230" s="22">
        <v>14534</v>
      </c>
      <c r="O230" s="22">
        <v>27710</v>
      </c>
      <c r="P230" s="22">
        <v>0</v>
      </c>
      <c r="Q230" s="22">
        <v>0</v>
      </c>
      <c r="R230" s="22">
        <v>0</v>
      </c>
      <c r="S230" s="22">
        <v>0</v>
      </c>
      <c r="T230" s="22">
        <v>25371</v>
      </c>
      <c r="U230" s="22">
        <v>11908</v>
      </c>
      <c r="V230" s="22">
        <v>2954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1733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106154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6659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53790</v>
      </c>
      <c r="P231" s="22">
        <v>0</v>
      </c>
      <c r="Q231" s="22">
        <v>0</v>
      </c>
      <c r="R231" s="22">
        <v>0</v>
      </c>
      <c r="S231" s="22">
        <v>0</v>
      </c>
      <c r="T231" s="22">
        <v>7570</v>
      </c>
      <c r="U231" s="22">
        <v>12217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807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81043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4185</v>
      </c>
      <c r="G232" s="22">
        <v>0</v>
      </c>
      <c r="H232" s="22">
        <v>0</v>
      </c>
      <c r="I232" s="22">
        <v>3087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174143</v>
      </c>
      <c r="P232" s="22">
        <v>7705</v>
      </c>
      <c r="Q232" s="22">
        <v>0</v>
      </c>
      <c r="R232" s="22">
        <v>0</v>
      </c>
      <c r="S232" s="22">
        <v>0</v>
      </c>
      <c r="T232" s="22">
        <v>17001</v>
      </c>
      <c r="U232" s="22">
        <v>18397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1091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225609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4141</v>
      </c>
      <c r="G233" s="22">
        <v>0</v>
      </c>
      <c r="H233" s="22">
        <v>0</v>
      </c>
      <c r="I233" s="22">
        <v>39640</v>
      </c>
      <c r="J233" s="22">
        <v>0</v>
      </c>
      <c r="K233" s="22">
        <v>0</v>
      </c>
      <c r="L233" s="22">
        <v>0</v>
      </c>
      <c r="M233" s="22">
        <v>0</v>
      </c>
      <c r="N233" s="22">
        <v>27462</v>
      </c>
      <c r="O233" s="22">
        <v>153678</v>
      </c>
      <c r="P233" s="22">
        <v>0</v>
      </c>
      <c r="Q233" s="22">
        <v>0</v>
      </c>
      <c r="R233" s="22">
        <v>7064</v>
      </c>
      <c r="S233" s="22">
        <v>0</v>
      </c>
      <c r="T233" s="22">
        <v>86088</v>
      </c>
      <c r="U233" s="22">
        <v>112354</v>
      </c>
      <c r="V233" s="22">
        <v>7000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17592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455019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5530</v>
      </c>
      <c r="G234" s="22">
        <v>0</v>
      </c>
      <c r="H234" s="22">
        <v>0</v>
      </c>
      <c r="I234" s="22">
        <v>26749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30890</v>
      </c>
      <c r="P234" s="22">
        <v>0</v>
      </c>
      <c r="Q234" s="22">
        <v>0</v>
      </c>
      <c r="R234" s="22">
        <v>0</v>
      </c>
      <c r="S234" s="22">
        <v>0</v>
      </c>
      <c r="T234" s="22">
        <v>37988</v>
      </c>
      <c r="U234" s="22">
        <v>9853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34232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145242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1065</v>
      </c>
      <c r="G235" s="22">
        <v>0</v>
      </c>
      <c r="H235" s="22">
        <v>0</v>
      </c>
      <c r="I235" s="22">
        <v>658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21821</v>
      </c>
      <c r="P235" s="22">
        <v>0</v>
      </c>
      <c r="Q235" s="22">
        <v>0</v>
      </c>
      <c r="R235" s="22">
        <v>0</v>
      </c>
      <c r="S235" s="22">
        <v>0</v>
      </c>
      <c r="T235" s="22">
        <v>17470</v>
      </c>
      <c r="U235" s="22">
        <v>34671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2012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77697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928</v>
      </c>
      <c r="G236" s="22">
        <v>0</v>
      </c>
      <c r="H236" s="22">
        <v>0</v>
      </c>
      <c r="I236" s="22">
        <v>14038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51635</v>
      </c>
      <c r="P236" s="22">
        <v>0</v>
      </c>
      <c r="Q236" s="22">
        <v>0</v>
      </c>
      <c r="R236" s="22">
        <v>2574</v>
      </c>
      <c r="S236" s="22">
        <v>0</v>
      </c>
      <c r="T236" s="22">
        <v>23698</v>
      </c>
      <c r="U236" s="22">
        <v>8131</v>
      </c>
      <c r="V236" s="22">
        <v>0</v>
      </c>
      <c r="W236" s="22">
        <v>0</v>
      </c>
      <c r="X236" s="22">
        <v>0</v>
      </c>
      <c r="Y236" s="22">
        <v>0</v>
      </c>
      <c r="Z236" s="22">
        <v>824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35567</v>
      </c>
      <c r="AJ236" s="22">
        <v>350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137745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1275</v>
      </c>
      <c r="G237" s="22">
        <v>0</v>
      </c>
      <c r="H237" s="22">
        <v>0</v>
      </c>
      <c r="I237" s="22">
        <v>6394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75885</v>
      </c>
      <c r="P237" s="22">
        <v>0</v>
      </c>
      <c r="Q237" s="22">
        <v>0</v>
      </c>
      <c r="R237" s="22">
        <v>0</v>
      </c>
      <c r="S237" s="22">
        <v>0</v>
      </c>
      <c r="T237" s="22">
        <v>7055</v>
      </c>
      <c r="U237" s="22">
        <v>20205</v>
      </c>
      <c r="V237" s="22">
        <v>3071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5630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119515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3849</v>
      </c>
      <c r="G238" s="22">
        <v>0</v>
      </c>
      <c r="H238" s="22">
        <v>0</v>
      </c>
      <c r="I238" s="22">
        <v>3348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31545</v>
      </c>
      <c r="P238" s="22">
        <v>9570</v>
      </c>
      <c r="Q238" s="22">
        <v>0</v>
      </c>
      <c r="R238" s="22">
        <v>0</v>
      </c>
      <c r="S238" s="22">
        <v>0</v>
      </c>
      <c r="T238" s="22">
        <v>42136</v>
      </c>
      <c r="U238" s="22">
        <v>2423</v>
      </c>
      <c r="V238" s="22">
        <v>0</v>
      </c>
      <c r="W238" s="22">
        <v>0</v>
      </c>
      <c r="X238" s="22">
        <v>0</v>
      </c>
      <c r="Y238" s="22">
        <v>0</v>
      </c>
      <c r="Z238" s="22">
        <v>51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9516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102438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1596</v>
      </c>
      <c r="G239" s="22">
        <v>0</v>
      </c>
      <c r="H239" s="22">
        <v>0</v>
      </c>
      <c r="I239" s="22">
        <v>5022</v>
      </c>
      <c r="J239" s="22">
        <v>0</v>
      </c>
      <c r="K239" s="22">
        <v>452</v>
      </c>
      <c r="L239" s="22">
        <v>0</v>
      </c>
      <c r="M239" s="22">
        <v>0</v>
      </c>
      <c r="N239" s="22">
        <v>0</v>
      </c>
      <c r="O239" s="22">
        <v>67824</v>
      </c>
      <c r="P239" s="22">
        <v>12094</v>
      </c>
      <c r="Q239" s="22">
        <v>0</v>
      </c>
      <c r="R239" s="22">
        <v>0</v>
      </c>
      <c r="S239" s="22">
        <v>0</v>
      </c>
      <c r="T239" s="22">
        <v>19768</v>
      </c>
      <c r="U239" s="22">
        <v>10125</v>
      </c>
      <c r="V239" s="22">
        <v>950</v>
      </c>
      <c r="W239" s="22">
        <v>0</v>
      </c>
      <c r="X239" s="22">
        <v>76</v>
      </c>
      <c r="Y239" s="22">
        <v>0</v>
      </c>
      <c r="Z239" s="22">
        <v>0</v>
      </c>
      <c r="AA239" s="22">
        <v>506</v>
      </c>
      <c r="AB239" s="22">
        <v>586</v>
      </c>
      <c r="AC239" s="22">
        <v>0</v>
      </c>
      <c r="AD239" s="22">
        <v>0</v>
      </c>
      <c r="AE239" s="22">
        <v>0</v>
      </c>
      <c r="AF239" s="22">
        <v>0</v>
      </c>
      <c r="AG239" s="22">
        <v>362</v>
      </c>
      <c r="AH239" s="22">
        <v>0</v>
      </c>
      <c r="AI239" s="22">
        <v>16208</v>
      </c>
      <c r="AJ239" s="22">
        <v>25602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161171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6050</v>
      </c>
      <c r="G240" s="22">
        <v>11483</v>
      </c>
      <c r="H240" s="22">
        <v>0</v>
      </c>
      <c r="I240" s="22">
        <v>20712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165342</v>
      </c>
      <c r="P240" s="22">
        <v>4022</v>
      </c>
      <c r="Q240" s="22">
        <v>0</v>
      </c>
      <c r="R240" s="22">
        <v>0</v>
      </c>
      <c r="S240" s="22">
        <v>0</v>
      </c>
      <c r="T240" s="22">
        <v>36903</v>
      </c>
      <c r="U240" s="22">
        <v>37861</v>
      </c>
      <c r="V240" s="22">
        <v>93</v>
      </c>
      <c r="W240" s="22">
        <v>0</v>
      </c>
      <c r="X240" s="22">
        <v>10239</v>
      </c>
      <c r="Y240" s="22">
        <v>0</v>
      </c>
      <c r="Z240" s="22">
        <v>937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169800</v>
      </c>
      <c r="AJ240" s="22">
        <v>0</v>
      </c>
      <c r="AK240" s="22">
        <v>0</v>
      </c>
      <c r="AL240" s="22">
        <v>0</v>
      </c>
      <c r="AM240" s="22">
        <v>9747</v>
      </c>
      <c r="AN240" s="22">
        <v>0</v>
      </c>
      <c r="AO240" s="22">
        <v>0</v>
      </c>
      <c r="AP240" s="22">
        <v>473189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992</v>
      </c>
      <c r="G241" s="22">
        <v>0</v>
      </c>
      <c r="H241" s="22">
        <v>0</v>
      </c>
      <c r="I241" s="22">
        <v>1138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16216</v>
      </c>
      <c r="P241" s="22">
        <v>0</v>
      </c>
      <c r="Q241" s="22">
        <v>0</v>
      </c>
      <c r="R241" s="22">
        <v>0</v>
      </c>
      <c r="S241" s="22">
        <v>0</v>
      </c>
      <c r="T241" s="22">
        <v>13609</v>
      </c>
      <c r="U241" s="22">
        <v>62721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10199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104875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1453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112478</v>
      </c>
      <c r="P242" s="22">
        <v>0</v>
      </c>
      <c r="Q242" s="22">
        <v>0</v>
      </c>
      <c r="R242" s="22">
        <v>7112</v>
      </c>
      <c r="S242" s="22">
        <v>0</v>
      </c>
      <c r="T242" s="22">
        <v>14945</v>
      </c>
      <c r="U242" s="22">
        <v>21765</v>
      </c>
      <c r="V242" s="22">
        <v>275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28104</v>
      </c>
      <c r="AJ242" s="22">
        <v>9861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195993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5852</v>
      </c>
      <c r="G243" s="22">
        <v>0</v>
      </c>
      <c r="H243" s="22">
        <v>0</v>
      </c>
      <c r="I243" s="22">
        <v>100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95129</v>
      </c>
      <c r="P243" s="22">
        <v>0</v>
      </c>
      <c r="Q243" s="22">
        <v>0</v>
      </c>
      <c r="R243" s="22">
        <v>0</v>
      </c>
      <c r="S243" s="22">
        <v>0</v>
      </c>
      <c r="T243" s="22">
        <v>62285</v>
      </c>
      <c r="U243" s="22">
        <v>17247</v>
      </c>
      <c r="V243" s="22">
        <v>15000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16512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212125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2787</v>
      </c>
      <c r="G244" s="22">
        <v>0</v>
      </c>
      <c r="H244" s="22">
        <v>0</v>
      </c>
      <c r="I244" s="22">
        <v>13131</v>
      </c>
      <c r="J244" s="22">
        <v>0</v>
      </c>
      <c r="K244" s="22">
        <v>0</v>
      </c>
      <c r="L244" s="22">
        <v>0</v>
      </c>
      <c r="M244" s="22">
        <v>0</v>
      </c>
      <c r="N244" s="22">
        <v>11454</v>
      </c>
      <c r="O244" s="22">
        <v>25162</v>
      </c>
      <c r="P244" s="22">
        <v>0</v>
      </c>
      <c r="Q244" s="22">
        <v>0</v>
      </c>
      <c r="R244" s="22">
        <v>0</v>
      </c>
      <c r="S244" s="22">
        <v>0</v>
      </c>
      <c r="T244" s="22">
        <v>40207</v>
      </c>
      <c r="U244" s="22">
        <v>45056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474</v>
      </c>
      <c r="AJ244" s="22">
        <v>8830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147101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2382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11998</v>
      </c>
      <c r="P245" s="22">
        <v>0</v>
      </c>
      <c r="Q245" s="22">
        <v>0</v>
      </c>
      <c r="R245" s="22">
        <v>0</v>
      </c>
      <c r="S245" s="22">
        <v>0</v>
      </c>
      <c r="T245" s="22">
        <v>3796</v>
      </c>
      <c r="U245" s="22">
        <v>21632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337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40145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420</v>
      </c>
      <c r="G246" s="22">
        <v>0</v>
      </c>
      <c r="H246" s="22">
        <v>0</v>
      </c>
      <c r="I246" s="22">
        <v>3085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40558</v>
      </c>
      <c r="P246" s="22">
        <v>0</v>
      </c>
      <c r="Q246" s="22">
        <v>0</v>
      </c>
      <c r="R246" s="22">
        <v>0</v>
      </c>
      <c r="S246" s="22">
        <v>0</v>
      </c>
      <c r="T246" s="22">
        <v>6885</v>
      </c>
      <c r="U246" s="22">
        <v>14171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27928</v>
      </c>
      <c r="AJ246" s="22">
        <v>0</v>
      </c>
      <c r="AK246" s="22">
        <v>0</v>
      </c>
      <c r="AL246" s="22">
        <v>0</v>
      </c>
      <c r="AM246" s="22">
        <v>401</v>
      </c>
      <c r="AN246" s="22">
        <v>0</v>
      </c>
      <c r="AO246" s="22">
        <v>0</v>
      </c>
      <c r="AP246" s="22">
        <v>93448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12289</v>
      </c>
      <c r="G247" s="22">
        <v>0</v>
      </c>
      <c r="H247" s="22">
        <v>0</v>
      </c>
      <c r="I247" s="22">
        <v>10801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58177</v>
      </c>
      <c r="P247" s="22">
        <v>0</v>
      </c>
      <c r="Q247" s="22">
        <v>0</v>
      </c>
      <c r="R247" s="22">
        <v>0</v>
      </c>
      <c r="S247" s="22">
        <v>0</v>
      </c>
      <c r="T247" s="22">
        <v>22933</v>
      </c>
      <c r="U247" s="22">
        <v>10147</v>
      </c>
      <c r="V247" s="22">
        <v>2241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7813</v>
      </c>
      <c r="AJ247" s="22">
        <v>0</v>
      </c>
      <c r="AK247" s="22">
        <v>0</v>
      </c>
      <c r="AL247" s="22">
        <v>0</v>
      </c>
      <c r="AM247" s="22">
        <v>1197</v>
      </c>
      <c r="AN247" s="22">
        <v>0</v>
      </c>
      <c r="AO247" s="22">
        <v>0</v>
      </c>
      <c r="AP247" s="22">
        <v>125598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3041</v>
      </c>
      <c r="G248" s="22">
        <v>0</v>
      </c>
      <c r="H248" s="22">
        <v>0</v>
      </c>
      <c r="I248" s="22">
        <v>11983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63574</v>
      </c>
      <c r="P248" s="22">
        <v>0</v>
      </c>
      <c r="Q248" s="22">
        <v>0</v>
      </c>
      <c r="R248" s="22">
        <v>0</v>
      </c>
      <c r="S248" s="22">
        <v>0</v>
      </c>
      <c r="T248" s="22">
        <v>40641</v>
      </c>
      <c r="U248" s="22">
        <v>9263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10096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138598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618</v>
      </c>
      <c r="G249" s="22">
        <v>0</v>
      </c>
      <c r="H249" s="22">
        <v>0</v>
      </c>
      <c r="I249" s="22">
        <v>10492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29914</v>
      </c>
      <c r="P249" s="22">
        <v>0</v>
      </c>
      <c r="Q249" s="22">
        <v>0</v>
      </c>
      <c r="R249" s="22">
        <v>0</v>
      </c>
      <c r="S249" s="22">
        <v>0</v>
      </c>
      <c r="T249" s="22">
        <v>16845</v>
      </c>
      <c r="U249" s="22">
        <v>9880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4277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72026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73</v>
      </c>
      <c r="G250" s="22">
        <v>0</v>
      </c>
      <c r="H250" s="22">
        <v>0</v>
      </c>
      <c r="I250" s="22">
        <v>368</v>
      </c>
      <c r="J250" s="22">
        <v>0</v>
      </c>
      <c r="K250" s="22">
        <v>0</v>
      </c>
      <c r="L250" s="22">
        <v>0</v>
      </c>
      <c r="M250" s="22">
        <v>0</v>
      </c>
      <c r="N250" s="22">
        <v>9814</v>
      </c>
      <c r="O250" s="22">
        <v>2846</v>
      </c>
      <c r="P250" s="22">
        <v>0</v>
      </c>
      <c r="Q250" s="22">
        <v>0</v>
      </c>
      <c r="R250" s="22">
        <v>0</v>
      </c>
      <c r="S250" s="22">
        <v>0</v>
      </c>
      <c r="T250" s="22">
        <v>24867</v>
      </c>
      <c r="U250" s="22">
        <v>17694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1468</v>
      </c>
      <c r="AJ250" s="22">
        <v>3401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60531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19750</v>
      </c>
      <c r="G251" s="22">
        <v>0</v>
      </c>
      <c r="H251" s="22">
        <v>0</v>
      </c>
      <c r="I251" s="22">
        <v>6190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60632</v>
      </c>
      <c r="P251" s="22">
        <v>0</v>
      </c>
      <c r="Q251" s="22">
        <v>0</v>
      </c>
      <c r="R251" s="22">
        <v>0</v>
      </c>
      <c r="S251" s="22">
        <v>0</v>
      </c>
      <c r="T251" s="22">
        <v>177104</v>
      </c>
      <c r="U251" s="22">
        <v>13253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41888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318817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4654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104128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37213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6485</v>
      </c>
      <c r="AJ252" s="22">
        <v>7761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160241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84</v>
      </c>
      <c r="G253" s="22">
        <v>0</v>
      </c>
      <c r="H253" s="22">
        <v>0</v>
      </c>
      <c r="I253" s="22">
        <v>17722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49929</v>
      </c>
      <c r="P253" s="22">
        <v>0</v>
      </c>
      <c r="Q253" s="22">
        <v>0</v>
      </c>
      <c r="R253" s="22">
        <v>0</v>
      </c>
      <c r="S253" s="22">
        <v>0</v>
      </c>
      <c r="T253" s="22">
        <v>35153</v>
      </c>
      <c r="U253" s="22">
        <v>15743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258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118889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2147</v>
      </c>
      <c r="G254" s="22">
        <v>0</v>
      </c>
      <c r="H254" s="22">
        <v>0</v>
      </c>
      <c r="I254" s="22">
        <v>13189</v>
      </c>
      <c r="J254" s="22">
        <v>0</v>
      </c>
      <c r="K254" s="22">
        <v>0</v>
      </c>
      <c r="L254" s="22">
        <v>0</v>
      </c>
      <c r="M254" s="22">
        <v>0</v>
      </c>
      <c r="N254" s="22">
        <v>1655</v>
      </c>
      <c r="O254" s="22">
        <v>47860</v>
      </c>
      <c r="P254" s="22">
        <v>0</v>
      </c>
      <c r="Q254" s="22">
        <v>0</v>
      </c>
      <c r="R254" s="22">
        <v>0</v>
      </c>
      <c r="S254" s="22">
        <v>0</v>
      </c>
      <c r="T254" s="22">
        <v>8310</v>
      </c>
      <c r="U254" s="22">
        <v>38893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12058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124112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19981</v>
      </c>
      <c r="J255" s="22">
        <v>0</v>
      </c>
      <c r="K255" s="22">
        <v>0</v>
      </c>
      <c r="L255" s="22">
        <v>0</v>
      </c>
      <c r="M255" s="22">
        <v>0</v>
      </c>
      <c r="N255" s="22">
        <v>750</v>
      </c>
      <c r="O255" s="22">
        <v>94522</v>
      </c>
      <c r="P255" s="22">
        <v>0</v>
      </c>
      <c r="Q255" s="22">
        <v>0</v>
      </c>
      <c r="R255" s="22">
        <v>0</v>
      </c>
      <c r="S255" s="22">
        <v>0</v>
      </c>
      <c r="T255" s="22">
        <v>8806</v>
      </c>
      <c r="U255" s="22">
        <v>37353</v>
      </c>
      <c r="V255" s="22">
        <v>24650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394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5573</v>
      </c>
      <c r="AP255" s="22">
        <v>192029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600</v>
      </c>
      <c r="G256" s="22">
        <v>0</v>
      </c>
      <c r="H256" s="22">
        <v>0</v>
      </c>
      <c r="I256" s="22">
        <v>2508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30260</v>
      </c>
      <c r="P256" s="22">
        <v>0</v>
      </c>
      <c r="Q256" s="22">
        <v>0</v>
      </c>
      <c r="R256" s="22">
        <v>0</v>
      </c>
      <c r="S256" s="22">
        <v>0</v>
      </c>
      <c r="T256" s="22">
        <v>66685</v>
      </c>
      <c r="U256" s="22">
        <v>25774</v>
      </c>
      <c r="V256" s="22">
        <v>2164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7735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135726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847</v>
      </c>
      <c r="G257" s="22">
        <v>0</v>
      </c>
      <c r="H257" s="22">
        <v>0</v>
      </c>
      <c r="I257" s="22">
        <v>28244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118615</v>
      </c>
      <c r="P257" s="22">
        <v>0</v>
      </c>
      <c r="Q257" s="22">
        <v>0</v>
      </c>
      <c r="R257" s="22">
        <v>1115</v>
      </c>
      <c r="S257" s="22">
        <v>0</v>
      </c>
      <c r="T257" s="22">
        <v>25485</v>
      </c>
      <c r="U257" s="22">
        <v>16801</v>
      </c>
      <c r="V257" s="22">
        <v>463</v>
      </c>
      <c r="W257" s="22">
        <v>0</v>
      </c>
      <c r="X257" s="22">
        <v>0</v>
      </c>
      <c r="Y257" s="22">
        <v>0</v>
      </c>
      <c r="Z257" s="22">
        <v>349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854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192773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12815</v>
      </c>
      <c r="G258" s="22">
        <v>0</v>
      </c>
      <c r="H258" s="22">
        <v>0</v>
      </c>
      <c r="I258" s="22">
        <v>30488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107452</v>
      </c>
      <c r="P258" s="22">
        <v>0</v>
      </c>
      <c r="Q258" s="22">
        <v>0</v>
      </c>
      <c r="R258" s="22">
        <v>0</v>
      </c>
      <c r="S258" s="22">
        <v>0</v>
      </c>
      <c r="T258" s="22">
        <v>29614</v>
      </c>
      <c r="U258" s="22">
        <v>35946</v>
      </c>
      <c r="V258" s="22">
        <v>0</v>
      </c>
      <c r="W258" s="22">
        <v>0</v>
      </c>
      <c r="X258" s="22">
        <v>0</v>
      </c>
      <c r="Y258" s="22">
        <v>0</v>
      </c>
      <c r="Z258" s="22">
        <v>1314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20438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238067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2763</v>
      </c>
      <c r="G259" s="22">
        <v>0</v>
      </c>
      <c r="H259" s="22">
        <v>0</v>
      </c>
      <c r="I259" s="22">
        <v>0</v>
      </c>
      <c r="J259" s="22">
        <v>0</v>
      </c>
      <c r="K259" s="22">
        <v>6707</v>
      </c>
      <c r="L259" s="22">
        <v>0</v>
      </c>
      <c r="M259" s="22">
        <v>0</v>
      </c>
      <c r="N259" s="22">
        <v>3183</v>
      </c>
      <c r="O259" s="22">
        <v>47482</v>
      </c>
      <c r="P259" s="22">
        <v>0</v>
      </c>
      <c r="Q259" s="22">
        <v>0</v>
      </c>
      <c r="R259" s="22">
        <v>0</v>
      </c>
      <c r="S259" s="22">
        <v>0</v>
      </c>
      <c r="T259" s="22">
        <v>19397</v>
      </c>
      <c r="U259" s="22">
        <v>24273</v>
      </c>
      <c r="V259" s="22">
        <v>2963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13292</v>
      </c>
      <c r="AJ259" s="22">
        <v>4634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124694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2155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13746</v>
      </c>
      <c r="P260" s="22">
        <v>0</v>
      </c>
      <c r="Q260" s="22">
        <v>0</v>
      </c>
      <c r="R260" s="22">
        <v>0</v>
      </c>
      <c r="S260" s="22">
        <v>0</v>
      </c>
      <c r="T260" s="22">
        <v>27458</v>
      </c>
      <c r="U260" s="22">
        <v>1461</v>
      </c>
      <c r="V260" s="22">
        <v>2135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5921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52876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5397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42879</v>
      </c>
      <c r="P261" s="22">
        <v>0</v>
      </c>
      <c r="Q261" s="22">
        <v>0</v>
      </c>
      <c r="R261" s="22">
        <v>0</v>
      </c>
      <c r="S261" s="22">
        <v>0</v>
      </c>
      <c r="T261" s="22">
        <v>38961</v>
      </c>
      <c r="U261" s="22">
        <v>115146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3491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27851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233725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6456</v>
      </c>
      <c r="G262" s="22">
        <v>0</v>
      </c>
      <c r="H262" s="22">
        <v>0</v>
      </c>
      <c r="I262" s="22">
        <v>9457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55942</v>
      </c>
      <c r="P262" s="22">
        <v>0</v>
      </c>
      <c r="Q262" s="22">
        <v>0</v>
      </c>
      <c r="R262" s="22">
        <v>0</v>
      </c>
      <c r="S262" s="22">
        <v>0</v>
      </c>
      <c r="T262" s="22">
        <v>24435</v>
      </c>
      <c r="U262" s="22">
        <v>15443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111733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5039</v>
      </c>
      <c r="G263" s="22">
        <v>0</v>
      </c>
      <c r="H263" s="22">
        <v>0</v>
      </c>
      <c r="I263" s="22">
        <v>2538</v>
      </c>
      <c r="J263" s="22">
        <v>0</v>
      </c>
      <c r="K263" s="22">
        <v>0</v>
      </c>
      <c r="L263" s="22">
        <v>3169</v>
      </c>
      <c r="M263" s="22">
        <v>0</v>
      </c>
      <c r="N263" s="22">
        <v>0</v>
      </c>
      <c r="O263" s="22">
        <v>133171</v>
      </c>
      <c r="P263" s="22">
        <v>0</v>
      </c>
      <c r="Q263" s="22">
        <v>0</v>
      </c>
      <c r="R263" s="22">
        <v>0</v>
      </c>
      <c r="S263" s="22">
        <v>0</v>
      </c>
      <c r="T263" s="22">
        <v>25563</v>
      </c>
      <c r="U263" s="22">
        <v>34336</v>
      </c>
      <c r="V263" s="22">
        <v>4711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50847</v>
      </c>
      <c r="AJ263" s="22">
        <v>97924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357298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2007</v>
      </c>
      <c r="G264" s="22">
        <v>0</v>
      </c>
      <c r="H264" s="22">
        <v>0</v>
      </c>
      <c r="I264" s="22">
        <v>9885</v>
      </c>
      <c r="J264" s="22">
        <v>0</v>
      </c>
      <c r="K264" s="22">
        <v>0</v>
      </c>
      <c r="L264" s="22">
        <v>0</v>
      </c>
      <c r="M264" s="22">
        <v>0</v>
      </c>
      <c r="N264" s="22">
        <v>11605</v>
      </c>
      <c r="O264" s="22">
        <v>107789</v>
      </c>
      <c r="P264" s="22">
        <v>0</v>
      </c>
      <c r="Q264" s="22">
        <v>0</v>
      </c>
      <c r="R264" s="22">
        <v>9691</v>
      </c>
      <c r="S264" s="22">
        <v>0</v>
      </c>
      <c r="T264" s="22">
        <v>47414</v>
      </c>
      <c r="U264" s="22">
        <v>20173</v>
      </c>
      <c r="V264" s="22">
        <v>678</v>
      </c>
      <c r="W264" s="22">
        <v>0</v>
      </c>
      <c r="X264" s="22">
        <v>34361</v>
      </c>
      <c r="Y264" s="22">
        <v>0</v>
      </c>
      <c r="Z264" s="22">
        <v>242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2985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246830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1071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8069</v>
      </c>
      <c r="O265" s="22">
        <v>15749</v>
      </c>
      <c r="P265" s="22">
        <v>0</v>
      </c>
      <c r="Q265" s="22">
        <v>0</v>
      </c>
      <c r="R265" s="22">
        <v>0</v>
      </c>
      <c r="S265" s="22">
        <v>0</v>
      </c>
      <c r="T265" s="22">
        <v>30331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306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55526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1703</v>
      </c>
      <c r="G266" s="22">
        <v>0</v>
      </c>
      <c r="H266" s="22">
        <v>0</v>
      </c>
      <c r="I266" s="22">
        <v>11067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22777</v>
      </c>
      <c r="P266" s="22">
        <v>0</v>
      </c>
      <c r="Q266" s="22">
        <v>0</v>
      </c>
      <c r="R266" s="22">
        <v>0</v>
      </c>
      <c r="S266" s="22">
        <v>0</v>
      </c>
      <c r="T266" s="22">
        <v>35606</v>
      </c>
      <c r="U266" s="22">
        <v>14120</v>
      </c>
      <c r="V266" s="22">
        <v>8126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93399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2329</v>
      </c>
      <c r="G267" s="22">
        <v>0</v>
      </c>
      <c r="H267" s="22">
        <v>0</v>
      </c>
      <c r="I267" s="22">
        <v>19434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34057</v>
      </c>
      <c r="P267" s="22">
        <v>0</v>
      </c>
      <c r="Q267" s="22">
        <v>0</v>
      </c>
      <c r="R267" s="22">
        <v>0</v>
      </c>
      <c r="S267" s="22">
        <v>0</v>
      </c>
      <c r="T267" s="22">
        <v>45817</v>
      </c>
      <c r="U267" s="22">
        <v>10437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11703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123777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13416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37647</v>
      </c>
      <c r="P268" s="22">
        <v>0</v>
      </c>
      <c r="Q268" s="22">
        <v>0</v>
      </c>
      <c r="R268" s="22">
        <v>0</v>
      </c>
      <c r="S268" s="22">
        <v>0</v>
      </c>
      <c r="T268" s="22">
        <v>42476</v>
      </c>
      <c r="U268" s="22">
        <v>10525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104064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1809</v>
      </c>
      <c r="G269" s="22">
        <v>0</v>
      </c>
      <c r="H269" s="22">
        <v>0</v>
      </c>
      <c r="I269" s="22">
        <v>912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26956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6037</v>
      </c>
      <c r="V269" s="22">
        <v>2217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3732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41663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5132</v>
      </c>
      <c r="G270" s="22">
        <v>0</v>
      </c>
      <c r="H270" s="22">
        <v>0</v>
      </c>
      <c r="I270" s="22">
        <v>3100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131781</v>
      </c>
      <c r="P270" s="22">
        <v>0</v>
      </c>
      <c r="Q270" s="22">
        <v>0</v>
      </c>
      <c r="R270" s="22">
        <v>0</v>
      </c>
      <c r="S270" s="22">
        <v>0</v>
      </c>
      <c r="T270" s="22">
        <v>35645</v>
      </c>
      <c r="U270" s="22">
        <v>26319</v>
      </c>
      <c r="V270" s="22">
        <v>508</v>
      </c>
      <c r="W270" s="22">
        <v>201225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600</v>
      </c>
      <c r="AE270" s="22">
        <v>0</v>
      </c>
      <c r="AF270" s="22">
        <v>0</v>
      </c>
      <c r="AG270" s="22">
        <v>0</v>
      </c>
      <c r="AH270" s="22">
        <v>0</v>
      </c>
      <c r="AI270" s="22">
        <v>11259</v>
      </c>
      <c r="AJ270" s="22">
        <v>2514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418083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10300</v>
      </c>
      <c r="G271" s="22">
        <v>0</v>
      </c>
      <c r="H271" s="22">
        <v>0</v>
      </c>
      <c r="I271" s="22">
        <v>19666</v>
      </c>
      <c r="J271" s="22">
        <v>0</v>
      </c>
      <c r="K271" s="22">
        <v>0</v>
      </c>
      <c r="L271" s="22">
        <v>0</v>
      </c>
      <c r="M271" s="22">
        <v>0</v>
      </c>
      <c r="N271" s="22">
        <v>9150</v>
      </c>
      <c r="O271" s="22">
        <v>93486</v>
      </c>
      <c r="P271" s="22">
        <v>0</v>
      </c>
      <c r="Q271" s="22">
        <v>0</v>
      </c>
      <c r="R271" s="22">
        <v>0</v>
      </c>
      <c r="S271" s="22">
        <v>0</v>
      </c>
      <c r="T271" s="22">
        <v>173690</v>
      </c>
      <c r="U271" s="22">
        <v>11100</v>
      </c>
      <c r="V271" s="22">
        <v>0</v>
      </c>
      <c r="W271" s="22">
        <v>895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65965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384252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2008</v>
      </c>
      <c r="G272" s="22">
        <v>0</v>
      </c>
      <c r="H272" s="22">
        <v>0</v>
      </c>
      <c r="I272" s="22">
        <v>2885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56252</v>
      </c>
      <c r="P272" s="22">
        <v>0</v>
      </c>
      <c r="Q272" s="22">
        <v>0</v>
      </c>
      <c r="R272" s="22">
        <v>0</v>
      </c>
      <c r="S272" s="22">
        <v>0</v>
      </c>
      <c r="T272" s="22">
        <v>18343</v>
      </c>
      <c r="U272" s="22">
        <v>18517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98005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11779</v>
      </c>
      <c r="G273" s="22">
        <v>0</v>
      </c>
      <c r="H273" s="22">
        <v>0</v>
      </c>
      <c r="I273" s="22">
        <v>43977</v>
      </c>
      <c r="J273" s="22">
        <v>0</v>
      </c>
      <c r="K273" s="22">
        <v>0</v>
      </c>
      <c r="L273" s="22">
        <v>0</v>
      </c>
      <c r="M273" s="22">
        <v>0</v>
      </c>
      <c r="N273" s="22">
        <v>1870</v>
      </c>
      <c r="O273" s="22">
        <v>46774</v>
      </c>
      <c r="P273" s="22">
        <v>0</v>
      </c>
      <c r="Q273" s="22">
        <v>0</v>
      </c>
      <c r="R273" s="22">
        <v>7335</v>
      </c>
      <c r="S273" s="22">
        <v>0</v>
      </c>
      <c r="T273" s="22">
        <v>40329</v>
      </c>
      <c r="U273" s="22">
        <v>10202</v>
      </c>
      <c r="V273" s="22">
        <v>1943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6630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170839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11598</v>
      </c>
      <c r="G274" s="22">
        <v>0</v>
      </c>
      <c r="H274" s="22">
        <v>0</v>
      </c>
      <c r="I274" s="22">
        <v>5102</v>
      </c>
      <c r="J274" s="22">
        <v>0</v>
      </c>
      <c r="K274" s="22">
        <v>0</v>
      </c>
      <c r="L274" s="22">
        <v>0</v>
      </c>
      <c r="M274" s="22">
        <v>0</v>
      </c>
      <c r="N274" s="22">
        <v>373</v>
      </c>
      <c r="O274" s="22">
        <v>23864</v>
      </c>
      <c r="P274" s="22">
        <v>0</v>
      </c>
      <c r="Q274" s="22">
        <v>0</v>
      </c>
      <c r="R274" s="22">
        <v>2495</v>
      </c>
      <c r="S274" s="22">
        <v>0</v>
      </c>
      <c r="T274" s="22">
        <v>39461</v>
      </c>
      <c r="U274" s="22">
        <v>4699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5588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93180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4857</v>
      </c>
      <c r="G275" s="22">
        <v>0</v>
      </c>
      <c r="H275" s="22">
        <v>0</v>
      </c>
      <c r="I275" s="22">
        <v>24722</v>
      </c>
      <c r="J275" s="22">
        <v>0</v>
      </c>
      <c r="K275" s="22">
        <v>0</v>
      </c>
      <c r="L275" s="22">
        <v>0</v>
      </c>
      <c r="M275" s="22">
        <v>0</v>
      </c>
      <c r="N275" s="22">
        <v>7975</v>
      </c>
      <c r="O275" s="22">
        <v>35795</v>
      </c>
      <c r="P275" s="22">
        <v>0</v>
      </c>
      <c r="Q275" s="22">
        <v>0</v>
      </c>
      <c r="R275" s="22">
        <v>0</v>
      </c>
      <c r="S275" s="22">
        <v>0</v>
      </c>
      <c r="T275" s="22">
        <v>65634</v>
      </c>
      <c r="U275" s="22">
        <v>18626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10179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167788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4801</v>
      </c>
      <c r="G276" s="22">
        <v>0</v>
      </c>
      <c r="H276" s="22">
        <v>0</v>
      </c>
      <c r="I276" s="22">
        <v>6678</v>
      </c>
      <c r="J276" s="22">
        <v>0</v>
      </c>
      <c r="K276" s="22">
        <v>0</v>
      </c>
      <c r="L276" s="22">
        <v>2319</v>
      </c>
      <c r="M276" s="22">
        <v>0</v>
      </c>
      <c r="N276" s="22">
        <v>0</v>
      </c>
      <c r="O276" s="22">
        <v>167127</v>
      </c>
      <c r="P276" s="22">
        <v>0</v>
      </c>
      <c r="Q276" s="22">
        <v>0</v>
      </c>
      <c r="R276" s="22">
        <v>0</v>
      </c>
      <c r="S276" s="22">
        <v>0</v>
      </c>
      <c r="T276" s="22">
        <v>164927</v>
      </c>
      <c r="U276" s="22">
        <v>66919</v>
      </c>
      <c r="V276" s="22">
        <v>2125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38434</v>
      </c>
      <c r="AJ276" s="22">
        <v>15359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468689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2570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130242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27066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26363</v>
      </c>
      <c r="AJ277" s="22">
        <v>23046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209287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3836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114868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215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35915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154834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1510</v>
      </c>
      <c r="G279" s="22">
        <v>0</v>
      </c>
      <c r="H279" s="22">
        <v>0</v>
      </c>
      <c r="I279" s="22">
        <v>38686</v>
      </c>
      <c r="J279" s="22">
        <v>0</v>
      </c>
      <c r="K279" s="22">
        <v>1810</v>
      </c>
      <c r="L279" s="22">
        <v>0</v>
      </c>
      <c r="M279" s="22">
        <v>0</v>
      </c>
      <c r="N279" s="22">
        <v>6997</v>
      </c>
      <c r="O279" s="22">
        <v>73125</v>
      </c>
      <c r="P279" s="22">
        <v>0</v>
      </c>
      <c r="Q279" s="22">
        <v>0</v>
      </c>
      <c r="R279" s="22">
        <v>0</v>
      </c>
      <c r="S279" s="22">
        <v>0</v>
      </c>
      <c r="T279" s="22">
        <v>73358</v>
      </c>
      <c r="U279" s="22">
        <v>11423</v>
      </c>
      <c r="V279" s="22">
        <v>5902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1564</v>
      </c>
      <c r="AE279" s="22">
        <v>0</v>
      </c>
      <c r="AF279" s="22">
        <v>0</v>
      </c>
      <c r="AG279" s="22">
        <v>0</v>
      </c>
      <c r="AH279" s="22">
        <v>0</v>
      </c>
      <c r="AI279" s="22">
        <v>29874</v>
      </c>
      <c r="AJ279" s="22">
        <v>3100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247349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2900</v>
      </c>
      <c r="G280" s="22">
        <v>0</v>
      </c>
      <c r="H280" s="22">
        <v>0</v>
      </c>
      <c r="I280" s="22">
        <v>8234</v>
      </c>
      <c r="J280" s="22">
        <v>0</v>
      </c>
      <c r="K280" s="22">
        <v>1867</v>
      </c>
      <c r="L280" s="22">
        <v>417</v>
      </c>
      <c r="M280" s="22">
        <v>0</v>
      </c>
      <c r="N280" s="22">
        <v>31558</v>
      </c>
      <c r="O280" s="22">
        <v>299833</v>
      </c>
      <c r="P280" s="22">
        <v>0</v>
      </c>
      <c r="Q280" s="22">
        <v>0</v>
      </c>
      <c r="R280" s="22">
        <v>3819</v>
      </c>
      <c r="S280" s="22">
        <v>0</v>
      </c>
      <c r="T280" s="22">
        <v>43476</v>
      </c>
      <c r="U280" s="22">
        <v>27207</v>
      </c>
      <c r="V280" s="22">
        <v>1171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25059</v>
      </c>
      <c r="AJ280" s="22">
        <v>21727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467268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548</v>
      </c>
      <c r="G281" s="22">
        <v>0</v>
      </c>
      <c r="H281" s="22">
        <v>0</v>
      </c>
      <c r="I281" s="22">
        <v>5620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26896</v>
      </c>
      <c r="P281" s="22">
        <v>0</v>
      </c>
      <c r="Q281" s="22">
        <v>0</v>
      </c>
      <c r="R281" s="22">
        <v>0</v>
      </c>
      <c r="S281" s="22">
        <v>0</v>
      </c>
      <c r="T281" s="22">
        <v>25967</v>
      </c>
      <c r="U281" s="22">
        <v>29208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414</v>
      </c>
      <c r="AE281" s="22">
        <v>0</v>
      </c>
      <c r="AF281" s="22">
        <v>0</v>
      </c>
      <c r="AG281" s="22">
        <v>0</v>
      </c>
      <c r="AH281" s="22">
        <v>0</v>
      </c>
      <c r="AI281" s="22">
        <v>22254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110907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11057</v>
      </c>
      <c r="G282" s="22">
        <v>0</v>
      </c>
      <c r="H282" s="22">
        <v>0</v>
      </c>
      <c r="I282" s="22">
        <v>6032</v>
      </c>
      <c r="J282" s="22">
        <v>0</v>
      </c>
      <c r="K282" s="22">
        <v>0</v>
      </c>
      <c r="L282" s="22">
        <v>0</v>
      </c>
      <c r="M282" s="22">
        <v>0</v>
      </c>
      <c r="N282" s="22">
        <v>33863</v>
      </c>
      <c r="O282" s="22">
        <v>90066</v>
      </c>
      <c r="P282" s="22">
        <v>0</v>
      </c>
      <c r="Q282" s="22">
        <v>0</v>
      </c>
      <c r="R282" s="22">
        <v>0</v>
      </c>
      <c r="S282" s="22">
        <v>0</v>
      </c>
      <c r="T282" s="22">
        <v>224228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123805</v>
      </c>
      <c r="AJ282" s="22">
        <v>630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489681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5168</v>
      </c>
      <c r="G283" s="22">
        <v>0</v>
      </c>
      <c r="H283" s="22">
        <v>0</v>
      </c>
      <c r="I283" s="22">
        <v>12060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99747</v>
      </c>
      <c r="P283" s="22">
        <v>0</v>
      </c>
      <c r="Q283" s="22">
        <v>0</v>
      </c>
      <c r="R283" s="22">
        <v>0</v>
      </c>
      <c r="S283" s="22">
        <v>0</v>
      </c>
      <c r="T283" s="22">
        <v>17427</v>
      </c>
      <c r="U283" s="22">
        <v>1954</v>
      </c>
      <c r="V283" s="22">
        <v>4859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196</v>
      </c>
      <c r="AE283" s="22">
        <v>0</v>
      </c>
      <c r="AF283" s="22">
        <v>0</v>
      </c>
      <c r="AG283" s="22">
        <v>0</v>
      </c>
      <c r="AH283" s="22">
        <v>0</v>
      </c>
      <c r="AI283" s="22">
        <v>10784</v>
      </c>
      <c r="AJ283" s="22">
        <v>6264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158459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2128</v>
      </c>
      <c r="G284" s="22">
        <v>0</v>
      </c>
      <c r="H284" s="22">
        <v>0</v>
      </c>
      <c r="I284" s="22">
        <v>6093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75330</v>
      </c>
      <c r="P284" s="22">
        <v>0</v>
      </c>
      <c r="Q284" s="22">
        <v>0</v>
      </c>
      <c r="R284" s="22">
        <v>0</v>
      </c>
      <c r="S284" s="22">
        <v>0</v>
      </c>
      <c r="T284" s="22">
        <v>27169</v>
      </c>
      <c r="U284" s="22">
        <v>13603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6494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130817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21307</v>
      </c>
      <c r="G285" s="22">
        <v>0</v>
      </c>
      <c r="H285" s="22">
        <v>0</v>
      </c>
      <c r="I285" s="22">
        <v>2928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194341</v>
      </c>
      <c r="P285" s="22">
        <v>0</v>
      </c>
      <c r="Q285" s="22">
        <v>0</v>
      </c>
      <c r="R285" s="22">
        <v>0</v>
      </c>
      <c r="S285" s="22">
        <v>0</v>
      </c>
      <c r="T285" s="22">
        <v>79017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9712</v>
      </c>
      <c r="AJ285" s="22">
        <v>2692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309997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16054</v>
      </c>
      <c r="G286" s="22">
        <v>0</v>
      </c>
      <c r="H286" s="22">
        <v>0</v>
      </c>
      <c r="I286" s="22">
        <v>17303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77549</v>
      </c>
      <c r="P286" s="22">
        <v>17230</v>
      </c>
      <c r="Q286" s="22">
        <v>0</v>
      </c>
      <c r="R286" s="22">
        <v>0</v>
      </c>
      <c r="S286" s="22">
        <v>0</v>
      </c>
      <c r="T286" s="22">
        <v>50509</v>
      </c>
      <c r="U286" s="22">
        <v>41462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3718</v>
      </c>
      <c r="AJ286" s="22">
        <v>8588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232413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4180</v>
      </c>
      <c r="G287" s="22">
        <v>0</v>
      </c>
      <c r="H287" s="22">
        <v>0</v>
      </c>
      <c r="I287" s="22">
        <v>3999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47121</v>
      </c>
      <c r="P287" s="22">
        <v>0</v>
      </c>
      <c r="Q287" s="22">
        <v>0</v>
      </c>
      <c r="R287" s="22">
        <v>0</v>
      </c>
      <c r="S287" s="22">
        <v>0</v>
      </c>
      <c r="T287" s="22">
        <v>28192</v>
      </c>
      <c r="U287" s="22">
        <v>5173</v>
      </c>
      <c r="V287" s="22">
        <v>2386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403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91454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32280</v>
      </c>
      <c r="G288" s="22">
        <v>0</v>
      </c>
      <c r="H288" s="22">
        <v>0</v>
      </c>
      <c r="I288" s="22">
        <v>13101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89179</v>
      </c>
      <c r="P288" s="22">
        <v>0</v>
      </c>
      <c r="Q288" s="22">
        <v>0</v>
      </c>
      <c r="R288" s="22">
        <v>0</v>
      </c>
      <c r="S288" s="22">
        <v>0</v>
      </c>
      <c r="T288" s="22">
        <v>144913</v>
      </c>
      <c r="U288" s="22">
        <v>44395</v>
      </c>
      <c r="V288" s="22">
        <v>4966</v>
      </c>
      <c r="W288" s="22">
        <v>0</v>
      </c>
      <c r="X288" s="22">
        <v>0</v>
      </c>
      <c r="Y288" s="22">
        <v>0</v>
      </c>
      <c r="Z288" s="22">
        <v>1584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81198</v>
      </c>
      <c r="AG288" s="22">
        <v>0</v>
      </c>
      <c r="AH288" s="22">
        <v>0</v>
      </c>
      <c r="AI288" s="22">
        <v>134075</v>
      </c>
      <c r="AJ288" s="22">
        <v>26508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572199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756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63125</v>
      </c>
      <c r="P289" s="22">
        <v>0</v>
      </c>
      <c r="Q289" s="22">
        <v>0</v>
      </c>
      <c r="R289" s="22">
        <v>0</v>
      </c>
      <c r="S289" s="22">
        <v>0</v>
      </c>
      <c r="T289" s="22">
        <v>22716</v>
      </c>
      <c r="U289" s="22">
        <v>0</v>
      </c>
      <c r="V289" s="22">
        <v>12538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99135</v>
      </c>
    </row>
    <row r="290" spans="1:42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0</v>
      </c>
      <c r="F290" s="22">
        <v>5823</v>
      </c>
      <c r="G290" s="22">
        <v>0</v>
      </c>
      <c r="H290" s="22">
        <v>0</v>
      </c>
      <c r="I290" s="22">
        <v>167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11904</v>
      </c>
      <c r="P290" s="22">
        <v>0</v>
      </c>
      <c r="Q290" s="22">
        <v>0</v>
      </c>
      <c r="R290" s="22">
        <v>0</v>
      </c>
      <c r="S290" s="22">
        <v>0</v>
      </c>
      <c r="T290" s="22">
        <v>15385</v>
      </c>
      <c r="U290" s="22">
        <v>11168</v>
      </c>
      <c r="V290" s="22">
        <v>150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38649</v>
      </c>
      <c r="AJ290" s="22">
        <v>4892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88138</v>
      </c>
    </row>
    <row r="291" spans="1:42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1446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4732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506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6684</v>
      </c>
    </row>
    <row r="292" spans="1:42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137</v>
      </c>
      <c r="K292" s="22">
        <v>0</v>
      </c>
      <c r="L292" s="22">
        <v>0</v>
      </c>
      <c r="M292" s="22">
        <v>0</v>
      </c>
      <c r="N292" s="22">
        <v>0</v>
      </c>
      <c r="O292" s="22">
        <v>6057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793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6987</v>
      </c>
    </row>
    <row r="293" spans="1:42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48145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1313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49458</v>
      </c>
    </row>
    <row r="294" spans="1:42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4862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27802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32664</v>
      </c>
    </row>
    <row r="295" spans="1:42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523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13523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3909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289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18244</v>
      </c>
    </row>
    <row r="296" spans="1:42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11043</v>
      </c>
      <c r="AP296" s="22">
        <v>11043</v>
      </c>
    </row>
    <row r="297" spans="1:42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906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6149</v>
      </c>
      <c r="P297" s="22">
        <v>0</v>
      </c>
      <c r="Q297" s="22">
        <v>0</v>
      </c>
      <c r="R297" s="22">
        <v>438</v>
      </c>
      <c r="S297" s="22">
        <v>0</v>
      </c>
      <c r="T297" s="22">
        <v>83</v>
      </c>
      <c r="U297" s="22">
        <v>118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734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8428</v>
      </c>
    </row>
    <row r="298" spans="1:42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4012</v>
      </c>
      <c r="O298" s="22">
        <v>7701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609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12322</v>
      </c>
    </row>
    <row r="299" spans="1:42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1205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23754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4116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29075</v>
      </c>
    </row>
    <row r="300" spans="1:42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86</v>
      </c>
      <c r="G300" s="22">
        <v>0</v>
      </c>
      <c r="H300" s="22">
        <v>0</v>
      </c>
      <c r="I300" s="22">
        <v>17481</v>
      </c>
      <c r="J300" s="22">
        <v>0</v>
      </c>
      <c r="K300" s="22">
        <v>0</v>
      </c>
      <c r="L300" s="22">
        <v>0</v>
      </c>
      <c r="M300" s="22">
        <v>0</v>
      </c>
      <c r="N300" s="22">
        <v>1354</v>
      </c>
      <c r="O300" s="22">
        <v>14358</v>
      </c>
      <c r="P300" s="22">
        <v>0</v>
      </c>
      <c r="Q300" s="22">
        <v>0</v>
      </c>
      <c r="R300" s="22">
        <v>97</v>
      </c>
      <c r="S300" s="22">
        <v>0</v>
      </c>
      <c r="T300" s="22">
        <v>57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4687</v>
      </c>
      <c r="AJ300" s="22">
        <v>62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38182</v>
      </c>
    </row>
    <row r="301" spans="1:42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1205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42082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23660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66947</v>
      </c>
    </row>
    <row r="302" spans="1:42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1080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4814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7042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12936</v>
      </c>
    </row>
    <row r="303" spans="1:42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8082</v>
      </c>
      <c r="P303" s="22">
        <v>0</v>
      </c>
      <c r="Q303" s="22">
        <v>0</v>
      </c>
      <c r="R303" s="22">
        <v>7973</v>
      </c>
      <c r="S303" s="22">
        <v>14757</v>
      </c>
      <c r="T303" s="22">
        <v>0</v>
      </c>
      <c r="U303" s="22">
        <v>0</v>
      </c>
      <c r="V303" s="22">
        <v>14836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3580</v>
      </c>
      <c r="AM303" s="22">
        <v>0</v>
      </c>
      <c r="AN303" s="22">
        <v>0</v>
      </c>
      <c r="AO303" s="22">
        <v>0</v>
      </c>
      <c r="AP303" s="22">
        <v>49228</v>
      </c>
    </row>
    <row r="304" spans="1:42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3638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6225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549</v>
      </c>
      <c r="AJ304" s="22">
        <v>0</v>
      </c>
      <c r="AK304" s="22">
        <v>0</v>
      </c>
      <c r="AL304" s="22">
        <v>696</v>
      </c>
      <c r="AM304" s="22">
        <v>0</v>
      </c>
      <c r="AN304" s="22">
        <v>0</v>
      </c>
      <c r="AO304" s="22">
        <v>0</v>
      </c>
      <c r="AP304" s="22">
        <v>11108</v>
      </c>
    </row>
    <row r="305" spans="1:42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46734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435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3755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50924</v>
      </c>
    </row>
    <row r="306" spans="1:42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69950</v>
      </c>
      <c r="P306" s="22">
        <v>0</v>
      </c>
      <c r="Q306" s="22">
        <v>0</v>
      </c>
      <c r="R306" s="22">
        <v>2175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2592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74717</v>
      </c>
    </row>
    <row r="307" spans="1:42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16566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2663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19229</v>
      </c>
    </row>
    <row r="308" spans="1:42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825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3154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2783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6762</v>
      </c>
    </row>
    <row r="309" spans="1:42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4837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54227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5818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64882</v>
      </c>
    </row>
    <row r="310" spans="1:42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441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11876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2359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14676</v>
      </c>
    </row>
    <row r="311" spans="1:42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325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9352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4931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14608</v>
      </c>
    </row>
    <row r="312" spans="1:42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886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10972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1148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13006</v>
      </c>
    </row>
    <row r="313" spans="1:42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18906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2261</v>
      </c>
      <c r="N313" s="22">
        <v>0</v>
      </c>
      <c r="O313" s="22">
        <v>27212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26092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74471</v>
      </c>
    </row>
    <row r="314" spans="1:42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192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41801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311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42304</v>
      </c>
    </row>
    <row r="315" spans="1:42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6470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6470</v>
      </c>
    </row>
    <row r="316" spans="1:42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24824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104653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30194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159671</v>
      </c>
    </row>
    <row r="317" spans="1:42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1080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12323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2402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15805</v>
      </c>
    </row>
    <row r="318" spans="1:42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5447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48585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27248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81280</v>
      </c>
    </row>
    <row r="319" spans="1:42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665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60983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2958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64606</v>
      </c>
    </row>
    <row r="320" spans="1:42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308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1455</v>
      </c>
      <c r="O320" s="22">
        <v>4575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1680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8018</v>
      </c>
    </row>
    <row r="321" spans="1:42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2100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55168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3865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61133</v>
      </c>
    </row>
    <row r="322" spans="1:42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202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8618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15881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24701</v>
      </c>
    </row>
    <row r="323" spans="1:42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2353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22961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774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16618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42706</v>
      </c>
    </row>
    <row r="324" spans="1:42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3673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20714</v>
      </c>
      <c r="O324" s="22">
        <v>45282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5224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4528</v>
      </c>
      <c r="AJ324" s="22">
        <v>5721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85142</v>
      </c>
    </row>
    <row r="325" spans="1:42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19887</v>
      </c>
      <c r="G325" s="22">
        <v>0</v>
      </c>
      <c r="H325" s="22">
        <v>0</v>
      </c>
      <c r="I325" s="22">
        <v>12376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33280</v>
      </c>
      <c r="P325" s="22">
        <v>0</v>
      </c>
      <c r="Q325" s="22">
        <v>0</v>
      </c>
      <c r="R325" s="22">
        <v>0</v>
      </c>
      <c r="S325" s="22">
        <v>0</v>
      </c>
      <c r="T325" s="22">
        <v>586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16339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82468</v>
      </c>
    </row>
    <row r="326" spans="1:42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5606</v>
      </c>
      <c r="G326" s="22">
        <v>0</v>
      </c>
      <c r="H326" s="22">
        <v>3079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15491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1684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25860</v>
      </c>
    </row>
    <row r="327" spans="1:42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1228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52979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15448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69655</v>
      </c>
    </row>
    <row r="328" spans="1:42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173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26312</v>
      </c>
      <c r="P329" s="22">
        <v>0</v>
      </c>
      <c r="Q329" s="22">
        <v>0</v>
      </c>
      <c r="R329" s="22">
        <v>536</v>
      </c>
      <c r="S329" s="22">
        <v>0</v>
      </c>
      <c r="T329" s="22">
        <v>0</v>
      </c>
      <c r="U329" s="22">
        <v>449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3617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31087</v>
      </c>
    </row>
    <row r="330" spans="1:42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3638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345</v>
      </c>
      <c r="M330" s="22">
        <v>0</v>
      </c>
      <c r="N330" s="22">
        <v>0</v>
      </c>
      <c r="O330" s="22">
        <v>44737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360</v>
      </c>
      <c r="V330" s="22">
        <v>0</v>
      </c>
      <c r="W330" s="22">
        <v>11765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60845</v>
      </c>
    </row>
    <row r="331" spans="1:42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11754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11754</v>
      </c>
    </row>
    <row r="332" spans="1:42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44893</v>
      </c>
      <c r="P332" s="22">
        <v>0</v>
      </c>
      <c r="Q332" s="22">
        <v>0</v>
      </c>
      <c r="R332" s="22">
        <v>0</v>
      </c>
      <c r="S332" s="22">
        <v>0</v>
      </c>
      <c r="T332" s="22">
        <v>1448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1107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47448</v>
      </c>
    </row>
    <row r="333" spans="1:42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120</v>
      </c>
      <c r="G333" s="22">
        <v>0</v>
      </c>
      <c r="H333" s="22">
        <v>0</v>
      </c>
      <c r="I333" s="22">
        <v>25155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943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26218</v>
      </c>
    </row>
    <row r="334" spans="1:42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928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22211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23139</v>
      </c>
    </row>
    <row r="335" spans="1:42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862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22523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1317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24702</v>
      </c>
    </row>
    <row r="336" spans="1:42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8050</v>
      </c>
      <c r="J336" s="22">
        <v>0</v>
      </c>
      <c r="K336" s="22">
        <v>0</v>
      </c>
      <c r="L336" s="22">
        <v>0</v>
      </c>
      <c r="M336" s="22">
        <v>0</v>
      </c>
      <c r="N336" s="22">
        <v>720</v>
      </c>
      <c r="O336" s="22">
        <v>0</v>
      </c>
      <c r="P336" s="22">
        <v>0</v>
      </c>
      <c r="Q336" s="22">
        <v>0</v>
      </c>
      <c r="R336" s="22">
        <v>4844</v>
      </c>
      <c r="S336" s="22">
        <v>0</v>
      </c>
      <c r="T336" s="22">
        <v>1226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349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15189</v>
      </c>
    </row>
    <row r="337" spans="1:42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416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19393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460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20269</v>
      </c>
    </row>
    <row r="338" spans="1:42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3328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40470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8493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8663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60954</v>
      </c>
    </row>
    <row r="339" spans="1:42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23286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11654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34940</v>
      </c>
    </row>
    <row r="340" spans="1:42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14902</v>
      </c>
      <c r="O340" s="22">
        <v>4524</v>
      </c>
      <c r="P340" s="22">
        <v>0</v>
      </c>
      <c r="Q340" s="22">
        <v>0</v>
      </c>
      <c r="R340" s="22">
        <v>0</v>
      </c>
      <c r="S340" s="22">
        <v>0</v>
      </c>
      <c r="T340" s="22">
        <v>71</v>
      </c>
      <c r="U340" s="22">
        <v>0</v>
      </c>
      <c r="V340" s="22">
        <v>1287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6554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27338</v>
      </c>
    </row>
    <row r="341" spans="1:42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3942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10673</v>
      </c>
      <c r="P341" s="22">
        <v>0</v>
      </c>
      <c r="Q341" s="22">
        <v>0</v>
      </c>
      <c r="R341" s="22">
        <v>2296</v>
      </c>
      <c r="S341" s="22">
        <v>0</v>
      </c>
      <c r="T341" s="22">
        <v>0</v>
      </c>
      <c r="U341" s="22">
        <v>495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4995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22401</v>
      </c>
    </row>
    <row r="342" spans="1:42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5833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103244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109077</v>
      </c>
    </row>
    <row r="343" spans="1:42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10826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43337</v>
      </c>
      <c r="AG343" s="22">
        <v>0</v>
      </c>
      <c r="AH343" s="22">
        <v>0</v>
      </c>
      <c r="AI343" s="22">
        <v>11924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66087</v>
      </c>
    </row>
    <row r="344" spans="1:42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1367</v>
      </c>
      <c r="G349" s="22">
        <v>0</v>
      </c>
      <c r="H349" s="22">
        <v>0</v>
      </c>
      <c r="I349" s="22">
        <v>82040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2266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26261</v>
      </c>
      <c r="V349" s="22">
        <v>2903</v>
      </c>
      <c r="W349" s="22">
        <v>-17989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96848</v>
      </c>
    </row>
    <row r="350" spans="1:42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0</v>
      </c>
      <c r="F350" s="22">
        <v>412844</v>
      </c>
      <c r="G350" s="22">
        <v>0</v>
      </c>
      <c r="H350" s="22">
        <v>0</v>
      </c>
      <c r="I350" s="22">
        <v>0</v>
      </c>
      <c r="J350" s="22">
        <v>427770</v>
      </c>
      <c r="K350" s="22">
        <v>0</v>
      </c>
      <c r="L350" s="22">
        <v>0</v>
      </c>
      <c r="M350" s="22">
        <v>0</v>
      </c>
      <c r="N350" s="22">
        <v>0</v>
      </c>
      <c r="O350" s="22">
        <v>5574790</v>
      </c>
      <c r="P350" s="22">
        <v>0</v>
      </c>
      <c r="Q350" s="22">
        <v>0</v>
      </c>
      <c r="R350" s="22">
        <v>0</v>
      </c>
      <c r="S350" s="22">
        <v>0</v>
      </c>
      <c r="T350" s="22">
        <v>230793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73102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66931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6786230</v>
      </c>
    </row>
    <row r="351" spans="1:42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9E698-38FE-4C63-887A-DC065FF00391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1073</v>
      </c>
      <c r="D1" s="20" t="s">
        <v>1118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871</v>
      </c>
      <c r="F2" s="21" t="s">
        <v>872</v>
      </c>
      <c r="G2" s="21" t="s">
        <v>873</v>
      </c>
      <c r="H2" s="21" t="s">
        <v>874</v>
      </c>
      <c r="I2" s="21" t="s">
        <v>875</v>
      </c>
      <c r="J2" s="21" t="s">
        <v>876</v>
      </c>
      <c r="K2" s="21" t="s">
        <v>877</v>
      </c>
      <c r="L2" s="21" t="s">
        <v>878</v>
      </c>
      <c r="M2" s="21" t="s">
        <v>879</v>
      </c>
      <c r="N2" s="21" t="s">
        <v>1075</v>
      </c>
      <c r="O2" s="21" t="s">
        <v>881</v>
      </c>
      <c r="P2" s="21" t="s">
        <v>882</v>
      </c>
      <c r="Q2" s="21" t="s">
        <v>883</v>
      </c>
      <c r="R2" s="21" t="s">
        <v>884</v>
      </c>
      <c r="S2" s="21" t="s">
        <v>885</v>
      </c>
      <c r="T2" s="21" t="s">
        <v>886</v>
      </c>
      <c r="U2" s="21" t="s">
        <v>887</v>
      </c>
      <c r="V2" s="21" t="s">
        <v>888</v>
      </c>
      <c r="W2" s="21" t="s">
        <v>889</v>
      </c>
      <c r="X2" s="21" t="s">
        <v>890</v>
      </c>
      <c r="Y2" s="21" t="s">
        <v>891</v>
      </c>
      <c r="Z2" s="21" t="s">
        <v>1076</v>
      </c>
      <c r="AA2" s="21" t="s">
        <v>893</v>
      </c>
      <c r="AB2" s="21" t="s">
        <v>894</v>
      </c>
      <c r="AC2" s="21" t="s">
        <v>895</v>
      </c>
      <c r="AD2" s="21" t="s">
        <v>896</v>
      </c>
      <c r="AE2" s="21" t="s">
        <v>897</v>
      </c>
      <c r="AF2" s="21" t="s">
        <v>898</v>
      </c>
      <c r="AG2" s="21" t="s">
        <v>899</v>
      </c>
      <c r="AH2" s="21" t="s">
        <v>900</v>
      </c>
      <c r="AI2" s="21" t="s">
        <v>901</v>
      </c>
      <c r="AJ2" s="21" t="s">
        <v>902</v>
      </c>
      <c r="AK2" s="21" t="s">
        <v>903</v>
      </c>
      <c r="AL2" s="21" t="s">
        <v>904</v>
      </c>
      <c r="AM2" s="21" t="s">
        <v>905</v>
      </c>
      <c r="AN2" s="21" t="s">
        <v>906</v>
      </c>
      <c r="AO2" s="21" t="s">
        <v>65</v>
      </c>
      <c r="AP2" s="21" t="s">
        <v>1077</v>
      </c>
    </row>
    <row r="3" spans="1:42" x14ac:dyDescent="0.25">
      <c r="A3" s="21"/>
      <c r="B3" s="21"/>
      <c r="C3" s="21"/>
      <c r="D3" s="21" t="s">
        <v>88</v>
      </c>
      <c r="E3" s="21" t="s">
        <v>1078</v>
      </c>
      <c r="F3" s="21" t="s">
        <v>1079</v>
      </c>
      <c r="G3" s="21" t="s">
        <v>1080</v>
      </c>
      <c r="H3" s="21" t="s">
        <v>1081</v>
      </c>
      <c r="I3" s="21" t="s">
        <v>1082</v>
      </c>
      <c r="J3" s="21" t="s">
        <v>1083</v>
      </c>
      <c r="K3" s="21" t="s">
        <v>1084</v>
      </c>
      <c r="L3" s="21" t="s">
        <v>1085</v>
      </c>
      <c r="M3" s="21" t="s">
        <v>1086</v>
      </c>
      <c r="N3" s="21" t="s">
        <v>1087</v>
      </c>
      <c r="O3" s="21" t="s">
        <v>1088</v>
      </c>
      <c r="P3" s="21" t="s">
        <v>1089</v>
      </c>
      <c r="Q3" s="21" t="s">
        <v>1090</v>
      </c>
      <c r="R3" s="21" t="s">
        <v>1091</v>
      </c>
      <c r="S3" s="21" t="s">
        <v>1092</v>
      </c>
      <c r="T3" s="21" t="s">
        <v>1093</v>
      </c>
      <c r="U3" s="21" t="s">
        <v>1094</v>
      </c>
      <c r="V3" s="21" t="s">
        <v>1095</v>
      </c>
      <c r="W3" s="21" t="s">
        <v>1096</v>
      </c>
      <c r="X3" s="21" t="s">
        <v>1097</v>
      </c>
      <c r="Y3" s="21" t="s">
        <v>1098</v>
      </c>
      <c r="Z3" s="21" t="s">
        <v>1099</v>
      </c>
      <c r="AA3" s="21" t="s">
        <v>1100</v>
      </c>
      <c r="AB3" s="21" t="s">
        <v>1101</v>
      </c>
      <c r="AC3" s="21" t="s">
        <v>1102</v>
      </c>
      <c r="AD3" s="21" t="s">
        <v>1103</v>
      </c>
      <c r="AE3" s="21" t="s">
        <v>1104</v>
      </c>
      <c r="AF3" s="21" t="s">
        <v>1105</v>
      </c>
      <c r="AG3" s="21" t="s">
        <v>1106</v>
      </c>
      <c r="AH3" s="21" t="s">
        <v>1107</v>
      </c>
      <c r="AI3" s="21" t="s">
        <v>1108</v>
      </c>
      <c r="AJ3" s="21" t="s">
        <v>1109</v>
      </c>
      <c r="AK3" s="21" t="s">
        <v>1110</v>
      </c>
      <c r="AL3" s="21" t="s">
        <v>1111</v>
      </c>
      <c r="AM3" s="21" t="s">
        <v>1112</v>
      </c>
      <c r="AN3" s="21" t="s">
        <v>1113</v>
      </c>
      <c r="AO3" s="21" t="s">
        <v>1114</v>
      </c>
      <c r="AP3" s="21" t="s">
        <v>1115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136229</v>
      </c>
      <c r="I4" s="22">
        <v>204457</v>
      </c>
      <c r="J4" s="22">
        <v>0</v>
      </c>
      <c r="K4" s="22">
        <v>0</v>
      </c>
      <c r="L4" s="22">
        <v>0</v>
      </c>
      <c r="M4" s="22">
        <v>0</v>
      </c>
      <c r="N4" s="22">
        <v>53656</v>
      </c>
      <c r="O4" s="22">
        <v>579360</v>
      </c>
      <c r="P4" s="22">
        <v>0</v>
      </c>
      <c r="Q4" s="22">
        <v>0</v>
      </c>
      <c r="R4" s="22">
        <v>0</v>
      </c>
      <c r="S4" s="22">
        <v>0</v>
      </c>
      <c r="T4" s="22">
        <v>141514</v>
      </c>
      <c r="U4" s="22">
        <v>287714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3988</v>
      </c>
      <c r="AD4" s="22">
        <v>0</v>
      </c>
      <c r="AE4" s="22">
        <v>74616</v>
      </c>
      <c r="AF4" s="22">
        <v>106773</v>
      </c>
      <c r="AG4" s="22">
        <v>0</v>
      </c>
      <c r="AH4" s="22">
        <v>0</v>
      </c>
      <c r="AI4" s="22">
        <v>512823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2101130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12577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10232</v>
      </c>
      <c r="P5" s="22">
        <v>0</v>
      </c>
      <c r="Q5" s="22">
        <v>0</v>
      </c>
      <c r="R5" s="22">
        <v>0</v>
      </c>
      <c r="S5" s="22">
        <v>0</v>
      </c>
      <c r="T5" s="22">
        <v>1741</v>
      </c>
      <c r="U5" s="22">
        <v>119543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40391</v>
      </c>
      <c r="AE5" s="22">
        <v>0</v>
      </c>
      <c r="AF5" s="22">
        <v>0</v>
      </c>
      <c r="AG5" s="22">
        <v>0</v>
      </c>
      <c r="AH5" s="22">
        <v>0</v>
      </c>
      <c r="AI5" s="22">
        <v>153378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337862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2065000</v>
      </c>
      <c r="G6" s="22">
        <v>0</v>
      </c>
      <c r="H6" s="22">
        <v>3315000</v>
      </c>
      <c r="I6" s="22">
        <v>171000</v>
      </c>
      <c r="J6" s="22">
        <v>0</v>
      </c>
      <c r="K6" s="22">
        <v>0</v>
      </c>
      <c r="L6" s="22">
        <v>0</v>
      </c>
      <c r="M6" s="22">
        <v>0</v>
      </c>
      <c r="N6" s="22">
        <v>2406000</v>
      </c>
      <c r="O6" s="22">
        <v>11971000</v>
      </c>
      <c r="P6" s="22">
        <v>0</v>
      </c>
      <c r="Q6" s="22">
        <v>27447000</v>
      </c>
      <c r="R6" s="22">
        <v>5650000</v>
      </c>
      <c r="S6" s="22">
        <v>0</v>
      </c>
      <c r="T6" s="22">
        <v>37326000</v>
      </c>
      <c r="U6" s="22">
        <v>29751000</v>
      </c>
      <c r="V6" s="22">
        <v>970000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6759000</v>
      </c>
      <c r="AE6" s="22">
        <v>1454000</v>
      </c>
      <c r="AF6" s="22">
        <v>0</v>
      </c>
      <c r="AG6" s="22">
        <v>0</v>
      </c>
      <c r="AH6" s="22">
        <v>0</v>
      </c>
      <c r="AI6" s="22">
        <v>5413000</v>
      </c>
      <c r="AJ6" s="22">
        <v>118000</v>
      </c>
      <c r="AK6" s="22">
        <v>100000</v>
      </c>
      <c r="AL6" s="22">
        <v>359000</v>
      </c>
      <c r="AM6" s="22">
        <v>0</v>
      </c>
      <c r="AN6" s="22">
        <v>0</v>
      </c>
      <c r="AO6" s="22">
        <v>0</v>
      </c>
      <c r="AP6" s="22">
        <v>135275000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72475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201995</v>
      </c>
      <c r="P7" s="22">
        <v>0</v>
      </c>
      <c r="Q7" s="22">
        <v>0</v>
      </c>
      <c r="R7" s="22">
        <v>99223</v>
      </c>
      <c r="S7" s="22">
        <v>0</v>
      </c>
      <c r="T7" s="22">
        <v>96716</v>
      </c>
      <c r="U7" s="22">
        <v>40044</v>
      </c>
      <c r="V7" s="22">
        <v>9826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116059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410182</v>
      </c>
      <c r="AJ7" s="22">
        <v>95571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1142091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52142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349835</v>
      </c>
      <c r="P8" s="22">
        <v>0</v>
      </c>
      <c r="Q8" s="22">
        <v>0</v>
      </c>
      <c r="R8" s="22">
        <v>68059</v>
      </c>
      <c r="S8" s="22">
        <v>0</v>
      </c>
      <c r="T8" s="22">
        <v>5153</v>
      </c>
      <c r="U8" s="22">
        <v>4307</v>
      </c>
      <c r="V8" s="22">
        <v>1534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697782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1178812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287000</v>
      </c>
      <c r="I9" s="22">
        <v>261000</v>
      </c>
      <c r="J9" s="22">
        <v>0</v>
      </c>
      <c r="K9" s="22">
        <v>0</v>
      </c>
      <c r="L9" s="22">
        <v>0</v>
      </c>
      <c r="M9" s="22">
        <v>0</v>
      </c>
      <c r="N9" s="22">
        <v>1883000</v>
      </c>
      <c r="O9" s="22">
        <v>11102000</v>
      </c>
      <c r="P9" s="22">
        <v>0</v>
      </c>
      <c r="Q9" s="22">
        <v>32394000</v>
      </c>
      <c r="R9" s="22">
        <v>4553000</v>
      </c>
      <c r="S9" s="22">
        <v>0</v>
      </c>
      <c r="T9" s="22">
        <v>212000</v>
      </c>
      <c r="U9" s="22">
        <v>13239000</v>
      </c>
      <c r="V9" s="22">
        <v>10104000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227000</v>
      </c>
      <c r="AD9" s="22">
        <v>924000</v>
      </c>
      <c r="AE9" s="22">
        <v>1294000</v>
      </c>
      <c r="AF9" s="22">
        <v>0</v>
      </c>
      <c r="AG9" s="22">
        <v>551000</v>
      </c>
      <c r="AH9" s="22">
        <v>0</v>
      </c>
      <c r="AI9" s="22">
        <v>17764000</v>
      </c>
      <c r="AJ9" s="22">
        <v>729000</v>
      </c>
      <c r="AK9" s="22">
        <v>1775000</v>
      </c>
      <c r="AL9" s="22">
        <v>0</v>
      </c>
      <c r="AM9" s="22">
        <v>0</v>
      </c>
      <c r="AN9" s="22">
        <v>0</v>
      </c>
      <c r="AO9" s="22">
        <v>0</v>
      </c>
      <c r="AP9" s="22">
        <v>97299000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308691</v>
      </c>
      <c r="G10" s="22">
        <v>0</v>
      </c>
      <c r="H10" s="22">
        <v>4467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202093</v>
      </c>
      <c r="P10" s="22">
        <v>0</v>
      </c>
      <c r="Q10" s="22">
        <v>0</v>
      </c>
      <c r="R10" s="22">
        <v>0</v>
      </c>
      <c r="S10" s="22">
        <v>0</v>
      </c>
      <c r="T10" s="22">
        <v>113629</v>
      </c>
      <c r="U10" s="22">
        <v>56119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532138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1217137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34640</v>
      </c>
      <c r="G12" s="22">
        <v>0</v>
      </c>
      <c r="H12" s="22">
        <v>0</v>
      </c>
      <c r="I12" s="22">
        <v>23421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109226</v>
      </c>
      <c r="P12" s="22">
        <v>0</v>
      </c>
      <c r="Q12" s="22">
        <v>0</v>
      </c>
      <c r="R12" s="22">
        <v>0</v>
      </c>
      <c r="S12" s="22">
        <v>0</v>
      </c>
      <c r="T12" s="22">
        <v>27000</v>
      </c>
      <c r="U12" s="22">
        <v>0</v>
      </c>
      <c r="V12" s="22">
        <v>50177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66350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126053</v>
      </c>
      <c r="AL12" s="22">
        <v>0</v>
      </c>
      <c r="AM12" s="22">
        <v>0</v>
      </c>
      <c r="AN12" s="22">
        <v>0</v>
      </c>
      <c r="AO12" s="22">
        <v>0</v>
      </c>
      <c r="AP12" s="22">
        <v>436867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24039</v>
      </c>
      <c r="G13" s="22">
        <v>0</v>
      </c>
      <c r="H13" s="22">
        <v>0</v>
      </c>
      <c r="I13" s="22">
        <v>29185</v>
      </c>
      <c r="J13" s="22">
        <v>0</v>
      </c>
      <c r="K13" s="22">
        <v>0</v>
      </c>
      <c r="L13" s="22">
        <v>0</v>
      </c>
      <c r="M13" s="22">
        <v>0</v>
      </c>
      <c r="N13" s="22">
        <v>460088</v>
      </c>
      <c r="O13" s="22">
        <v>35329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1655678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2204319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19000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1136000</v>
      </c>
      <c r="O14" s="22">
        <v>10000</v>
      </c>
      <c r="P14" s="22">
        <v>0</v>
      </c>
      <c r="Q14" s="22">
        <v>0</v>
      </c>
      <c r="R14" s="22">
        <v>0</v>
      </c>
      <c r="S14" s="22">
        <v>0</v>
      </c>
      <c r="T14" s="22">
        <v>301000</v>
      </c>
      <c r="U14" s="22">
        <v>176000</v>
      </c>
      <c r="V14" s="22">
        <v>752000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161000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133000</v>
      </c>
      <c r="AO14" s="22">
        <v>0</v>
      </c>
      <c r="AP14" s="22">
        <v>2688000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690000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690000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188000</v>
      </c>
      <c r="G16" s="22">
        <v>0</v>
      </c>
      <c r="H16" s="22">
        <v>1500</v>
      </c>
      <c r="I16" s="22">
        <v>8400</v>
      </c>
      <c r="J16" s="22">
        <v>0</v>
      </c>
      <c r="K16" s="22">
        <v>0</v>
      </c>
      <c r="L16" s="22">
        <v>0</v>
      </c>
      <c r="M16" s="22">
        <v>0</v>
      </c>
      <c r="N16" s="22">
        <v>26100</v>
      </c>
      <c r="O16" s="22">
        <v>479000</v>
      </c>
      <c r="P16" s="22">
        <v>165000</v>
      </c>
      <c r="Q16" s="22">
        <v>0</v>
      </c>
      <c r="R16" s="22">
        <v>0</v>
      </c>
      <c r="S16" s="22">
        <v>0</v>
      </c>
      <c r="T16" s="22">
        <v>2474000</v>
      </c>
      <c r="U16" s="22">
        <v>2010000</v>
      </c>
      <c r="V16" s="22">
        <v>146000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182000</v>
      </c>
      <c r="AJ16" s="22">
        <v>57000</v>
      </c>
      <c r="AK16" s="22">
        <v>0</v>
      </c>
      <c r="AL16" s="22">
        <v>0</v>
      </c>
      <c r="AM16" s="22">
        <v>334000</v>
      </c>
      <c r="AN16" s="22">
        <v>3626000</v>
      </c>
      <c r="AO16" s="22">
        <v>0</v>
      </c>
      <c r="AP16" s="22">
        <v>9697000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3084506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560270</v>
      </c>
      <c r="N17" s="22">
        <v>0</v>
      </c>
      <c r="O17" s="22">
        <v>1433921</v>
      </c>
      <c r="P17" s="22">
        <v>0</v>
      </c>
      <c r="Q17" s="22">
        <v>0</v>
      </c>
      <c r="R17" s="22">
        <v>0</v>
      </c>
      <c r="S17" s="22">
        <v>0</v>
      </c>
      <c r="T17" s="22">
        <v>964755</v>
      </c>
      <c r="U17" s="22">
        <v>1741301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13918</v>
      </c>
      <c r="AF17" s="22">
        <v>0</v>
      </c>
      <c r="AG17" s="22">
        <v>0</v>
      </c>
      <c r="AH17" s="22">
        <v>0</v>
      </c>
      <c r="AI17" s="22">
        <v>1798</v>
      </c>
      <c r="AJ17" s="22">
        <v>0</v>
      </c>
      <c r="AK17" s="22">
        <v>0</v>
      </c>
      <c r="AL17" s="22">
        <v>0</v>
      </c>
      <c r="AM17" s="22">
        <v>0</v>
      </c>
      <c r="AN17" s="22">
        <v>924873</v>
      </c>
      <c r="AO17" s="22">
        <v>0</v>
      </c>
      <c r="AP17" s="22">
        <v>8725342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158350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74070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199040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431460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30132</v>
      </c>
      <c r="O19" s="22">
        <v>1167533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1358742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2556407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114808</v>
      </c>
      <c r="G20" s="22">
        <v>0</v>
      </c>
      <c r="H20" s="22">
        <v>127269</v>
      </c>
      <c r="I20" s="22">
        <v>62662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33712</v>
      </c>
      <c r="P20" s="22">
        <v>525</v>
      </c>
      <c r="Q20" s="22">
        <v>0</v>
      </c>
      <c r="R20" s="22">
        <v>3043</v>
      </c>
      <c r="S20" s="22">
        <v>0</v>
      </c>
      <c r="T20" s="22">
        <v>280261</v>
      </c>
      <c r="U20" s="22">
        <v>39469</v>
      </c>
      <c r="V20" s="22">
        <v>48027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5617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394851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1110244</v>
      </c>
    </row>
    <row r="21" spans="1:42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5458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17723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23181</v>
      </c>
    </row>
    <row r="22" spans="1:42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36977</v>
      </c>
      <c r="J22" s="22">
        <v>0</v>
      </c>
      <c r="K22" s="22">
        <v>0</v>
      </c>
      <c r="L22" s="22">
        <v>0</v>
      </c>
      <c r="M22" s="22">
        <v>0</v>
      </c>
      <c r="N22" s="22">
        <v>22176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227498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13562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300213</v>
      </c>
    </row>
    <row r="23" spans="1:42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0</v>
      </c>
      <c r="F23" s="22">
        <v>81772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76535</v>
      </c>
      <c r="P23" s="22">
        <v>0</v>
      </c>
      <c r="Q23" s="22">
        <v>0</v>
      </c>
      <c r="R23" s="22">
        <v>0</v>
      </c>
      <c r="S23" s="22">
        <v>0</v>
      </c>
      <c r="T23" s="22">
        <v>201892</v>
      </c>
      <c r="U23" s="22">
        <v>35845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396044</v>
      </c>
    </row>
    <row r="24" spans="1:42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0</v>
      </c>
      <c r="F24" s="22">
        <v>1289433</v>
      </c>
      <c r="G24" s="22">
        <v>0</v>
      </c>
      <c r="H24" s="22">
        <v>42754</v>
      </c>
      <c r="I24" s="22">
        <v>113254</v>
      </c>
      <c r="J24" s="22">
        <v>0</v>
      </c>
      <c r="K24" s="22">
        <v>0</v>
      </c>
      <c r="L24" s="22">
        <v>0</v>
      </c>
      <c r="M24" s="22">
        <v>0</v>
      </c>
      <c r="N24" s="22">
        <v>40386</v>
      </c>
      <c r="O24" s="22">
        <v>988515</v>
      </c>
      <c r="P24" s="22">
        <v>0</v>
      </c>
      <c r="Q24" s="22">
        <v>147866</v>
      </c>
      <c r="R24" s="22">
        <v>78807</v>
      </c>
      <c r="S24" s="22">
        <v>0</v>
      </c>
      <c r="T24" s="22">
        <v>2274297</v>
      </c>
      <c r="U24" s="22">
        <v>196329</v>
      </c>
      <c r="V24" s="22">
        <v>0</v>
      </c>
      <c r="W24" s="22">
        <v>254664</v>
      </c>
      <c r="X24" s="22">
        <v>0</v>
      </c>
      <c r="Y24" s="22">
        <v>0</v>
      </c>
      <c r="Z24" s="22">
        <v>0</v>
      </c>
      <c r="AA24" s="22">
        <v>0</v>
      </c>
      <c r="AB24" s="22">
        <v>2803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570286</v>
      </c>
      <c r="AJ24" s="22">
        <v>1042006</v>
      </c>
      <c r="AK24" s="22">
        <v>0</v>
      </c>
      <c r="AL24" s="22">
        <v>0</v>
      </c>
      <c r="AM24" s="22">
        <v>0</v>
      </c>
      <c r="AN24" s="22">
        <v>0</v>
      </c>
      <c r="AO24" s="22">
        <v>620067</v>
      </c>
      <c r="AP24" s="22">
        <v>7661467</v>
      </c>
    </row>
    <row r="25" spans="1:42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0</v>
      </c>
      <c r="F25" s="22">
        <v>514134</v>
      </c>
      <c r="G25" s="22">
        <v>0</v>
      </c>
      <c r="H25" s="22">
        <v>358067</v>
      </c>
      <c r="I25" s="22">
        <v>432998</v>
      </c>
      <c r="J25" s="22">
        <v>0</v>
      </c>
      <c r="K25" s="22">
        <v>0</v>
      </c>
      <c r="L25" s="22">
        <v>0</v>
      </c>
      <c r="M25" s="22">
        <v>0</v>
      </c>
      <c r="N25" s="22">
        <v>908</v>
      </c>
      <c r="O25" s="22">
        <v>541019</v>
      </c>
      <c r="P25" s="22">
        <v>0</v>
      </c>
      <c r="Q25" s="22">
        <v>12023</v>
      </c>
      <c r="R25" s="22">
        <v>37633</v>
      </c>
      <c r="S25" s="22">
        <v>0</v>
      </c>
      <c r="T25" s="22">
        <v>787047</v>
      </c>
      <c r="U25" s="22">
        <v>6476730</v>
      </c>
      <c r="V25" s="22">
        <v>67222</v>
      </c>
      <c r="W25" s="22">
        <v>0</v>
      </c>
      <c r="X25" s="22">
        <v>0</v>
      </c>
      <c r="Y25" s="22">
        <v>0</v>
      </c>
      <c r="Z25" s="22">
        <v>8676</v>
      </c>
      <c r="AA25" s="22">
        <v>0</v>
      </c>
      <c r="AB25" s="22">
        <v>0</v>
      </c>
      <c r="AC25" s="22">
        <v>0</v>
      </c>
      <c r="AD25" s="22">
        <v>0</v>
      </c>
      <c r="AE25" s="22">
        <v>3667990</v>
      </c>
      <c r="AF25" s="22">
        <v>1032458</v>
      </c>
      <c r="AG25" s="22">
        <v>0</v>
      </c>
      <c r="AH25" s="22">
        <v>0</v>
      </c>
      <c r="AI25" s="22">
        <v>5984027</v>
      </c>
      <c r="AJ25" s="22">
        <v>61966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19982898</v>
      </c>
    </row>
    <row r="26" spans="1:42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</row>
    <row r="27" spans="1:42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0</v>
      </c>
      <c r="F27" s="22">
        <v>319721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319721</v>
      </c>
    </row>
    <row r="28" spans="1:42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263360</v>
      </c>
      <c r="P30" s="22">
        <v>0</v>
      </c>
      <c r="Q30" s="22">
        <v>0</v>
      </c>
      <c r="R30" s="22">
        <v>0</v>
      </c>
      <c r="S30" s="22">
        <v>0</v>
      </c>
      <c r="T30" s="22">
        <v>4260</v>
      </c>
      <c r="U30" s="22">
        <v>9275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276895</v>
      </c>
    </row>
    <row r="31" spans="1:42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201614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201614</v>
      </c>
    </row>
    <row r="32" spans="1:42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14698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50063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64761</v>
      </c>
    </row>
    <row r="34" spans="1:42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0</v>
      </c>
      <c r="F34" s="22">
        <v>45307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651</v>
      </c>
      <c r="P34" s="22">
        <v>0</v>
      </c>
      <c r="Q34" s="22">
        <v>0</v>
      </c>
      <c r="R34" s="22">
        <v>0</v>
      </c>
      <c r="S34" s="22">
        <v>0</v>
      </c>
      <c r="T34" s="22">
        <v>52392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98350</v>
      </c>
    </row>
    <row r="35" spans="1:42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166158</v>
      </c>
      <c r="P35" s="22">
        <v>0</v>
      </c>
      <c r="Q35" s="22">
        <v>0</v>
      </c>
      <c r="R35" s="22">
        <v>0</v>
      </c>
      <c r="S35" s="22">
        <v>0</v>
      </c>
      <c r="T35" s="22">
        <v>36824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202982</v>
      </c>
    </row>
    <row r="36" spans="1:42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5260</v>
      </c>
      <c r="U39" s="22">
        <v>7216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12476</v>
      </c>
    </row>
    <row r="40" spans="1:42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0</v>
      </c>
      <c r="F41" s="22">
        <v>1582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1582</v>
      </c>
    </row>
    <row r="42" spans="1:42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121940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177828</v>
      </c>
      <c r="P42" s="22">
        <v>0</v>
      </c>
      <c r="Q42" s="22">
        <v>0</v>
      </c>
      <c r="R42" s="22">
        <v>0</v>
      </c>
      <c r="S42" s="22">
        <v>0</v>
      </c>
      <c r="T42" s="22">
        <v>504</v>
      </c>
      <c r="U42" s="22">
        <v>2785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204132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507189</v>
      </c>
    </row>
    <row r="43" spans="1:42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6177</v>
      </c>
      <c r="U43" s="22">
        <v>2777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8954</v>
      </c>
    </row>
    <row r="44" spans="1:42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35823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562526</v>
      </c>
      <c r="P44" s="22">
        <v>0</v>
      </c>
      <c r="Q44" s="22">
        <v>0</v>
      </c>
      <c r="R44" s="22">
        <v>0</v>
      </c>
      <c r="S44" s="22">
        <v>0</v>
      </c>
      <c r="T44" s="22">
        <v>308833</v>
      </c>
      <c r="U44" s="22">
        <v>9476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623526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1540184</v>
      </c>
    </row>
    <row r="45" spans="1:42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31705</v>
      </c>
      <c r="U45" s="22">
        <v>31705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63410</v>
      </c>
    </row>
    <row r="46" spans="1:42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351265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351265</v>
      </c>
    </row>
    <row r="47" spans="1:42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25909</v>
      </c>
      <c r="P47" s="22">
        <v>0</v>
      </c>
      <c r="Q47" s="22">
        <v>0</v>
      </c>
      <c r="R47" s="22">
        <v>0</v>
      </c>
      <c r="S47" s="22">
        <v>0</v>
      </c>
      <c r="T47" s="22">
        <v>153943</v>
      </c>
      <c r="U47" s="22">
        <v>90395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1578168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1848415</v>
      </c>
    </row>
    <row r="48" spans="1:42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0</v>
      </c>
      <c r="F48" s="22">
        <v>9854</v>
      </c>
      <c r="G48" s="22">
        <v>0</v>
      </c>
      <c r="H48" s="22">
        <v>0</v>
      </c>
      <c r="I48" s="22">
        <v>50955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23079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11439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95327</v>
      </c>
    </row>
    <row r="49" spans="1:42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151145</v>
      </c>
      <c r="U51" s="22">
        <v>498556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649701</v>
      </c>
    </row>
    <row r="52" spans="1:42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194108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194108</v>
      </c>
    </row>
    <row r="53" spans="1:42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260432</v>
      </c>
      <c r="U53" s="22">
        <v>72698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333130</v>
      </c>
    </row>
    <row r="54" spans="1:42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107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107</v>
      </c>
    </row>
    <row r="55" spans="1:42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374711</v>
      </c>
      <c r="U56" s="22">
        <v>9644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384355</v>
      </c>
    </row>
    <row r="57" spans="1:42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65071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65071</v>
      </c>
    </row>
    <row r="58" spans="1:42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461441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461441</v>
      </c>
    </row>
    <row r="59" spans="1:42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9520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9520</v>
      </c>
    </row>
    <row r="60" spans="1:42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0</v>
      </c>
      <c r="F61" s="22">
        <v>18257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18825</v>
      </c>
      <c r="P61" s="22">
        <v>0</v>
      </c>
      <c r="Q61" s="22">
        <v>0</v>
      </c>
      <c r="R61" s="22">
        <v>0</v>
      </c>
      <c r="S61" s="22">
        <v>0</v>
      </c>
      <c r="T61" s="22">
        <v>87880</v>
      </c>
      <c r="U61" s="22">
        <v>56163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86105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267230</v>
      </c>
    </row>
    <row r="62" spans="1:42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120058</v>
      </c>
      <c r="P63" s="22">
        <v>0</v>
      </c>
      <c r="Q63" s="22">
        <v>0</v>
      </c>
      <c r="R63" s="22">
        <v>31064</v>
      </c>
      <c r="S63" s="22">
        <v>0</v>
      </c>
      <c r="T63" s="22">
        <v>43422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194544</v>
      </c>
    </row>
    <row r="64" spans="1:42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142920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142920</v>
      </c>
    </row>
    <row r="68" spans="1:42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73989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465468</v>
      </c>
      <c r="U68" s="22">
        <v>1287031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1826488</v>
      </c>
    </row>
    <row r="69" spans="1:42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926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926</v>
      </c>
    </row>
    <row r="71" spans="1:42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1148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770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1918</v>
      </c>
    </row>
    <row r="72" spans="1:42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22324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131033</v>
      </c>
      <c r="P73" s="22">
        <v>0</v>
      </c>
      <c r="Q73" s="22">
        <v>0</v>
      </c>
      <c r="R73" s="22">
        <v>0</v>
      </c>
      <c r="S73" s="22">
        <v>0</v>
      </c>
      <c r="T73" s="22">
        <v>7487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160844</v>
      </c>
    </row>
    <row r="74" spans="1:42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529693</v>
      </c>
      <c r="P76" s="22">
        <v>0</v>
      </c>
      <c r="Q76" s="22">
        <v>0</v>
      </c>
      <c r="R76" s="22">
        <v>0</v>
      </c>
      <c r="S76" s="22">
        <v>0</v>
      </c>
      <c r="T76" s="22">
        <v>73572</v>
      </c>
      <c r="U76" s="22">
        <v>76810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680075</v>
      </c>
    </row>
    <row r="77" spans="1:42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208647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15735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224382</v>
      </c>
    </row>
    <row r="78" spans="1:42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0</v>
      </c>
      <c r="F78" s="22">
        <v>47293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47293</v>
      </c>
    </row>
    <row r="79" spans="1:42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92528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92528</v>
      </c>
    </row>
    <row r="85" spans="1:42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0</v>
      </c>
      <c r="F85" s="22">
        <v>387289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387289</v>
      </c>
    </row>
    <row r="86" spans="1:42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0</v>
      </c>
      <c r="F86" s="22">
        <v>64606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25173</v>
      </c>
      <c r="U86" s="22">
        <v>5556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95335</v>
      </c>
    </row>
    <row r="87" spans="1:42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143929</v>
      </c>
      <c r="P88" s="22">
        <v>0</v>
      </c>
      <c r="Q88" s="22">
        <v>0</v>
      </c>
      <c r="R88" s="22">
        <v>0</v>
      </c>
      <c r="S88" s="22">
        <v>0</v>
      </c>
      <c r="T88" s="22">
        <v>63037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206966</v>
      </c>
    </row>
    <row r="89" spans="1:42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75099</v>
      </c>
      <c r="P89" s="22">
        <v>0</v>
      </c>
      <c r="Q89" s="22">
        <v>0</v>
      </c>
      <c r="R89" s="22">
        <v>0</v>
      </c>
      <c r="S89" s="22">
        <v>0</v>
      </c>
      <c r="T89" s="22">
        <v>45095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33812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154006</v>
      </c>
    </row>
    <row r="90" spans="1:42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90705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90705</v>
      </c>
    </row>
    <row r="91" spans="1:42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4830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12837</v>
      </c>
      <c r="AG91" s="22">
        <v>0</v>
      </c>
      <c r="AH91" s="22">
        <v>0</v>
      </c>
      <c r="AI91" s="22">
        <v>327999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345666</v>
      </c>
    </row>
    <row r="92" spans="1:42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11404</v>
      </c>
      <c r="O92" s="22">
        <v>9365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8727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29496</v>
      </c>
    </row>
    <row r="93" spans="1:42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65465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65465</v>
      </c>
    </row>
    <row r="95" spans="1:42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0</v>
      </c>
      <c r="F95" s="22">
        <v>6814</v>
      </c>
      <c r="G95" s="22">
        <v>0</v>
      </c>
      <c r="H95" s="22">
        <v>162483</v>
      </c>
      <c r="I95" s="22">
        <v>5788</v>
      </c>
      <c r="J95" s="22">
        <v>0</v>
      </c>
      <c r="K95" s="22">
        <v>0</v>
      </c>
      <c r="L95" s="22">
        <v>0</v>
      </c>
      <c r="M95" s="22">
        <v>0</v>
      </c>
      <c r="N95" s="22">
        <v>111560</v>
      </c>
      <c r="O95" s="22">
        <v>153567</v>
      </c>
      <c r="P95" s="22">
        <v>0</v>
      </c>
      <c r="Q95" s="22">
        <v>0</v>
      </c>
      <c r="R95" s="22">
        <v>6746</v>
      </c>
      <c r="S95" s="22">
        <v>0</v>
      </c>
      <c r="T95" s="22">
        <v>230230</v>
      </c>
      <c r="U95" s="22">
        <v>27180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129478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833846</v>
      </c>
    </row>
    <row r="96" spans="1:42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4132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9610</v>
      </c>
      <c r="U96" s="22">
        <v>72908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195588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282238</v>
      </c>
    </row>
    <row r="97" spans="1:42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516</v>
      </c>
      <c r="O97" s="22">
        <v>5906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1102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7524</v>
      </c>
    </row>
    <row r="98" spans="1:42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0</v>
      </c>
      <c r="F98" s="22">
        <v>158615</v>
      </c>
      <c r="G98" s="22">
        <v>0</v>
      </c>
      <c r="H98" s="22">
        <v>100549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30669</v>
      </c>
      <c r="P98" s="22">
        <v>0</v>
      </c>
      <c r="Q98" s="22">
        <v>0</v>
      </c>
      <c r="R98" s="22">
        <v>36878</v>
      </c>
      <c r="S98" s="22">
        <v>0</v>
      </c>
      <c r="T98" s="22">
        <v>60956</v>
      </c>
      <c r="U98" s="22">
        <v>88994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23901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500562</v>
      </c>
    </row>
    <row r="99" spans="1:42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8146</v>
      </c>
      <c r="P99" s="22">
        <v>0</v>
      </c>
      <c r="Q99" s="22">
        <v>0</v>
      </c>
      <c r="R99" s="22">
        <v>0</v>
      </c>
      <c r="S99" s="22">
        <v>0</v>
      </c>
      <c r="T99" s="22">
        <v>2668</v>
      </c>
      <c r="U99" s="22">
        <v>3900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12940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27654</v>
      </c>
    </row>
    <row r="100" spans="1:42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160393</v>
      </c>
      <c r="I100" s="22">
        <v>6484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201471</v>
      </c>
      <c r="P100" s="22">
        <v>0</v>
      </c>
      <c r="Q100" s="22">
        <v>0</v>
      </c>
      <c r="R100" s="22">
        <v>0</v>
      </c>
      <c r="S100" s="22">
        <v>0</v>
      </c>
      <c r="T100" s="22">
        <v>33549</v>
      </c>
      <c r="U100" s="22">
        <v>20583</v>
      </c>
      <c r="V100" s="22">
        <v>0</v>
      </c>
      <c r="W100" s="22">
        <v>0</v>
      </c>
      <c r="X100" s="22">
        <v>1351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68132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491963</v>
      </c>
    </row>
    <row r="101" spans="1:42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19248</v>
      </c>
      <c r="P101" s="22">
        <v>0</v>
      </c>
      <c r="Q101" s="22">
        <v>0</v>
      </c>
      <c r="R101" s="22">
        <v>0</v>
      </c>
      <c r="S101" s="22">
        <v>0</v>
      </c>
      <c r="T101" s="22">
        <v>16645</v>
      </c>
      <c r="U101" s="22">
        <v>33250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7573</v>
      </c>
      <c r="AM101" s="22">
        <v>0</v>
      </c>
      <c r="AN101" s="22">
        <v>0</v>
      </c>
      <c r="AO101" s="22">
        <v>0</v>
      </c>
      <c r="AP101" s="22">
        <v>76716</v>
      </c>
    </row>
    <row r="102" spans="1:42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5294</v>
      </c>
      <c r="O102" s="22">
        <v>24679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14174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44147</v>
      </c>
    </row>
    <row r="103" spans="1:42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19834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3548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23382</v>
      </c>
    </row>
    <row r="104" spans="1:42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0</v>
      </c>
      <c r="F104" s="22">
        <v>1985</v>
      </c>
      <c r="G104" s="22">
        <v>0</v>
      </c>
      <c r="H104" s="22">
        <v>0</v>
      </c>
      <c r="I104" s="22">
        <v>1108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17651</v>
      </c>
      <c r="P104" s="22">
        <v>0</v>
      </c>
      <c r="Q104" s="22">
        <v>0</v>
      </c>
      <c r="R104" s="22">
        <v>2784</v>
      </c>
      <c r="S104" s="22">
        <v>0</v>
      </c>
      <c r="T104" s="22">
        <v>22069</v>
      </c>
      <c r="U104" s="22">
        <v>29336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923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75856</v>
      </c>
    </row>
    <row r="105" spans="1:42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0</v>
      </c>
      <c r="F105" s="22">
        <v>2941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49080</v>
      </c>
      <c r="P105" s="22">
        <v>0</v>
      </c>
      <c r="Q105" s="22">
        <v>0</v>
      </c>
      <c r="R105" s="22">
        <v>0</v>
      </c>
      <c r="S105" s="22">
        <v>0</v>
      </c>
      <c r="T105" s="22">
        <v>22045</v>
      </c>
      <c r="U105" s="22">
        <v>41990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116056</v>
      </c>
    </row>
    <row r="106" spans="1:42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0</v>
      </c>
      <c r="F106" s="22">
        <v>37202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3807</v>
      </c>
      <c r="P106" s="22">
        <v>0</v>
      </c>
      <c r="Q106" s="22">
        <v>0</v>
      </c>
      <c r="R106" s="22">
        <v>33611</v>
      </c>
      <c r="S106" s="22">
        <v>0</v>
      </c>
      <c r="T106" s="22">
        <v>43246</v>
      </c>
      <c r="U106" s="22">
        <v>344116</v>
      </c>
      <c r="V106" s="22">
        <v>48883</v>
      </c>
      <c r="W106" s="22">
        <v>37810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262668</v>
      </c>
      <c r="AF106" s="22">
        <v>0</v>
      </c>
      <c r="AG106" s="22">
        <v>0</v>
      </c>
      <c r="AH106" s="22">
        <v>0</v>
      </c>
      <c r="AI106" s="22">
        <v>267351</v>
      </c>
      <c r="AJ106" s="22">
        <v>66842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1145536</v>
      </c>
    </row>
    <row r="107" spans="1:42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0</v>
      </c>
      <c r="F107" s="22">
        <v>1377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31470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32847</v>
      </c>
    </row>
    <row r="108" spans="1:42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0</v>
      </c>
      <c r="F108" s="22">
        <v>7593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19906</v>
      </c>
      <c r="O108" s="22">
        <v>37492</v>
      </c>
      <c r="P108" s="22">
        <v>0</v>
      </c>
      <c r="Q108" s="22">
        <v>0</v>
      </c>
      <c r="R108" s="22">
        <v>3143</v>
      </c>
      <c r="S108" s="22">
        <v>0</v>
      </c>
      <c r="T108" s="22">
        <v>0</v>
      </c>
      <c r="U108" s="22">
        <v>26756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2965</v>
      </c>
      <c r="AE108" s="22">
        <v>0</v>
      </c>
      <c r="AF108" s="22">
        <v>0</v>
      </c>
      <c r="AG108" s="22">
        <v>0</v>
      </c>
      <c r="AH108" s="22">
        <v>0</v>
      </c>
      <c r="AI108" s="22">
        <v>29294</v>
      </c>
      <c r="AJ108" s="22">
        <v>10850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137999</v>
      </c>
    </row>
    <row r="109" spans="1:42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15370</v>
      </c>
      <c r="P109" s="22">
        <v>0</v>
      </c>
      <c r="Q109" s="22">
        <v>0</v>
      </c>
      <c r="R109" s="22">
        <v>0</v>
      </c>
      <c r="S109" s="22">
        <v>0</v>
      </c>
      <c r="T109" s="22">
        <v>22377</v>
      </c>
      <c r="U109" s="22">
        <v>24720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21844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84311</v>
      </c>
    </row>
    <row r="110" spans="1:42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0</v>
      </c>
      <c r="F110" s="22">
        <v>159373</v>
      </c>
      <c r="G110" s="22">
        <v>0</v>
      </c>
      <c r="H110" s="22">
        <v>55922</v>
      </c>
      <c r="I110" s="22">
        <v>1713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54215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11558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282781</v>
      </c>
    </row>
    <row r="111" spans="1:42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189875</v>
      </c>
      <c r="U111" s="22">
        <v>39452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20414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249741</v>
      </c>
    </row>
    <row r="112" spans="1:42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841</v>
      </c>
      <c r="K112" s="22">
        <v>0</v>
      </c>
      <c r="L112" s="22">
        <v>0</v>
      </c>
      <c r="M112" s="22">
        <v>0</v>
      </c>
      <c r="N112" s="22">
        <v>28556</v>
      </c>
      <c r="O112" s="22">
        <v>54280</v>
      </c>
      <c r="P112" s="22">
        <v>0</v>
      </c>
      <c r="Q112" s="22">
        <v>0</v>
      </c>
      <c r="R112" s="22">
        <v>124977</v>
      </c>
      <c r="S112" s="22">
        <v>0</v>
      </c>
      <c r="T112" s="22">
        <v>46525</v>
      </c>
      <c r="U112" s="22">
        <v>23606</v>
      </c>
      <c r="V112" s="22">
        <v>9576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12994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301355</v>
      </c>
    </row>
    <row r="113" spans="1:42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10446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8785</v>
      </c>
      <c r="U113" s="22">
        <v>65884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8798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93913</v>
      </c>
    </row>
    <row r="114" spans="1:42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522901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123943</v>
      </c>
      <c r="P114" s="22">
        <v>0</v>
      </c>
      <c r="Q114" s="22">
        <v>0</v>
      </c>
      <c r="R114" s="22">
        <v>25540</v>
      </c>
      <c r="S114" s="22">
        <v>0</v>
      </c>
      <c r="T114" s="22">
        <v>131406</v>
      </c>
      <c r="U114" s="22">
        <v>927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145945</v>
      </c>
      <c r="AJ114" s="22">
        <v>14255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964917</v>
      </c>
    </row>
    <row r="115" spans="1:42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12440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5314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17754</v>
      </c>
    </row>
    <row r="116" spans="1:42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2680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167451</v>
      </c>
      <c r="U116" s="22">
        <v>8054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1285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179470</v>
      </c>
    </row>
    <row r="117" spans="1:42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743</v>
      </c>
      <c r="J117" s="22">
        <v>0</v>
      </c>
      <c r="K117" s="22">
        <v>0</v>
      </c>
      <c r="L117" s="22">
        <v>0</v>
      </c>
      <c r="M117" s="22">
        <v>0</v>
      </c>
      <c r="N117" s="22">
        <v>6258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33413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16526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56940</v>
      </c>
    </row>
    <row r="118" spans="1:42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0</v>
      </c>
      <c r="F118" s="22">
        <v>7415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10856</v>
      </c>
      <c r="P118" s="22">
        <v>0</v>
      </c>
      <c r="Q118" s="22">
        <v>0</v>
      </c>
      <c r="R118" s="22">
        <v>0</v>
      </c>
      <c r="S118" s="22">
        <v>0</v>
      </c>
      <c r="T118" s="22">
        <v>40001</v>
      </c>
      <c r="U118" s="22">
        <v>0</v>
      </c>
      <c r="V118" s="22">
        <v>3017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61289</v>
      </c>
    </row>
    <row r="119" spans="1:42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50063</v>
      </c>
      <c r="I119" s="22">
        <v>0</v>
      </c>
      <c r="J119" s="22">
        <v>0</v>
      </c>
      <c r="K119" s="22">
        <v>0</v>
      </c>
      <c r="L119" s="22">
        <v>3650</v>
      </c>
      <c r="M119" s="22">
        <v>0</v>
      </c>
      <c r="N119" s="22">
        <v>0</v>
      </c>
      <c r="O119" s="22">
        <v>127707</v>
      </c>
      <c r="P119" s="22">
        <v>0</v>
      </c>
      <c r="Q119" s="22">
        <v>0</v>
      </c>
      <c r="R119" s="22">
        <v>0</v>
      </c>
      <c r="S119" s="22">
        <v>0</v>
      </c>
      <c r="T119" s="22">
        <v>5916</v>
      </c>
      <c r="U119" s="22">
        <v>37079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66539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13235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304189</v>
      </c>
    </row>
    <row r="120" spans="1:42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0</v>
      </c>
      <c r="F120" s="22">
        <v>1772</v>
      </c>
      <c r="G120" s="22">
        <v>0</v>
      </c>
      <c r="H120" s="22">
        <v>0</v>
      </c>
      <c r="I120" s="22">
        <v>1901</v>
      </c>
      <c r="J120" s="22">
        <v>0</v>
      </c>
      <c r="K120" s="22">
        <v>0</v>
      </c>
      <c r="L120" s="22">
        <v>0</v>
      </c>
      <c r="M120" s="22">
        <v>0</v>
      </c>
      <c r="N120" s="22">
        <v>8739</v>
      </c>
      <c r="O120" s="22">
        <v>95191</v>
      </c>
      <c r="P120" s="22">
        <v>0</v>
      </c>
      <c r="Q120" s="22">
        <v>0</v>
      </c>
      <c r="R120" s="22">
        <v>0</v>
      </c>
      <c r="S120" s="22">
        <v>0</v>
      </c>
      <c r="T120" s="22">
        <v>22549</v>
      </c>
      <c r="U120" s="22">
        <v>84840</v>
      </c>
      <c r="V120" s="22">
        <v>0</v>
      </c>
      <c r="W120" s="22">
        <v>0</v>
      </c>
      <c r="X120" s="22">
        <v>0</v>
      </c>
      <c r="Y120" s="22">
        <v>43676</v>
      </c>
      <c r="Z120" s="22">
        <v>0</v>
      </c>
      <c r="AA120" s="22">
        <v>47745</v>
      </c>
      <c r="AB120" s="22">
        <v>47544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47127</v>
      </c>
      <c r="AJ120" s="22">
        <v>53979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455063</v>
      </c>
    </row>
    <row r="121" spans="1:42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134714</v>
      </c>
      <c r="U121" s="22">
        <v>135702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11179</v>
      </c>
      <c r="AF121" s="22">
        <v>0</v>
      </c>
      <c r="AG121" s="22">
        <v>0</v>
      </c>
      <c r="AH121" s="22">
        <v>0</v>
      </c>
      <c r="AI121" s="22">
        <v>0</v>
      </c>
      <c r="AJ121" s="22">
        <v>239303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520898</v>
      </c>
    </row>
    <row r="122" spans="1:42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9282</v>
      </c>
      <c r="P122" s="22">
        <v>0</v>
      </c>
      <c r="Q122" s="22">
        <v>0</v>
      </c>
      <c r="R122" s="22">
        <v>3148</v>
      </c>
      <c r="S122" s="22">
        <v>0</v>
      </c>
      <c r="T122" s="22">
        <v>0</v>
      </c>
      <c r="U122" s="22">
        <v>14447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26877</v>
      </c>
    </row>
    <row r="123" spans="1:42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165999</v>
      </c>
      <c r="P123" s="22">
        <v>0</v>
      </c>
      <c r="Q123" s="22">
        <v>0</v>
      </c>
      <c r="R123" s="22">
        <v>0</v>
      </c>
      <c r="S123" s="22">
        <v>0</v>
      </c>
      <c r="T123" s="22">
        <v>103692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16167</v>
      </c>
      <c r="AB123" s="22">
        <v>0</v>
      </c>
      <c r="AC123" s="22">
        <v>0</v>
      </c>
      <c r="AD123" s="22">
        <v>142207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428065</v>
      </c>
    </row>
    <row r="124" spans="1:42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963</v>
      </c>
      <c r="O125" s="22">
        <v>113836</v>
      </c>
      <c r="P125" s="22">
        <v>0</v>
      </c>
      <c r="Q125" s="22">
        <v>0</v>
      </c>
      <c r="R125" s="22">
        <v>0</v>
      </c>
      <c r="S125" s="22">
        <v>0</v>
      </c>
      <c r="T125" s="22">
        <v>57818</v>
      </c>
      <c r="U125" s="22">
        <v>20225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13713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206555</v>
      </c>
    </row>
    <row r="126" spans="1:42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7361</v>
      </c>
      <c r="U126" s="22">
        <v>827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207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16771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25166</v>
      </c>
    </row>
    <row r="127" spans="1:42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24028</v>
      </c>
      <c r="U127" s="22">
        <v>4635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118</v>
      </c>
      <c r="AO127" s="22">
        <v>0</v>
      </c>
      <c r="AP127" s="22">
        <v>28781</v>
      </c>
    </row>
    <row r="128" spans="1:42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0</v>
      </c>
      <c r="F128" s="22">
        <v>140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45602</v>
      </c>
      <c r="P128" s="22">
        <v>0</v>
      </c>
      <c r="Q128" s="22">
        <v>0</v>
      </c>
      <c r="R128" s="22">
        <v>0</v>
      </c>
      <c r="S128" s="22">
        <v>0</v>
      </c>
      <c r="T128" s="22">
        <v>11344</v>
      </c>
      <c r="U128" s="22">
        <v>39001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3252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99339</v>
      </c>
    </row>
    <row r="129" spans="1:42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22597</v>
      </c>
      <c r="U129" s="22">
        <v>93345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27248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143190</v>
      </c>
    </row>
    <row r="130" spans="1:42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662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662</v>
      </c>
    </row>
    <row r="131" spans="1:42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35852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294101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329953</v>
      </c>
    </row>
    <row r="132" spans="1:42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/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4829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4829</v>
      </c>
    </row>
    <row r="134" spans="1:42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1184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929</v>
      </c>
      <c r="P134" s="22">
        <v>0</v>
      </c>
      <c r="Q134" s="22">
        <v>0</v>
      </c>
      <c r="R134" s="22">
        <v>0</v>
      </c>
      <c r="S134" s="22">
        <v>0</v>
      </c>
      <c r="T134" s="22">
        <v>9822</v>
      </c>
      <c r="U134" s="22">
        <v>3848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15783</v>
      </c>
    </row>
    <row r="135" spans="1:42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0</v>
      </c>
      <c r="F135" s="22">
        <v>15394</v>
      </c>
      <c r="G135" s="22">
        <v>0</v>
      </c>
      <c r="H135" s="22">
        <v>0</v>
      </c>
      <c r="I135" s="22">
        <v>13792</v>
      </c>
      <c r="J135" s="22">
        <v>0</v>
      </c>
      <c r="K135" s="22">
        <v>0</v>
      </c>
      <c r="L135" s="22">
        <v>0</v>
      </c>
      <c r="M135" s="22">
        <v>0</v>
      </c>
      <c r="N135" s="22">
        <v>22265</v>
      </c>
      <c r="O135" s="22">
        <v>32910</v>
      </c>
      <c r="P135" s="22">
        <v>0</v>
      </c>
      <c r="Q135" s="22">
        <v>0</v>
      </c>
      <c r="R135" s="22">
        <v>0</v>
      </c>
      <c r="S135" s="22">
        <v>0</v>
      </c>
      <c r="T135" s="22">
        <v>126367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10029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220757</v>
      </c>
    </row>
    <row r="136" spans="1:42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48032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72723</v>
      </c>
      <c r="AE136" s="22">
        <v>0</v>
      </c>
      <c r="AF136" s="22">
        <v>17876</v>
      </c>
      <c r="AG136" s="22">
        <v>0</v>
      </c>
      <c r="AH136" s="22">
        <v>0</v>
      </c>
      <c r="AI136" s="22">
        <v>110733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249364</v>
      </c>
    </row>
    <row r="137" spans="1:42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15607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102833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97501</v>
      </c>
      <c r="AF137" s="22">
        <v>5118</v>
      </c>
      <c r="AG137" s="22">
        <v>0</v>
      </c>
      <c r="AH137" s="22">
        <v>0</v>
      </c>
      <c r="AI137" s="22">
        <v>159290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380349</v>
      </c>
    </row>
    <row r="138" spans="1:42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0</v>
      </c>
      <c r="F138" s="22">
        <v>131080</v>
      </c>
      <c r="G138" s="22">
        <v>0</v>
      </c>
      <c r="H138" s="22">
        <v>92862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253486</v>
      </c>
      <c r="P138" s="22">
        <v>0</v>
      </c>
      <c r="Q138" s="22">
        <v>0</v>
      </c>
      <c r="R138" s="22">
        <v>0</v>
      </c>
      <c r="S138" s="22">
        <v>0</v>
      </c>
      <c r="T138" s="22">
        <v>84106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37792</v>
      </c>
      <c r="AF138" s="22">
        <v>0</v>
      </c>
      <c r="AG138" s="22">
        <v>0</v>
      </c>
      <c r="AH138" s="22">
        <v>0</v>
      </c>
      <c r="AI138" s="22">
        <v>70433</v>
      </c>
      <c r="AJ138" s="22">
        <v>28929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698688</v>
      </c>
    </row>
    <row r="139" spans="1:42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21909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1016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22925</v>
      </c>
    </row>
    <row r="141" spans="1:42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33311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33311</v>
      </c>
    </row>
    <row r="142" spans="1:42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31117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1380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32497</v>
      </c>
    </row>
    <row r="143" spans="1:42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2831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2831</v>
      </c>
    </row>
    <row r="144" spans="1:42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18885</v>
      </c>
      <c r="S144" s="22">
        <v>0</v>
      </c>
      <c r="T144" s="22">
        <v>15319</v>
      </c>
      <c r="U144" s="22">
        <v>35808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70012</v>
      </c>
    </row>
    <row r="145" spans="1:42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0</v>
      </c>
      <c r="F145" s="22">
        <v>287</v>
      </c>
      <c r="G145" s="22">
        <v>0</v>
      </c>
      <c r="H145" s="22">
        <v>0</v>
      </c>
      <c r="I145" s="22">
        <v>8084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5417</v>
      </c>
      <c r="P145" s="22">
        <v>0</v>
      </c>
      <c r="Q145" s="22">
        <v>0</v>
      </c>
      <c r="R145" s="22">
        <v>0</v>
      </c>
      <c r="S145" s="22">
        <v>0</v>
      </c>
      <c r="T145" s="22">
        <v>87298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3326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104412</v>
      </c>
    </row>
    <row r="146" spans="1:42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24677</v>
      </c>
      <c r="P146" s="22">
        <v>0</v>
      </c>
      <c r="Q146" s="22">
        <v>0</v>
      </c>
      <c r="R146" s="22">
        <v>0</v>
      </c>
      <c r="S146" s="22">
        <v>0</v>
      </c>
      <c r="T146" s="22">
        <v>41362</v>
      </c>
      <c r="U146" s="22">
        <v>35609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4133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105781</v>
      </c>
    </row>
    <row r="147" spans="1:42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22080</v>
      </c>
      <c r="U147" s="22">
        <v>1285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150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23515</v>
      </c>
    </row>
    <row r="148" spans="1:42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3800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3800</v>
      </c>
    </row>
    <row r="149" spans="1:42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4552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4762</v>
      </c>
      <c r="P149" s="22">
        <v>0</v>
      </c>
      <c r="Q149" s="22">
        <v>0</v>
      </c>
      <c r="R149" s="22">
        <v>0</v>
      </c>
      <c r="S149" s="22">
        <v>0</v>
      </c>
      <c r="T149" s="22">
        <v>8520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8606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26440</v>
      </c>
    </row>
    <row r="150" spans="1:42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0</v>
      </c>
      <c r="F150" s="22">
        <v>49405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24642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41199</v>
      </c>
      <c r="AJ150" s="22">
        <v>46335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161581</v>
      </c>
    </row>
    <row r="151" spans="1:42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59689</v>
      </c>
      <c r="P151" s="22">
        <v>0</v>
      </c>
      <c r="Q151" s="22">
        <v>0</v>
      </c>
      <c r="R151" s="22">
        <v>0</v>
      </c>
      <c r="S151" s="22">
        <v>0</v>
      </c>
      <c r="T151" s="22">
        <v>10831</v>
      </c>
      <c r="U151" s="22">
        <v>3294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73814</v>
      </c>
    </row>
    <row r="152" spans="1:42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10804</v>
      </c>
      <c r="U152" s="22">
        <v>4133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99224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114161</v>
      </c>
    </row>
    <row r="153" spans="1:42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0</v>
      </c>
      <c r="F153" s="22">
        <v>38551</v>
      </c>
      <c r="G153" s="22">
        <v>0</v>
      </c>
      <c r="H153" s="22">
        <v>150443</v>
      </c>
      <c r="I153" s="22">
        <v>195571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65277</v>
      </c>
      <c r="P153" s="22">
        <v>0</v>
      </c>
      <c r="Q153" s="22">
        <v>0</v>
      </c>
      <c r="R153" s="22">
        <v>753</v>
      </c>
      <c r="S153" s="22">
        <v>0</v>
      </c>
      <c r="T153" s="22">
        <v>112130</v>
      </c>
      <c r="U153" s="22">
        <v>108874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612278</v>
      </c>
      <c r="AJ153" s="22">
        <v>49560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1333437</v>
      </c>
    </row>
    <row r="154" spans="1:42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55534</v>
      </c>
      <c r="I154" s="22">
        <v>105842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16174</v>
      </c>
      <c r="U154" s="22">
        <v>117174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36981</v>
      </c>
      <c r="AJ154" s="22">
        <v>21080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352785</v>
      </c>
    </row>
    <row r="155" spans="1:42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46956</v>
      </c>
      <c r="U155" s="22">
        <v>46957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93913</v>
      </c>
    </row>
    <row r="156" spans="1:42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1320</v>
      </c>
      <c r="P156" s="22">
        <v>0</v>
      </c>
      <c r="Q156" s="22">
        <v>0</v>
      </c>
      <c r="R156" s="22">
        <v>0</v>
      </c>
      <c r="S156" s="22">
        <v>0</v>
      </c>
      <c r="T156" s="22">
        <v>9665</v>
      </c>
      <c r="U156" s="22">
        <v>4359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656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16000</v>
      </c>
    </row>
    <row r="157" spans="1:42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1202</v>
      </c>
      <c r="O157" s="22">
        <v>55109</v>
      </c>
      <c r="P157" s="22">
        <v>0</v>
      </c>
      <c r="Q157" s="22">
        <v>0</v>
      </c>
      <c r="R157" s="22">
        <v>0</v>
      </c>
      <c r="S157" s="22">
        <v>0</v>
      </c>
      <c r="T157" s="22">
        <v>37245</v>
      </c>
      <c r="U157" s="22">
        <v>74254</v>
      </c>
      <c r="V157" s="22">
        <v>0</v>
      </c>
      <c r="W157" s="22">
        <v>0</v>
      </c>
      <c r="X157" s="22">
        <v>0</v>
      </c>
      <c r="Y157" s="22">
        <v>2529</v>
      </c>
      <c r="Z157" s="22">
        <v>0</v>
      </c>
      <c r="AA157" s="22">
        <v>0</v>
      </c>
      <c r="AB157" s="22">
        <v>0</v>
      </c>
      <c r="AC157" s="22">
        <v>425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17658</v>
      </c>
      <c r="AJ157" s="22">
        <v>40370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228792</v>
      </c>
    </row>
    <row r="158" spans="1:42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0</v>
      </c>
      <c r="F158" s="22">
        <v>10476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74287</v>
      </c>
      <c r="AJ158" s="22">
        <v>10476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95239</v>
      </c>
    </row>
    <row r="159" spans="1:42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65501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65501</v>
      </c>
    </row>
    <row r="160" spans="1:42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130397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16907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147304</v>
      </c>
    </row>
    <row r="161" spans="1:42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0</v>
      </c>
      <c r="F161" s="22">
        <v>2242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66191</v>
      </c>
      <c r="P161" s="22">
        <v>0</v>
      </c>
      <c r="Q161" s="22">
        <v>0</v>
      </c>
      <c r="R161" s="22">
        <v>2038</v>
      </c>
      <c r="S161" s="22">
        <v>0</v>
      </c>
      <c r="T161" s="22">
        <v>87150</v>
      </c>
      <c r="U161" s="22">
        <v>43535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201156</v>
      </c>
    </row>
    <row r="162" spans="1:42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18060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36498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54558</v>
      </c>
    </row>
    <row r="163" spans="1:42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91784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24851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116635</v>
      </c>
    </row>
    <row r="164" spans="1:42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21387</v>
      </c>
      <c r="U164" s="22">
        <v>11021</v>
      </c>
      <c r="V164" s="22">
        <v>5176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65754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103338</v>
      </c>
    </row>
    <row r="165" spans="1:42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46798</v>
      </c>
      <c r="I165" s="22">
        <v>2370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144703</v>
      </c>
      <c r="P165" s="22">
        <v>0</v>
      </c>
      <c r="Q165" s="22">
        <v>0</v>
      </c>
      <c r="R165" s="22">
        <v>26171</v>
      </c>
      <c r="S165" s="22">
        <v>0</v>
      </c>
      <c r="T165" s="22">
        <v>5394</v>
      </c>
      <c r="U165" s="22">
        <v>6587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17079</v>
      </c>
      <c r="AE165" s="22">
        <v>0</v>
      </c>
      <c r="AF165" s="22">
        <v>0</v>
      </c>
      <c r="AG165" s="22">
        <v>0</v>
      </c>
      <c r="AH165" s="22">
        <v>0</v>
      </c>
      <c r="AI165" s="22">
        <v>1472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250574</v>
      </c>
    </row>
    <row r="166" spans="1:42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472</v>
      </c>
      <c r="P166" s="22">
        <v>0</v>
      </c>
      <c r="Q166" s="22">
        <v>0</v>
      </c>
      <c r="R166" s="22">
        <v>0</v>
      </c>
      <c r="S166" s="22">
        <v>0</v>
      </c>
      <c r="T166" s="22">
        <v>31711</v>
      </c>
      <c r="U166" s="22">
        <v>43120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114095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189398</v>
      </c>
    </row>
    <row r="167" spans="1:42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40089</v>
      </c>
      <c r="P167" s="22">
        <v>0</v>
      </c>
      <c r="Q167" s="22">
        <v>0</v>
      </c>
      <c r="R167" s="22">
        <v>0</v>
      </c>
      <c r="S167" s="22">
        <v>0</v>
      </c>
      <c r="T167" s="22">
        <v>58078</v>
      </c>
      <c r="U167" s="22">
        <v>34655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30160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162982</v>
      </c>
    </row>
    <row r="168" spans="1:42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2649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12213</v>
      </c>
      <c r="P168" s="22">
        <v>0</v>
      </c>
      <c r="Q168" s="22">
        <v>0</v>
      </c>
      <c r="R168" s="22">
        <v>0</v>
      </c>
      <c r="S168" s="22">
        <v>0</v>
      </c>
      <c r="T168" s="22">
        <v>187144</v>
      </c>
      <c r="U168" s="22">
        <v>25615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21340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11424</v>
      </c>
      <c r="AI168" s="22">
        <v>34720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295105</v>
      </c>
    </row>
    <row r="169" spans="1:42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3938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3938</v>
      </c>
    </row>
    <row r="170" spans="1:42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10235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20173</v>
      </c>
      <c r="T170" s="22">
        <v>0</v>
      </c>
      <c r="U170" s="22">
        <v>0</v>
      </c>
      <c r="V170" s="22">
        <v>0</v>
      </c>
      <c r="W170" s="22">
        <v>60613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1772</v>
      </c>
      <c r="AM170" s="22">
        <v>0</v>
      </c>
      <c r="AN170" s="22">
        <v>0</v>
      </c>
      <c r="AO170" s="22">
        <v>0</v>
      </c>
      <c r="AP170" s="22">
        <v>92793</v>
      </c>
    </row>
    <row r="171" spans="1:42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12847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27840</v>
      </c>
      <c r="P171" s="22">
        <v>0</v>
      </c>
      <c r="Q171" s="22">
        <v>0</v>
      </c>
      <c r="R171" s="22">
        <v>0</v>
      </c>
      <c r="S171" s="22">
        <v>0</v>
      </c>
      <c r="T171" s="22">
        <v>87108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1268447</v>
      </c>
      <c r="AG171" s="22">
        <v>0</v>
      </c>
      <c r="AH171" s="22">
        <v>0</v>
      </c>
      <c r="AI171" s="22">
        <v>113061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1509303</v>
      </c>
    </row>
    <row r="172" spans="1:42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0</v>
      </c>
      <c r="F172" s="22">
        <v>695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6147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11921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18763</v>
      </c>
    </row>
    <row r="173" spans="1:42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12109</v>
      </c>
      <c r="P173" s="22">
        <v>0</v>
      </c>
      <c r="Q173" s="22">
        <v>0</v>
      </c>
      <c r="R173" s="22">
        <v>0</v>
      </c>
      <c r="S173" s="22">
        <v>0</v>
      </c>
      <c r="T173" s="22">
        <v>14322</v>
      </c>
      <c r="U173" s="22">
        <v>13167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3704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43302</v>
      </c>
    </row>
    <row r="174" spans="1:42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72271</v>
      </c>
      <c r="P174" s="22">
        <v>0</v>
      </c>
      <c r="Q174" s="22">
        <v>0</v>
      </c>
      <c r="R174" s="22">
        <v>0</v>
      </c>
      <c r="S174" s="22">
        <v>0</v>
      </c>
      <c r="T174" s="22">
        <v>15486</v>
      </c>
      <c r="U174" s="22">
        <v>15487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103244</v>
      </c>
    </row>
    <row r="175" spans="1:42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23914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5024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4438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33376</v>
      </c>
    </row>
    <row r="176" spans="1:42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0</v>
      </c>
      <c r="F176" s="22">
        <v>38202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29646</v>
      </c>
      <c r="P176" s="22">
        <v>0</v>
      </c>
      <c r="Q176" s="22">
        <v>0</v>
      </c>
      <c r="R176" s="22">
        <v>0</v>
      </c>
      <c r="S176" s="22">
        <v>0</v>
      </c>
      <c r="T176" s="22">
        <v>118374</v>
      </c>
      <c r="U176" s="22">
        <v>96927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48070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331219</v>
      </c>
    </row>
    <row r="177" spans="1:42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0</v>
      </c>
      <c r="F177" s="22">
        <v>58518</v>
      </c>
      <c r="G177" s="22">
        <v>0</v>
      </c>
      <c r="H177" s="22">
        <v>0</v>
      </c>
      <c r="I177" s="22">
        <v>67083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35564</v>
      </c>
      <c r="P177" s="22">
        <v>0</v>
      </c>
      <c r="Q177" s="22">
        <v>0</v>
      </c>
      <c r="R177" s="22">
        <v>0</v>
      </c>
      <c r="S177" s="22">
        <v>0</v>
      </c>
      <c r="T177" s="22">
        <v>6930</v>
      </c>
      <c r="U177" s="22">
        <v>7957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129409</v>
      </c>
      <c r="AJ177" s="22">
        <v>0</v>
      </c>
      <c r="AK177" s="22">
        <v>0</v>
      </c>
      <c r="AL177" s="22">
        <v>56485</v>
      </c>
      <c r="AM177" s="22">
        <v>0</v>
      </c>
      <c r="AN177" s="22">
        <v>0</v>
      </c>
      <c r="AO177" s="22">
        <v>0</v>
      </c>
      <c r="AP177" s="22">
        <v>361946</v>
      </c>
    </row>
    <row r="178" spans="1:42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0</v>
      </c>
      <c r="F178" s="22">
        <v>40899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208863</v>
      </c>
      <c r="U178" s="22">
        <v>229772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118291</v>
      </c>
      <c r="AJ178" s="22">
        <v>41513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639338</v>
      </c>
    </row>
    <row r="179" spans="1:42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0</v>
      </c>
      <c r="F179" s="22">
        <v>32298</v>
      </c>
      <c r="G179" s="22">
        <v>0</v>
      </c>
      <c r="H179" s="22">
        <v>0</v>
      </c>
      <c r="I179" s="22">
        <v>4717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80238</v>
      </c>
      <c r="P179" s="22">
        <v>0</v>
      </c>
      <c r="Q179" s="22">
        <v>0</v>
      </c>
      <c r="R179" s="22">
        <v>0</v>
      </c>
      <c r="S179" s="22">
        <v>0</v>
      </c>
      <c r="T179" s="22">
        <v>96176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11188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224617</v>
      </c>
    </row>
    <row r="180" spans="1:42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235440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9824</v>
      </c>
      <c r="P181" s="22">
        <v>0</v>
      </c>
      <c r="Q181" s="22">
        <v>0</v>
      </c>
      <c r="R181" s="22">
        <v>0</v>
      </c>
      <c r="S181" s="22">
        <v>0</v>
      </c>
      <c r="T181" s="22">
        <v>7142</v>
      </c>
      <c r="U181" s="22">
        <v>76996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130268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459670</v>
      </c>
    </row>
    <row r="182" spans="1:42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21999</v>
      </c>
      <c r="S182" s="22">
        <v>0</v>
      </c>
      <c r="T182" s="22">
        <v>0</v>
      </c>
      <c r="U182" s="22">
        <v>431913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53935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507847</v>
      </c>
    </row>
    <row r="183" spans="1:42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2678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9593</v>
      </c>
      <c r="P183" s="22">
        <v>0</v>
      </c>
      <c r="Q183" s="22">
        <v>0</v>
      </c>
      <c r="R183" s="22">
        <v>0</v>
      </c>
      <c r="S183" s="22">
        <v>0</v>
      </c>
      <c r="T183" s="22">
        <v>5218</v>
      </c>
      <c r="U183" s="22">
        <v>45370</v>
      </c>
      <c r="V183" s="22">
        <v>5927</v>
      </c>
      <c r="W183" s="22">
        <v>0</v>
      </c>
      <c r="X183" s="22">
        <v>0</v>
      </c>
      <c r="Y183" s="22">
        <v>0</v>
      </c>
      <c r="Z183" s="22">
        <v>1057</v>
      </c>
      <c r="AA183" s="22">
        <v>0</v>
      </c>
      <c r="AB183" s="22">
        <v>0</v>
      </c>
      <c r="AC183" s="22">
        <v>0</v>
      </c>
      <c r="AD183" s="22">
        <v>4095</v>
      </c>
      <c r="AE183" s="22">
        <v>0</v>
      </c>
      <c r="AF183" s="22">
        <v>0</v>
      </c>
      <c r="AG183" s="22">
        <v>0</v>
      </c>
      <c r="AH183" s="22">
        <v>0</v>
      </c>
      <c r="AI183" s="22">
        <v>66673</v>
      </c>
      <c r="AJ183" s="22">
        <v>2232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142843</v>
      </c>
    </row>
    <row r="184" spans="1:42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58590</v>
      </c>
      <c r="Q184" s="22">
        <v>0</v>
      </c>
      <c r="R184" s="22">
        <v>0</v>
      </c>
      <c r="S184" s="22">
        <v>0</v>
      </c>
      <c r="T184" s="22">
        <v>988</v>
      </c>
      <c r="U184" s="22">
        <v>290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59868</v>
      </c>
    </row>
    <row r="185" spans="1:42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200</v>
      </c>
      <c r="P185" s="22">
        <v>0</v>
      </c>
      <c r="Q185" s="22">
        <v>0</v>
      </c>
      <c r="R185" s="22">
        <v>0</v>
      </c>
      <c r="S185" s="22">
        <v>0</v>
      </c>
      <c r="T185" s="22">
        <v>3019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21387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24606</v>
      </c>
    </row>
    <row r="186" spans="1:42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76106</v>
      </c>
      <c r="U186" s="22">
        <v>4516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80622</v>
      </c>
    </row>
    <row r="187" spans="1:42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15083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25410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9071</v>
      </c>
      <c r="AJ187" s="22">
        <v>26729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76293</v>
      </c>
    </row>
    <row r="188" spans="1:42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0</v>
      </c>
      <c r="F188" s="22">
        <v>398</v>
      </c>
      <c r="G188" s="22">
        <v>0</v>
      </c>
      <c r="H188" s="22">
        <v>0</v>
      </c>
      <c r="I188" s="22">
        <v>13431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25754</v>
      </c>
      <c r="P188" s="22">
        <v>0</v>
      </c>
      <c r="Q188" s="22">
        <v>0</v>
      </c>
      <c r="R188" s="22">
        <v>0</v>
      </c>
      <c r="S188" s="22">
        <v>0</v>
      </c>
      <c r="T188" s="22">
        <v>106012</v>
      </c>
      <c r="U188" s="22">
        <v>8203</v>
      </c>
      <c r="V188" s="22">
        <v>4788</v>
      </c>
      <c r="W188" s="22">
        <v>0</v>
      </c>
      <c r="X188" s="22">
        <v>0</v>
      </c>
      <c r="Y188" s="22">
        <v>0</v>
      </c>
      <c r="Z188" s="22">
        <v>0</v>
      </c>
      <c r="AA188" s="22">
        <v>14794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257</v>
      </c>
      <c r="AJ188" s="22">
        <v>0</v>
      </c>
      <c r="AK188" s="22">
        <v>0</v>
      </c>
      <c r="AL188" s="22">
        <v>0</v>
      </c>
      <c r="AM188" s="22">
        <v>11098</v>
      </c>
      <c r="AN188" s="22">
        <v>0</v>
      </c>
      <c r="AO188" s="22">
        <v>0</v>
      </c>
      <c r="AP188" s="22">
        <v>184735</v>
      </c>
    </row>
    <row r="189" spans="1:42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17756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17756</v>
      </c>
    </row>
    <row r="190" spans="1:42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55750</v>
      </c>
      <c r="P190" s="22">
        <v>5677</v>
      </c>
      <c r="Q190" s="22">
        <v>0</v>
      </c>
      <c r="R190" s="22">
        <v>6337</v>
      </c>
      <c r="S190" s="22">
        <v>0</v>
      </c>
      <c r="T190" s="22">
        <v>18239</v>
      </c>
      <c r="U190" s="22">
        <v>13722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14951</v>
      </c>
      <c r="AB190" s="22">
        <v>0</v>
      </c>
      <c r="AC190" s="22">
        <v>0</v>
      </c>
      <c r="AD190" s="22">
        <v>1887</v>
      </c>
      <c r="AE190" s="22">
        <v>0</v>
      </c>
      <c r="AF190" s="22">
        <v>0</v>
      </c>
      <c r="AG190" s="22">
        <v>0</v>
      </c>
      <c r="AH190" s="22">
        <v>0</v>
      </c>
      <c r="AI190" s="22">
        <v>126916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243479</v>
      </c>
    </row>
    <row r="191" spans="1:42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0</v>
      </c>
      <c r="F191" s="22">
        <v>34545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37046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42580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19992</v>
      </c>
      <c r="AB191" s="22">
        <v>0</v>
      </c>
      <c r="AC191" s="22">
        <v>0</v>
      </c>
      <c r="AD191" s="22">
        <v>35661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52017</v>
      </c>
      <c r="AL191" s="22">
        <v>0</v>
      </c>
      <c r="AM191" s="22">
        <v>0</v>
      </c>
      <c r="AN191" s="22">
        <v>0</v>
      </c>
      <c r="AO191" s="22">
        <v>0</v>
      </c>
      <c r="AP191" s="22">
        <v>221841</v>
      </c>
    </row>
    <row r="192" spans="1:42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50901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50901</v>
      </c>
    </row>
    <row r="193" spans="1:42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308</v>
      </c>
      <c r="O193" s="22">
        <v>16209</v>
      </c>
      <c r="P193" s="22">
        <v>0</v>
      </c>
      <c r="Q193" s="22">
        <v>0</v>
      </c>
      <c r="R193" s="22">
        <v>473</v>
      </c>
      <c r="S193" s="22">
        <v>0</v>
      </c>
      <c r="T193" s="22">
        <v>19848</v>
      </c>
      <c r="U193" s="22">
        <v>105840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8480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151158</v>
      </c>
    </row>
    <row r="194" spans="1:42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519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828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1347</v>
      </c>
    </row>
    <row r="196" spans="1:42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52</v>
      </c>
      <c r="J196" s="22">
        <v>0</v>
      </c>
      <c r="K196" s="22">
        <v>0</v>
      </c>
      <c r="L196" s="22">
        <v>0</v>
      </c>
      <c r="M196" s="22">
        <v>0</v>
      </c>
      <c r="N196" s="22">
        <v>17725</v>
      </c>
      <c r="O196" s="22">
        <v>76541</v>
      </c>
      <c r="P196" s="22">
        <v>0</v>
      </c>
      <c r="Q196" s="22">
        <v>0</v>
      </c>
      <c r="R196" s="22">
        <v>0</v>
      </c>
      <c r="S196" s="22">
        <v>0</v>
      </c>
      <c r="T196" s="22">
        <v>1279</v>
      </c>
      <c r="U196" s="22">
        <v>27377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44227</v>
      </c>
      <c r="AF196" s="22">
        <v>0</v>
      </c>
      <c r="AG196" s="22">
        <v>0</v>
      </c>
      <c r="AH196" s="22">
        <v>0</v>
      </c>
      <c r="AI196" s="22">
        <v>323829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491030</v>
      </c>
    </row>
    <row r="197" spans="1:42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63859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42840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-133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331902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438468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4226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4226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35685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15649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51334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3637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3637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2698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2698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21739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21739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7751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7751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3835</v>
      </c>
      <c r="O208" s="22">
        <v>13271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3377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4930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25413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5554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5554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361</v>
      </c>
      <c r="U211" s="22">
        <v>881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1242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332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332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4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814</v>
      </c>
      <c r="U215" s="22">
        <v>1431</v>
      </c>
      <c r="V215" s="22">
        <v>19454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21703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1098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1098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2141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2141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2389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1024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3413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-2589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58681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56092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984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1617</v>
      </c>
      <c r="O229" s="22">
        <v>3509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821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6931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1780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1780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323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323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18726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18726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8440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8440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4625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4625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11385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11385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50470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50470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4837</v>
      </c>
      <c r="P242" s="22">
        <v>0</v>
      </c>
      <c r="Q242" s="22">
        <v>0</v>
      </c>
      <c r="R242" s="22">
        <v>1066</v>
      </c>
      <c r="S242" s="22">
        <v>0</v>
      </c>
      <c r="T242" s="22">
        <v>2285</v>
      </c>
      <c r="U242" s="22">
        <v>5601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56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10573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24418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48398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48398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6005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6005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4146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4146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984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7476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8460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2201</v>
      </c>
      <c r="P257" s="22">
        <v>0</v>
      </c>
      <c r="Q257" s="22">
        <v>0</v>
      </c>
      <c r="R257" s="22">
        <v>0</v>
      </c>
      <c r="S257" s="22">
        <v>0</v>
      </c>
      <c r="T257" s="22">
        <v>35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2236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6396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14001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10561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30958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12765</v>
      </c>
      <c r="P259" s="22">
        <v>0</v>
      </c>
      <c r="Q259" s="22">
        <v>0</v>
      </c>
      <c r="R259" s="22">
        <v>0</v>
      </c>
      <c r="S259" s="22">
        <v>0</v>
      </c>
      <c r="T259" s="22">
        <v>991</v>
      </c>
      <c r="U259" s="22">
        <v>7465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21221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582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582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29042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29042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2537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2509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768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5814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1726</v>
      </c>
      <c r="P263" s="22">
        <v>0</v>
      </c>
      <c r="Q263" s="22">
        <v>0</v>
      </c>
      <c r="R263" s="22">
        <v>0</v>
      </c>
      <c r="S263" s="22">
        <v>0</v>
      </c>
      <c r="T263" s="22">
        <v>4701</v>
      </c>
      <c r="U263" s="22">
        <v>6375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3218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16020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10244</v>
      </c>
      <c r="P264" s="22">
        <v>0</v>
      </c>
      <c r="Q264" s="22">
        <v>0</v>
      </c>
      <c r="R264" s="22">
        <v>0</v>
      </c>
      <c r="S264" s="22">
        <v>0</v>
      </c>
      <c r="T264" s="22">
        <v>2872</v>
      </c>
      <c r="U264" s="22">
        <v>1432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11936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26484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9321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9321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6094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6094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5277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172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5449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9090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9090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540</v>
      </c>
      <c r="P271" s="22">
        <v>0</v>
      </c>
      <c r="Q271" s="22">
        <v>0</v>
      </c>
      <c r="R271" s="22">
        <v>0</v>
      </c>
      <c r="S271" s="22">
        <v>0</v>
      </c>
      <c r="T271" s="22">
        <v>14409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14949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14225</v>
      </c>
      <c r="P273" s="22">
        <v>0</v>
      </c>
      <c r="Q273" s="22">
        <v>0</v>
      </c>
      <c r="R273" s="22">
        <v>0</v>
      </c>
      <c r="S273" s="22">
        <v>0</v>
      </c>
      <c r="T273" s="22">
        <v>3914</v>
      </c>
      <c r="U273" s="22">
        <v>14059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32198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4559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728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5287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1311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1311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13598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33406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47004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11740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9607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21347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558</v>
      </c>
      <c r="G282" s="22">
        <v>0</v>
      </c>
      <c r="H282" s="22">
        <v>0</v>
      </c>
      <c r="I282" s="22">
        <v>257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670</v>
      </c>
      <c r="S282" s="22">
        <v>0</v>
      </c>
      <c r="T282" s="22">
        <v>51714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147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53346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5190</v>
      </c>
      <c r="P284" s="22">
        <v>0</v>
      </c>
      <c r="Q284" s="22">
        <v>0</v>
      </c>
      <c r="R284" s="22">
        <v>0</v>
      </c>
      <c r="S284" s="22">
        <v>0</v>
      </c>
      <c r="T284" s="22">
        <v>5902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11092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963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963</v>
      </c>
    </row>
    <row r="291" spans="1:42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1651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1651</v>
      </c>
    </row>
    <row r="292" spans="1:42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1221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1221</v>
      </c>
    </row>
    <row r="324" spans="1:42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1547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1547</v>
      </c>
    </row>
    <row r="335" spans="1:42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66994</v>
      </c>
      <c r="P350" s="22">
        <v>0</v>
      </c>
      <c r="Q350" s="22">
        <v>0</v>
      </c>
      <c r="R350" s="22">
        <v>0</v>
      </c>
      <c r="S350" s="22">
        <v>0</v>
      </c>
      <c r="T350" s="22">
        <v>0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66994</v>
      </c>
    </row>
    <row r="351" spans="1:42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2A6D7-F3A0-4786-8318-3559B6C93B06}">
  <dimension ref="A1:L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2" width="15.7109375" customWidth="1"/>
  </cols>
  <sheetData>
    <row r="1" spans="1:12" ht="24" customHeight="1" x14ac:dyDescent="0.3">
      <c r="A1" s="4" t="str">
        <f>HYPERLINK("#'Index'!A1", "&lt;&lt; Index")</f>
        <v>&lt;&lt; Index</v>
      </c>
      <c r="B1" s="20" t="s">
        <v>1119</v>
      </c>
      <c r="D1" s="20" t="s">
        <v>1120</v>
      </c>
    </row>
    <row r="2" spans="1:1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1121</v>
      </c>
      <c r="F2" s="21" t="s">
        <v>1122</v>
      </c>
      <c r="G2" s="21" t="s">
        <v>1123</v>
      </c>
      <c r="H2" s="21" t="s">
        <v>1124</v>
      </c>
      <c r="I2" s="21" t="s">
        <v>1125</v>
      </c>
      <c r="J2" s="21" t="s">
        <v>1126</v>
      </c>
      <c r="K2" s="21" t="s">
        <v>1127</v>
      </c>
      <c r="L2" s="21" t="s">
        <v>1128</v>
      </c>
    </row>
    <row r="3" spans="1:12" x14ac:dyDescent="0.25">
      <c r="A3" s="21"/>
      <c r="B3" s="21"/>
      <c r="C3" s="21"/>
      <c r="D3" s="21" t="s">
        <v>88</v>
      </c>
      <c r="E3" s="21" t="s">
        <v>1129</v>
      </c>
      <c r="F3" s="21" t="s">
        <v>1130</v>
      </c>
      <c r="G3" s="21" t="s">
        <v>1131</v>
      </c>
      <c r="H3" s="21" t="s">
        <v>1132</v>
      </c>
      <c r="I3" s="21" t="s">
        <v>1133</v>
      </c>
      <c r="J3" s="21" t="s">
        <v>1134</v>
      </c>
      <c r="K3" s="21" t="s">
        <v>1135</v>
      </c>
      <c r="L3" s="21" t="s">
        <v>1136</v>
      </c>
    </row>
    <row r="4" spans="1:1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6736111949</v>
      </c>
      <c r="F4" s="22">
        <v>59127580</v>
      </c>
      <c r="G4" s="22">
        <v>9512560</v>
      </c>
      <c r="H4" s="22">
        <v>996946965</v>
      </c>
      <c r="I4" s="22">
        <v>5643222434</v>
      </c>
      <c r="J4" s="22">
        <v>26574110</v>
      </c>
      <c r="K4" s="22">
        <v>728300</v>
      </c>
      <c r="L4" s="22"/>
    </row>
    <row r="5" spans="1:1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1304385137</v>
      </c>
      <c r="F5" s="22">
        <v>25048340</v>
      </c>
      <c r="G5" s="22">
        <v>1942640</v>
      </c>
      <c r="H5" s="22">
        <v>301772769</v>
      </c>
      <c r="I5" s="22">
        <v>975044858</v>
      </c>
      <c r="J5" s="22">
        <v>202210</v>
      </c>
      <c r="K5" s="22">
        <v>374320</v>
      </c>
      <c r="L5" s="22"/>
    </row>
    <row r="6" spans="1:1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215201235404</v>
      </c>
      <c r="F6" s="22">
        <v>1850511890</v>
      </c>
      <c r="G6" s="22">
        <v>300384180</v>
      </c>
      <c r="H6" s="22">
        <v>48716641092</v>
      </c>
      <c r="I6" s="22">
        <v>164149439499</v>
      </c>
      <c r="J6" s="22">
        <v>12088660</v>
      </c>
      <c r="K6" s="22">
        <v>172170083</v>
      </c>
      <c r="L6" s="22"/>
    </row>
    <row r="7" spans="1:1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2396312162</v>
      </c>
      <c r="F7" s="22">
        <v>25106820</v>
      </c>
      <c r="G7" s="22">
        <v>63935800</v>
      </c>
      <c r="H7" s="22">
        <v>488073298</v>
      </c>
      <c r="I7" s="22">
        <v>1817814424</v>
      </c>
      <c r="J7" s="22">
        <v>1059530</v>
      </c>
      <c r="K7" s="22">
        <v>322290</v>
      </c>
      <c r="L7" s="22"/>
    </row>
    <row r="8" spans="1:1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1889755829</v>
      </c>
      <c r="F8" s="22">
        <v>21678380</v>
      </c>
      <c r="G8" s="22">
        <v>933940</v>
      </c>
      <c r="H8" s="22">
        <v>420316304</v>
      </c>
      <c r="I8" s="22">
        <v>1446617905</v>
      </c>
      <c r="J8" s="22">
        <v>209300</v>
      </c>
      <c r="K8" s="22"/>
      <c r="L8" s="22"/>
    </row>
    <row r="9" spans="1:1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135528259964</v>
      </c>
      <c r="F9" s="22">
        <v>1709807960</v>
      </c>
      <c r="G9" s="22">
        <v>961106095</v>
      </c>
      <c r="H9" s="22">
        <v>32736016813</v>
      </c>
      <c r="I9" s="22">
        <v>100081308780</v>
      </c>
      <c r="J9" s="22">
        <v>29520147</v>
      </c>
      <c r="K9" s="22">
        <v>10298169</v>
      </c>
      <c r="L9" s="22">
        <v>202000</v>
      </c>
    </row>
    <row r="10" spans="1:1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4631064171</v>
      </c>
      <c r="F10" s="22">
        <v>100866740</v>
      </c>
      <c r="G10" s="22">
        <v>1151576850</v>
      </c>
      <c r="H10" s="22">
        <v>835303992</v>
      </c>
      <c r="I10" s="22">
        <v>2542018089</v>
      </c>
      <c r="J10" s="22">
        <v>1151700</v>
      </c>
      <c r="K10" s="22">
        <v>146800</v>
      </c>
      <c r="L10" s="22"/>
    </row>
    <row r="11" spans="1:1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7054888883</v>
      </c>
      <c r="F11" s="22">
        <v>122082830</v>
      </c>
      <c r="G11" s="22">
        <v>31872700</v>
      </c>
      <c r="H11" s="22">
        <v>1995526347</v>
      </c>
      <c r="I11" s="22">
        <v>4903940306</v>
      </c>
      <c r="J11" s="22">
        <v>1155900</v>
      </c>
      <c r="K11" s="22">
        <v>310800</v>
      </c>
      <c r="L11" s="22"/>
    </row>
    <row r="12" spans="1:1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1423578882</v>
      </c>
      <c r="F12" s="22">
        <v>14561050</v>
      </c>
      <c r="G12" s="22">
        <v>1524690</v>
      </c>
      <c r="H12" s="22">
        <v>200284382</v>
      </c>
      <c r="I12" s="22">
        <v>1206408790</v>
      </c>
      <c r="J12" s="22">
        <v>475260</v>
      </c>
      <c r="K12" s="22">
        <v>324710</v>
      </c>
      <c r="L12" s="22"/>
    </row>
    <row r="13" spans="1:1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4039925025</v>
      </c>
      <c r="F13" s="22">
        <v>32038980</v>
      </c>
      <c r="G13" s="22">
        <v>7621890</v>
      </c>
      <c r="H13" s="22">
        <v>1025306634</v>
      </c>
      <c r="I13" s="22">
        <v>2972316481</v>
      </c>
      <c r="J13" s="22">
        <v>1990000</v>
      </c>
      <c r="K13" s="22">
        <v>651040</v>
      </c>
      <c r="L13" s="22"/>
    </row>
    <row r="14" spans="1:1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11177375256</v>
      </c>
      <c r="F14" s="22">
        <v>160764930</v>
      </c>
      <c r="G14" s="22">
        <v>156997200</v>
      </c>
      <c r="H14" s="22">
        <v>2053961429</v>
      </c>
      <c r="I14" s="22">
        <v>8800689697</v>
      </c>
      <c r="J14" s="22">
        <v>2685200</v>
      </c>
      <c r="K14" s="22">
        <v>2276800</v>
      </c>
      <c r="L14" s="22"/>
    </row>
    <row r="15" spans="1:1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2570698448</v>
      </c>
      <c r="F15" s="22">
        <v>44145720</v>
      </c>
      <c r="G15" s="22">
        <v>97363550</v>
      </c>
      <c r="H15" s="22">
        <v>671120497</v>
      </c>
      <c r="I15" s="22">
        <v>1757834411</v>
      </c>
      <c r="J15" s="22">
        <v>140130</v>
      </c>
      <c r="K15" s="22">
        <v>94140</v>
      </c>
      <c r="L15" s="22"/>
    </row>
    <row r="16" spans="1:1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7721775963</v>
      </c>
      <c r="F16" s="22">
        <v>275278330</v>
      </c>
      <c r="G16" s="22">
        <v>238585540</v>
      </c>
      <c r="H16" s="22">
        <v>1262451906</v>
      </c>
      <c r="I16" s="22">
        <v>5928310571</v>
      </c>
      <c r="J16" s="22">
        <v>4547190</v>
      </c>
      <c r="K16" s="22">
        <v>1859450</v>
      </c>
      <c r="L16" s="22">
        <v>10742976</v>
      </c>
    </row>
    <row r="17" spans="1:1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13388309062</v>
      </c>
      <c r="F17" s="22">
        <v>118281400</v>
      </c>
      <c r="G17" s="22">
        <v>41282400</v>
      </c>
      <c r="H17" s="22">
        <v>3271619527</v>
      </c>
      <c r="I17" s="22">
        <v>9954377165</v>
      </c>
      <c r="J17" s="22">
        <v>1957530</v>
      </c>
      <c r="K17" s="22">
        <v>791040</v>
      </c>
      <c r="L17" s="22"/>
    </row>
    <row r="18" spans="1:1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3907275796</v>
      </c>
      <c r="F18" s="22">
        <v>30369760</v>
      </c>
      <c r="G18" s="22">
        <v>2029400</v>
      </c>
      <c r="H18" s="22">
        <v>554010906</v>
      </c>
      <c r="I18" s="22">
        <v>3319595330</v>
      </c>
      <c r="J18" s="22">
        <v>621900</v>
      </c>
      <c r="K18" s="22">
        <v>648500</v>
      </c>
      <c r="L18" s="22"/>
    </row>
    <row r="19" spans="1:1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9701969688</v>
      </c>
      <c r="F19" s="22">
        <v>74209820</v>
      </c>
      <c r="G19" s="22">
        <v>13799500</v>
      </c>
      <c r="H19" s="22">
        <v>1052703862</v>
      </c>
      <c r="I19" s="22">
        <v>8560281906</v>
      </c>
      <c r="J19" s="22">
        <v>834000</v>
      </c>
      <c r="K19" s="22">
        <v>140600</v>
      </c>
      <c r="L19" s="22"/>
    </row>
    <row r="20" spans="1:1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1222677331</v>
      </c>
      <c r="F20" s="22">
        <v>19176520</v>
      </c>
      <c r="G20" s="22">
        <v>23918040</v>
      </c>
      <c r="H20" s="22">
        <v>197012575</v>
      </c>
      <c r="I20" s="22">
        <v>978840406</v>
      </c>
      <c r="J20" s="22">
        <v>3333530</v>
      </c>
      <c r="K20" s="22">
        <v>396260</v>
      </c>
      <c r="L20" s="22"/>
    </row>
    <row r="21" spans="1:12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970758596</v>
      </c>
      <c r="F21" s="22">
        <v>58257720</v>
      </c>
      <c r="G21" s="22">
        <v>21345740</v>
      </c>
      <c r="H21" s="22">
        <v>89424416</v>
      </c>
      <c r="I21" s="22">
        <v>801015410</v>
      </c>
      <c r="J21" s="22">
        <v>715310</v>
      </c>
      <c r="K21" s="22"/>
      <c r="L21" s="22"/>
    </row>
    <row r="22" spans="1:12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1220466488</v>
      </c>
      <c r="F22" s="22">
        <v>53681770</v>
      </c>
      <c r="G22" s="22">
        <v>2603500</v>
      </c>
      <c r="H22" s="22">
        <v>431268668</v>
      </c>
      <c r="I22" s="22">
        <v>724057650</v>
      </c>
      <c r="J22" s="22"/>
      <c r="K22" s="22">
        <v>8854900</v>
      </c>
      <c r="L22" s="22"/>
    </row>
    <row r="23" spans="1:12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2180413206</v>
      </c>
      <c r="F23" s="22">
        <v>1091272460</v>
      </c>
      <c r="G23" s="22">
        <v>360493640</v>
      </c>
      <c r="H23" s="22">
        <v>212347387</v>
      </c>
      <c r="I23" s="22">
        <v>470064879</v>
      </c>
      <c r="J23" s="22">
        <v>43490490</v>
      </c>
      <c r="K23" s="22">
        <v>2744350</v>
      </c>
      <c r="L23" s="22"/>
    </row>
    <row r="24" spans="1:12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27778060204</v>
      </c>
      <c r="F24" s="22">
        <v>687312640</v>
      </c>
      <c r="G24" s="22">
        <v>9075905000</v>
      </c>
      <c r="H24" s="22">
        <v>3242762014</v>
      </c>
      <c r="I24" s="22">
        <v>14729371750</v>
      </c>
      <c r="J24" s="22">
        <v>33917800</v>
      </c>
      <c r="K24" s="22">
        <v>8791000</v>
      </c>
      <c r="L24" s="22"/>
    </row>
    <row r="25" spans="1:12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42039232839</v>
      </c>
      <c r="F25" s="22">
        <v>2222010330</v>
      </c>
      <c r="G25" s="22">
        <v>19950826978</v>
      </c>
      <c r="H25" s="22">
        <v>5666699289</v>
      </c>
      <c r="I25" s="22">
        <v>14199696242</v>
      </c>
      <c r="J25" s="22"/>
      <c r="K25" s="22"/>
      <c r="L25" s="22"/>
    </row>
    <row r="26" spans="1:12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96742170</v>
      </c>
      <c r="F26" s="22">
        <v>25315090</v>
      </c>
      <c r="G26" s="22">
        <v>10062120</v>
      </c>
      <c r="H26" s="22">
        <v>5527350</v>
      </c>
      <c r="I26" s="22">
        <v>20817730</v>
      </c>
      <c r="J26" s="22">
        <v>35019880</v>
      </c>
      <c r="K26" s="22"/>
      <c r="L26" s="22"/>
    </row>
    <row r="27" spans="1:12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1856772490</v>
      </c>
      <c r="F27" s="22">
        <v>521108280</v>
      </c>
      <c r="G27" s="22">
        <v>356109140</v>
      </c>
      <c r="H27" s="22">
        <v>139436525</v>
      </c>
      <c r="I27" s="22">
        <v>772023995</v>
      </c>
      <c r="J27" s="22">
        <v>67098280</v>
      </c>
      <c r="K27" s="22">
        <v>996270</v>
      </c>
      <c r="L27" s="22"/>
    </row>
    <row r="28" spans="1:12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878820823</v>
      </c>
      <c r="F28" s="22">
        <v>170468980</v>
      </c>
      <c r="G28" s="22">
        <v>45155740</v>
      </c>
      <c r="H28" s="22">
        <v>35146848</v>
      </c>
      <c r="I28" s="22">
        <v>567449725</v>
      </c>
      <c r="J28" s="22">
        <v>60599530</v>
      </c>
      <c r="K28" s="22"/>
      <c r="L28" s="22"/>
    </row>
    <row r="29" spans="1:12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1114511922</v>
      </c>
      <c r="F29" s="22">
        <v>323006590</v>
      </c>
      <c r="G29" s="22">
        <v>105140850</v>
      </c>
      <c r="H29" s="22">
        <v>52639100</v>
      </c>
      <c r="I29" s="22">
        <v>499182242</v>
      </c>
      <c r="J29" s="22">
        <v>113929110</v>
      </c>
      <c r="K29" s="22">
        <v>20614030</v>
      </c>
      <c r="L29" s="22"/>
    </row>
    <row r="30" spans="1:12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1743314643</v>
      </c>
      <c r="F30" s="22">
        <v>912788770</v>
      </c>
      <c r="G30" s="22">
        <v>351855540</v>
      </c>
      <c r="H30" s="22">
        <v>116913071</v>
      </c>
      <c r="I30" s="22">
        <v>324298622</v>
      </c>
      <c r="J30" s="22">
        <v>35856720</v>
      </c>
      <c r="K30" s="22">
        <v>1601920</v>
      </c>
      <c r="L30" s="22"/>
    </row>
    <row r="31" spans="1:12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905242469</v>
      </c>
      <c r="F31" s="22">
        <v>131982210</v>
      </c>
      <c r="G31" s="22">
        <v>243508140</v>
      </c>
      <c r="H31" s="22">
        <v>150467747</v>
      </c>
      <c r="I31" s="22">
        <v>369852902</v>
      </c>
      <c r="J31" s="22">
        <v>5401860</v>
      </c>
      <c r="K31" s="22">
        <v>4029610</v>
      </c>
      <c r="L31" s="22"/>
    </row>
    <row r="32" spans="1:12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339490938</v>
      </c>
      <c r="F32" s="22">
        <v>169214070</v>
      </c>
      <c r="G32" s="22">
        <v>66017450</v>
      </c>
      <c r="H32" s="22">
        <v>20191130</v>
      </c>
      <c r="I32" s="22">
        <v>34895338</v>
      </c>
      <c r="J32" s="22">
        <v>49044790</v>
      </c>
      <c r="K32" s="22">
        <v>128160</v>
      </c>
      <c r="L32" s="22"/>
    </row>
    <row r="33" spans="1:12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4508802881</v>
      </c>
      <c r="F33" s="22">
        <v>1594115600</v>
      </c>
      <c r="G33" s="22">
        <v>1095287520</v>
      </c>
      <c r="H33" s="22">
        <v>313660730</v>
      </c>
      <c r="I33" s="22">
        <v>1441864821</v>
      </c>
      <c r="J33" s="22">
        <v>63874210</v>
      </c>
      <c r="K33" s="22"/>
      <c r="L33" s="22"/>
    </row>
    <row r="34" spans="1:12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3206511327</v>
      </c>
      <c r="F34" s="22">
        <v>1594391470</v>
      </c>
      <c r="G34" s="22">
        <v>577466710</v>
      </c>
      <c r="H34" s="22">
        <v>216738294</v>
      </c>
      <c r="I34" s="22">
        <v>794096581</v>
      </c>
      <c r="J34" s="22">
        <v>23818272</v>
      </c>
      <c r="K34" s="22"/>
      <c r="L34" s="22"/>
    </row>
    <row r="35" spans="1:12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1636374752</v>
      </c>
      <c r="F35" s="22">
        <v>392582640</v>
      </c>
      <c r="G35" s="22">
        <v>124409180</v>
      </c>
      <c r="H35" s="22">
        <v>102300100</v>
      </c>
      <c r="I35" s="22">
        <v>872703982</v>
      </c>
      <c r="J35" s="22">
        <v>141277300</v>
      </c>
      <c r="K35" s="22">
        <v>3101550</v>
      </c>
      <c r="L35" s="22"/>
    </row>
    <row r="36" spans="1:12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543231351</v>
      </c>
      <c r="F36" s="22">
        <v>110689150</v>
      </c>
      <c r="G36" s="22">
        <v>17930030</v>
      </c>
      <c r="H36" s="22">
        <v>18960186</v>
      </c>
      <c r="I36" s="22">
        <v>294515065</v>
      </c>
      <c r="J36" s="22">
        <v>101136920</v>
      </c>
      <c r="K36" s="22"/>
      <c r="L36" s="22"/>
    </row>
    <row r="37" spans="1:12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1082359214</v>
      </c>
      <c r="F37" s="22">
        <v>615852760</v>
      </c>
      <c r="G37" s="22">
        <v>266173690</v>
      </c>
      <c r="H37" s="22">
        <v>67699760</v>
      </c>
      <c r="I37" s="22">
        <v>91877724</v>
      </c>
      <c r="J37" s="22">
        <v>40755280</v>
      </c>
      <c r="K37" s="22"/>
      <c r="L37" s="22"/>
    </row>
    <row r="38" spans="1:12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6176164429</v>
      </c>
      <c r="F38" s="22">
        <v>2725222370</v>
      </c>
      <c r="G38" s="22">
        <v>1475922570</v>
      </c>
      <c r="H38" s="22">
        <v>365378347</v>
      </c>
      <c r="I38" s="22">
        <v>1550364022</v>
      </c>
      <c r="J38" s="22">
        <v>57883120</v>
      </c>
      <c r="K38" s="22">
        <v>1394000</v>
      </c>
      <c r="L38" s="22"/>
    </row>
    <row r="39" spans="1:12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5018655799</v>
      </c>
      <c r="F39" s="22">
        <v>2557957980</v>
      </c>
      <c r="G39" s="22">
        <v>864353010</v>
      </c>
      <c r="H39" s="22">
        <v>486204317</v>
      </c>
      <c r="I39" s="22">
        <v>939836232</v>
      </c>
      <c r="J39" s="22">
        <v>153691950</v>
      </c>
      <c r="K39" s="22">
        <v>16612310</v>
      </c>
      <c r="L39" s="22"/>
    </row>
    <row r="40" spans="1:12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345638224</v>
      </c>
      <c r="F40" s="22">
        <v>116446410</v>
      </c>
      <c r="G40" s="22">
        <v>68322160</v>
      </c>
      <c r="H40" s="22">
        <v>17633670</v>
      </c>
      <c r="I40" s="22">
        <v>108664674</v>
      </c>
      <c r="J40" s="22">
        <v>34571310</v>
      </c>
      <c r="K40" s="22"/>
      <c r="L40" s="22"/>
    </row>
    <row r="41" spans="1:12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1338352228</v>
      </c>
      <c r="F41" s="22">
        <v>621210260</v>
      </c>
      <c r="G41" s="22">
        <v>236985060</v>
      </c>
      <c r="H41" s="22">
        <v>84465488</v>
      </c>
      <c r="I41" s="22">
        <v>227847420</v>
      </c>
      <c r="J41" s="22">
        <v>165888950</v>
      </c>
      <c r="K41" s="22">
        <v>1955050</v>
      </c>
      <c r="L41" s="22"/>
    </row>
    <row r="42" spans="1:12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6876506417</v>
      </c>
      <c r="F42" s="22">
        <v>462479030</v>
      </c>
      <c r="G42" s="22">
        <v>225398600</v>
      </c>
      <c r="H42" s="22">
        <v>406084400</v>
      </c>
      <c r="I42" s="22">
        <v>5642033347</v>
      </c>
      <c r="J42" s="22">
        <v>139389720</v>
      </c>
      <c r="K42" s="22">
        <v>1121320</v>
      </c>
      <c r="L42" s="22"/>
    </row>
    <row r="43" spans="1:12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723699898</v>
      </c>
      <c r="F43" s="22">
        <v>303893530</v>
      </c>
      <c r="G43" s="22">
        <v>33506460</v>
      </c>
      <c r="H43" s="22">
        <v>27479587</v>
      </c>
      <c r="I43" s="22">
        <v>159409521</v>
      </c>
      <c r="J43" s="22">
        <v>195775730</v>
      </c>
      <c r="K43" s="22">
        <v>3635070</v>
      </c>
      <c r="L43" s="22"/>
    </row>
    <row r="44" spans="1:12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6529015298</v>
      </c>
      <c r="F44" s="22">
        <v>1516003150</v>
      </c>
      <c r="G44" s="22">
        <v>1019900260</v>
      </c>
      <c r="H44" s="22">
        <v>1345509889</v>
      </c>
      <c r="I44" s="22">
        <v>2526242072</v>
      </c>
      <c r="J44" s="22">
        <v>119637557</v>
      </c>
      <c r="K44" s="22">
        <v>1722370</v>
      </c>
      <c r="L44" s="22"/>
    </row>
    <row r="45" spans="1:12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7138677305</v>
      </c>
      <c r="F45" s="22">
        <v>4173952540</v>
      </c>
      <c r="G45" s="22">
        <v>2011766960</v>
      </c>
      <c r="H45" s="22">
        <v>407667814</v>
      </c>
      <c r="I45" s="22">
        <v>485352691</v>
      </c>
      <c r="J45" s="22">
        <v>55386710</v>
      </c>
      <c r="K45" s="22">
        <v>4550590</v>
      </c>
      <c r="L45" s="22"/>
    </row>
    <row r="46" spans="1:12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2422253330</v>
      </c>
      <c r="F46" s="22">
        <v>1202275850</v>
      </c>
      <c r="G46" s="22">
        <v>446305360</v>
      </c>
      <c r="H46" s="22">
        <v>156362483</v>
      </c>
      <c r="I46" s="22">
        <v>464274737</v>
      </c>
      <c r="J46" s="22">
        <v>151924950</v>
      </c>
      <c r="K46" s="22">
        <v>1109950</v>
      </c>
      <c r="L46" s="22"/>
    </row>
    <row r="47" spans="1:12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3075998703</v>
      </c>
      <c r="F47" s="22">
        <v>910850040</v>
      </c>
      <c r="G47" s="22">
        <v>778419490</v>
      </c>
      <c r="H47" s="22">
        <v>332702564</v>
      </c>
      <c r="I47" s="22">
        <v>1029588289</v>
      </c>
      <c r="J47" s="22">
        <v>22129910</v>
      </c>
      <c r="K47" s="22">
        <v>2308410</v>
      </c>
      <c r="L47" s="22"/>
    </row>
    <row r="48" spans="1:12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1682367382</v>
      </c>
      <c r="F48" s="22">
        <v>275498070</v>
      </c>
      <c r="G48" s="22">
        <v>74295630</v>
      </c>
      <c r="H48" s="22">
        <v>35882330</v>
      </c>
      <c r="I48" s="22">
        <v>1236127132</v>
      </c>
      <c r="J48" s="22">
        <v>59190360</v>
      </c>
      <c r="K48" s="22">
        <v>1373860</v>
      </c>
      <c r="L48" s="22"/>
    </row>
    <row r="49" spans="1:12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6069128467</v>
      </c>
      <c r="F49" s="22">
        <v>982296470</v>
      </c>
      <c r="G49" s="22">
        <v>2702498540</v>
      </c>
      <c r="H49" s="22">
        <v>772992750</v>
      </c>
      <c r="I49" s="22">
        <v>1481547202</v>
      </c>
      <c r="J49" s="22">
        <v>125324805</v>
      </c>
      <c r="K49" s="22">
        <v>4468700</v>
      </c>
      <c r="L49" s="22"/>
    </row>
    <row r="50" spans="1:12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886681665</v>
      </c>
      <c r="F50" s="22">
        <v>290227330</v>
      </c>
      <c r="G50" s="22">
        <v>82557990</v>
      </c>
      <c r="H50" s="22">
        <v>71970228</v>
      </c>
      <c r="I50" s="22">
        <v>344895257</v>
      </c>
      <c r="J50" s="22">
        <v>95807890</v>
      </c>
      <c r="K50" s="22">
        <v>1222970</v>
      </c>
      <c r="L50" s="22"/>
    </row>
    <row r="51" spans="1:12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6245166350</v>
      </c>
      <c r="F51" s="22">
        <v>1265818920</v>
      </c>
      <c r="G51" s="22">
        <v>126596610</v>
      </c>
      <c r="H51" s="22">
        <v>2628929077</v>
      </c>
      <c r="I51" s="22">
        <v>2128670683</v>
      </c>
      <c r="J51" s="22">
        <v>92516640</v>
      </c>
      <c r="K51" s="22">
        <v>2634420</v>
      </c>
      <c r="L51" s="22"/>
    </row>
    <row r="52" spans="1:12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1504194669</v>
      </c>
      <c r="F52" s="22">
        <v>588829480</v>
      </c>
      <c r="G52" s="22">
        <v>308016440</v>
      </c>
      <c r="H52" s="22">
        <v>135752334</v>
      </c>
      <c r="I52" s="22">
        <v>462518085</v>
      </c>
      <c r="J52" s="22">
        <v>6780360</v>
      </c>
      <c r="K52" s="22">
        <v>2297970</v>
      </c>
      <c r="L52" s="22"/>
    </row>
    <row r="53" spans="1:12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1678789342</v>
      </c>
      <c r="F53" s="22">
        <v>200135270</v>
      </c>
      <c r="G53" s="22">
        <v>138202610</v>
      </c>
      <c r="H53" s="22">
        <v>346965173</v>
      </c>
      <c r="I53" s="22">
        <v>832178759</v>
      </c>
      <c r="J53" s="22">
        <v>156215290</v>
      </c>
      <c r="K53" s="22">
        <v>5092240</v>
      </c>
      <c r="L53" s="22"/>
    </row>
    <row r="54" spans="1:12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738225135</v>
      </c>
      <c r="F54" s="22">
        <v>307376300</v>
      </c>
      <c r="G54" s="22">
        <v>97961850</v>
      </c>
      <c r="H54" s="22">
        <v>33742746</v>
      </c>
      <c r="I54" s="22">
        <v>190243299</v>
      </c>
      <c r="J54" s="22">
        <v>107226400</v>
      </c>
      <c r="K54" s="22">
        <v>1674540</v>
      </c>
      <c r="L54" s="22"/>
    </row>
    <row r="55" spans="1:12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4030511418</v>
      </c>
      <c r="F55" s="22">
        <v>1208007350</v>
      </c>
      <c r="G55" s="22">
        <v>430831830</v>
      </c>
      <c r="H55" s="22">
        <v>237820219</v>
      </c>
      <c r="I55" s="22">
        <v>1991351739</v>
      </c>
      <c r="J55" s="22">
        <v>159229630</v>
      </c>
      <c r="K55" s="22">
        <v>3270650</v>
      </c>
      <c r="L55" s="22"/>
    </row>
    <row r="56" spans="1:12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3994172068</v>
      </c>
      <c r="F56" s="22">
        <v>2273256380</v>
      </c>
      <c r="G56" s="22">
        <v>611581610</v>
      </c>
      <c r="H56" s="22">
        <v>312145163</v>
      </c>
      <c r="I56" s="22">
        <v>652316445</v>
      </c>
      <c r="J56" s="22">
        <v>129402180</v>
      </c>
      <c r="K56" s="22">
        <v>15470290</v>
      </c>
      <c r="L56" s="22"/>
    </row>
    <row r="57" spans="1:12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1393154491</v>
      </c>
      <c r="F57" s="22">
        <v>569543450</v>
      </c>
      <c r="G57" s="22">
        <v>358382830</v>
      </c>
      <c r="H57" s="22">
        <v>132889312</v>
      </c>
      <c r="I57" s="22">
        <v>279690449</v>
      </c>
      <c r="J57" s="22">
        <v>49554450</v>
      </c>
      <c r="K57" s="22">
        <v>3094000</v>
      </c>
      <c r="L57" s="22"/>
    </row>
    <row r="58" spans="1:12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2010230889</v>
      </c>
      <c r="F58" s="22">
        <v>1223821850</v>
      </c>
      <c r="G58" s="22">
        <v>464373620</v>
      </c>
      <c r="H58" s="22">
        <v>138419930</v>
      </c>
      <c r="I58" s="22">
        <v>154309329</v>
      </c>
      <c r="J58" s="22">
        <v>28665340</v>
      </c>
      <c r="K58" s="22">
        <v>640820</v>
      </c>
      <c r="L58" s="22"/>
    </row>
    <row r="59" spans="1:12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2932848824</v>
      </c>
      <c r="F59" s="22">
        <v>1880260360</v>
      </c>
      <c r="G59" s="22">
        <v>529499230</v>
      </c>
      <c r="H59" s="22">
        <v>273577180</v>
      </c>
      <c r="I59" s="22">
        <v>249139744</v>
      </c>
      <c r="J59" s="22">
        <v>372310</v>
      </c>
      <c r="K59" s="22"/>
      <c r="L59" s="22"/>
    </row>
    <row r="60" spans="1:12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933300723</v>
      </c>
      <c r="F60" s="22">
        <v>498051500</v>
      </c>
      <c r="G60" s="22">
        <v>175329080</v>
      </c>
      <c r="H60" s="22">
        <v>89217737</v>
      </c>
      <c r="I60" s="22">
        <v>79001396</v>
      </c>
      <c r="J60" s="22">
        <v>91701010</v>
      </c>
      <c r="K60" s="22"/>
      <c r="L60" s="22"/>
    </row>
    <row r="61" spans="1:12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8326179236</v>
      </c>
      <c r="F61" s="22">
        <v>1716140210</v>
      </c>
      <c r="G61" s="22">
        <v>231760090</v>
      </c>
      <c r="H61" s="22">
        <v>1112494355</v>
      </c>
      <c r="I61" s="22">
        <v>5207451471</v>
      </c>
      <c r="J61" s="22">
        <v>43840420</v>
      </c>
      <c r="K61" s="22">
        <v>14492690</v>
      </c>
      <c r="L61" s="22"/>
    </row>
    <row r="62" spans="1:12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252481824</v>
      </c>
      <c r="F62" s="22">
        <v>51605240</v>
      </c>
      <c r="G62" s="22">
        <v>7651890</v>
      </c>
      <c r="H62" s="22">
        <v>43066960</v>
      </c>
      <c r="I62" s="22">
        <v>129590994</v>
      </c>
      <c r="J62" s="22">
        <v>20297470</v>
      </c>
      <c r="K62" s="22">
        <v>269270</v>
      </c>
      <c r="L62" s="22"/>
    </row>
    <row r="63" spans="1:12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1355829168</v>
      </c>
      <c r="F63" s="22">
        <v>561566070</v>
      </c>
      <c r="G63" s="22">
        <v>198361500</v>
      </c>
      <c r="H63" s="22">
        <v>61514149</v>
      </c>
      <c r="I63" s="22">
        <v>469567449</v>
      </c>
      <c r="J63" s="22">
        <v>59129500</v>
      </c>
      <c r="K63" s="22">
        <v>5690500</v>
      </c>
      <c r="L63" s="22"/>
    </row>
    <row r="64" spans="1:12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2530938118</v>
      </c>
      <c r="F64" s="22">
        <v>791785070</v>
      </c>
      <c r="G64" s="22">
        <v>402047850</v>
      </c>
      <c r="H64" s="22">
        <v>110607714</v>
      </c>
      <c r="I64" s="22">
        <v>1138424824</v>
      </c>
      <c r="J64" s="22">
        <v>85575130</v>
      </c>
      <c r="K64" s="22">
        <v>2497530</v>
      </c>
      <c r="L64" s="22"/>
    </row>
    <row r="65" spans="1:12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2014028377</v>
      </c>
      <c r="F65" s="22">
        <v>1003903200</v>
      </c>
      <c r="G65" s="22">
        <v>677941390</v>
      </c>
      <c r="H65" s="22">
        <v>113590864</v>
      </c>
      <c r="I65" s="22">
        <v>129050493</v>
      </c>
      <c r="J65" s="22">
        <v>87618880</v>
      </c>
      <c r="K65" s="22">
        <v>1923550</v>
      </c>
      <c r="L65" s="22"/>
    </row>
    <row r="66" spans="1:12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223862300</v>
      </c>
      <c r="F66" s="22">
        <v>171762690</v>
      </c>
      <c r="G66" s="22">
        <v>19909200</v>
      </c>
      <c r="H66" s="22">
        <v>10578200</v>
      </c>
      <c r="I66" s="22">
        <v>12528510</v>
      </c>
      <c r="J66" s="22">
        <v>9083700</v>
      </c>
      <c r="K66" s="22"/>
      <c r="L66" s="22"/>
    </row>
    <row r="67" spans="1:12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5592725552</v>
      </c>
      <c r="F67" s="22">
        <v>1011239420</v>
      </c>
      <c r="G67" s="22">
        <v>365677430</v>
      </c>
      <c r="H67" s="22">
        <v>1088834950</v>
      </c>
      <c r="I67" s="22">
        <v>2957026882</v>
      </c>
      <c r="J67" s="22">
        <v>164538710</v>
      </c>
      <c r="K67" s="22">
        <v>5408160</v>
      </c>
      <c r="L67" s="22"/>
    </row>
    <row r="68" spans="1:12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13985246458</v>
      </c>
      <c r="F68" s="22">
        <v>1038290150</v>
      </c>
      <c r="G68" s="22">
        <v>470290000</v>
      </c>
      <c r="H68" s="22">
        <v>1530297999</v>
      </c>
      <c r="I68" s="22">
        <v>10783271669</v>
      </c>
      <c r="J68" s="22">
        <v>153337160</v>
      </c>
      <c r="K68" s="22">
        <v>9759480</v>
      </c>
      <c r="L68" s="22"/>
    </row>
    <row r="69" spans="1:12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1886411635</v>
      </c>
      <c r="F69" s="22">
        <v>1111617020</v>
      </c>
      <c r="G69" s="22">
        <v>551006030</v>
      </c>
      <c r="H69" s="22">
        <v>87614300</v>
      </c>
      <c r="I69" s="22">
        <v>86202735</v>
      </c>
      <c r="J69" s="22">
        <v>49679370</v>
      </c>
      <c r="K69" s="22">
        <v>292180</v>
      </c>
      <c r="L69" s="22"/>
    </row>
    <row r="70" spans="1:12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669936981</v>
      </c>
      <c r="F70" s="22">
        <v>259313150</v>
      </c>
      <c r="G70" s="22">
        <v>72553140</v>
      </c>
      <c r="H70" s="22">
        <v>27731503</v>
      </c>
      <c r="I70" s="22">
        <v>252568428</v>
      </c>
      <c r="J70" s="22">
        <v>57719490</v>
      </c>
      <c r="K70" s="22">
        <v>51270</v>
      </c>
      <c r="L70" s="22"/>
    </row>
    <row r="71" spans="1:12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411301506</v>
      </c>
      <c r="F71" s="22">
        <v>142249140</v>
      </c>
      <c r="G71" s="22">
        <v>65162200</v>
      </c>
      <c r="H71" s="22">
        <v>39996261</v>
      </c>
      <c r="I71" s="22">
        <v>98729135</v>
      </c>
      <c r="J71" s="22">
        <v>64533000</v>
      </c>
      <c r="K71" s="22">
        <v>631770</v>
      </c>
      <c r="L71" s="22"/>
    </row>
    <row r="72" spans="1:12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189281155</v>
      </c>
      <c r="F72" s="22">
        <v>49688300</v>
      </c>
      <c r="G72" s="22">
        <v>27566590</v>
      </c>
      <c r="H72" s="22">
        <v>58914647</v>
      </c>
      <c r="I72" s="22">
        <v>32587348</v>
      </c>
      <c r="J72" s="22">
        <v>20102840</v>
      </c>
      <c r="K72" s="22">
        <v>421430</v>
      </c>
      <c r="L72" s="22"/>
    </row>
    <row r="73" spans="1:12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1309291233</v>
      </c>
      <c r="F73" s="22">
        <v>389362140</v>
      </c>
      <c r="G73" s="22">
        <v>161509100</v>
      </c>
      <c r="H73" s="22">
        <v>53051073</v>
      </c>
      <c r="I73" s="22">
        <v>629342970</v>
      </c>
      <c r="J73" s="22">
        <v>74903960</v>
      </c>
      <c r="K73" s="22"/>
      <c r="L73" s="22">
        <v>1121990</v>
      </c>
    </row>
    <row r="74" spans="1:12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753788043</v>
      </c>
      <c r="F74" s="22">
        <v>413652950</v>
      </c>
      <c r="G74" s="22">
        <v>161888210</v>
      </c>
      <c r="H74" s="22">
        <v>25474060</v>
      </c>
      <c r="I74" s="22">
        <v>50158743</v>
      </c>
      <c r="J74" s="22">
        <v>101739840</v>
      </c>
      <c r="K74" s="22">
        <v>874240</v>
      </c>
      <c r="L74" s="22"/>
    </row>
    <row r="75" spans="1:12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1530563633</v>
      </c>
      <c r="F75" s="22">
        <v>605631830</v>
      </c>
      <c r="G75" s="22">
        <v>227427460</v>
      </c>
      <c r="H75" s="22">
        <v>71312105</v>
      </c>
      <c r="I75" s="22">
        <v>499300758</v>
      </c>
      <c r="J75" s="22">
        <v>125632940</v>
      </c>
      <c r="K75" s="22">
        <v>1258540</v>
      </c>
      <c r="L75" s="22"/>
    </row>
    <row r="76" spans="1:12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4954107356</v>
      </c>
      <c r="F76" s="22">
        <v>409364610</v>
      </c>
      <c r="G76" s="22">
        <v>776874910</v>
      </c>
      <c r="H76" s="22">
        <v>591633816</v>
      </c>
      <c r="I76" s="22">
        <v>3093290760</v>
      </c>
      <c r="J76" s="22">
        <v>79667130</v>
      </c>
      <c r="K76" s="22">
        <v>3276130</v>
      </c>
      <c r="L76" s="22"/>
    </row>
    <row r="77" spans="1:12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2017640982</v>
      </c>
      <c r="F77" s="22">
        <v>877669950</v>
      </c>
      <c r="G77" s="22">
        <v>350351230</v>
      </c>
      <c r="H77" s="22">
        <v>163747673</v>
      </c>
      <c r="I77" s="22">
        <v>450773439</v>
      </c>
      <c r="J77" s="22">
        <v>170417110</v>
      </c>
      <c r="K77" s="22">
        <v>4681580</v>
      </c>
      <c r="L77" s="22"/>
    </row>
    <row r="78" spans="1:12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631200195</v>
      </c>
      <c r="F78" s="22">
        <v>226073060</v>
      </c>
      <c r="G78" s="22">
        <v>25363410</v>
      </c>
      <c r="H78" s="22">
        <v>22426614</v>
      </c>
      <c r="I78" s="22">
        <v>308652021</v>
      </c>
      <c r="J78" s="22">
        <v>47586950</v>
      </c>
      <c r="K78" s="22">
        <v>1098140</v>
      </c>
      <c r="L78" s="22"/>
    </row>
    <row r="79" spans="1:12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586501300</v>
      </c>
      <c r="F79" s="22">
        <v>210336630</v>
      </c>
      <c r="G79" s="22">
        <v>73168790</v>
      </c>
      <c r="H79" s="22">
        <v>17720839</v>
      </c>
      <c r="I79" s="22">
        <v>194231681</v>
      </c>
      <c r="J79" s="22">
        <v>91043360</v>
      </c>
      <c r="K79" s="22"/>
      <c r="L79" s="22"/>
    </row>
    <row r="80" spans="1:12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2313467618</v>
      </c>
      <c r="F80" s="22">
        <v>788457260</v>
      </c>
      <c r="G80" s="22">
        <v>358174430</v>
      </c>
      <c r="H80" s="22">
        <v>203720310</v>
      </c>
      <c r="I80" s="22">
        <v>777274308</v>
      </c>
      <c r="J80" s="22">
        <v>184834640</v>
      </c>
      <c r="K80" s="22">
        <v>1006670</v>
      </c>
      <c r="L80" s="22"/>
    </row>
    <row r="81" spans="1:12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1307177311</v>
      </c>
      <c r="F81" s="22">
        <v>516610320</v>
      </c>
      <c r="G81" s="22">
        <v>166219080</v>
      </c>
      <c r="H81" s="22">
        <v>65982014</v>
      </c>
      <c r="I81" s="22">
        <v>351564317</v>
      </c>
      <c r="J81" s="22">
        <v>204173950</v>
      </c>
      <c r="K81" s="22">
        <v>2627630</v>
      </c>
      <c r="L81" s="22"/>
    </row>
    <row r="82" spans="1:12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1873986401</v>
      </c>
      <c r="F82" s="22">
        <v>931091760</v>
      </c>
      <c r="G82" s="22">
        <v>253102180</v>
      </c>
      <c r="H82" s="22">
        <v>185707433</v>
      </c>
      <c r="I82" s="22">
        <v>393795298</v>
      </c>
      <c r="J82" s="22">
        <v>90996470</v>
      </c>
      <c r="K82" s="22">
        <v>19293260</v>
      </c>
      <c r="L82" s="22"/>
    </row>
    <row r="83" spans="1:12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591831926</v>
      </c>
      <c r="F83" s="22">
        <v>186035880</v>
      </c>
      <c r="G83" s="22">
        <v>49181740</v>
      </c>
      <c r="H83" s="22">
        <v>26252434</v>
      </c>
      <c r="I83" s="22">
        <v>173876542</v>
      </c>
      <c r="J83" s="22">
        <v>155034930</v>
      </c>
      <c r="K83" s="22">
        <v>1450400</v>
      </c>
      <c r="L83" s="22"/>
    </row>
    <row r="84" spans="1:12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923330480</v>
      </c>
      <c r="F84" s="22">
        <v>153711730</v>
      </c>
      <c r="G84" s="22">
        <v>35450270</v>
      </c>
      <c r="H84" s="22">
        <v>30777383</v>
      </c>
      <c r="I84" s="22">
        <v>601808987</v>
      </c>
      <c r="J84" s="22">
        <v>100351230</v>
      </c>
      <c r="K84" s="22">
        <v>1230880</v>
      </c>
      <c r="L84" s="22"/>
    </row>
    <row r="85" spans="1:12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2638972180</v>
      </c>
      <c r="F85" s="22">
        <v>584205950</v>
      </c>
      <c r="G85" s="22">
        <v>196677990</v>
      </c>
      <c r="H85" s="22">
        <v>126223591</v>
      </c>
      <c r="I85" s="22">
        <v>1634051829</v>
      </c>
      <c r="J85" s="22">
        <v>95154340</v>
      </c>
      <c r="K85" s="22">
        <v>2658480</v>
      </c>
      <c r="L85" s="22"/>
    </row>
    <row r="86" spans="1:12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3913284488</v>
      </c>
      <c r="F86" s="22">
        <v>1550191230</v>
      </c>
      <c r="G86" s="22">
        <v>795348690</v>
      </c>
      <c r="H86" s="22">
        <v>413845700</v>
      </c>
      <c r="I86" s="22">
        <v>944095158</v>
      </c>
      <c r="J86" s="22">
        <v>200363710</v>
      </c>
      <c r="K86" s="22">
        <v>9440000</v>
      </c>
      <c r="L86" s="22"/>
    </row>
    <row r="87" spans="1:12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1378439594</v>
      </c>
      <c r="F87" s="22">
        <v>610310130</v>
      </c>
      <c r="G87" s="22">
        <v>84241620</v>
      </c>
      <c r="H87" s="22">
        <v>41446010</v>
      </c>
      <c r="I87" s="22">
        <v>498903644</v>
      </c>
      <c r="J87" s="22">
        <v>141809580</v>
      </c>
      <c r="K87" s="22">
        <v>1728610</v>
      </c>
      <c r="L87" s="22"/>
    </row>
    <row r="88" spans="1:12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2300594680</v>
      </c>
      <c r="F88" s="22">
        <v>882305040</v>
      </c>
      <c r="G88" s="22">
        <v>693204450</v>
      </c>
      <c r="H88" s="22">
        <v>172319830</v>
      </c>
      <c r="I88" s="22">
        <v>535578640</v>
      </c>
      <c r="J88" s="22">
        <v>15474430</v>
      </c>
      <c r="K88" s="22">
        <v>1712290</v>
      </c>
      <c r="L88" s="22"/>
    </row>
    <row r="89" spans="1:12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7995142239</v>
      </c>
      <c r="F89" s="22">
        <v>3933886120</v>
      </c>
      <c r="G89" s="22">
        <v>2232726910</v>
      </c>
      <c r="H89" s="22">
        <v>551601019</v>
      </c>
      <c r="I89" s="22">
        <v>1192330890</v>
      </c>
      <c r="J89" s="22">
        <v>40071140</v>
      </c>
      <c r="K89" s="22">
        <v>44526160</v>
      </c>
      <c r="L89" s="22"/>
    </row>
    <row r="90" spans="1:12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342048255</v>
      </c>
      <c r="F90" s="22">
        <v>5944430</v>
      </c>
      <c r="G90" s="22">
        <v>80170</v>
      </c>
      <c r="H90" s="22">
        <v>71529343</v>
      </c>
      <c r="I90" s="22">
        <v>264464392</v>
      </c>
      <c r="J90" s="22">
        <v>29920</v>
      </c>
      <c r="K90" s="22"/>
      <c r="L90" s="22"/>
    </row>
    <row r="91" spans="1:12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1866024993</v>
      </c>
      <c r="F91" s="22">
        <v>10553350</v>
      </c>
      <c r="G91" s="22"/>
      <c r="H91" s="22">
        <v>632995196</v>
      </c>
      <c r="I91" s="22">
        <v>1222238017</v>
      </c>
      <c r="J91" s="22"/>
      <c r="K91" s="22">
        <v>238430</v>
      </c>
      <c r="L91" s="22"/>
    </row>
    <row r="92" spans="1:12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440368468</v>
      </c>
      <c r="F92" s="22">
        <v>6349550</v>
      </c>
      <c r="G92" s="22">
        <v>2551810</v>
      </c>
      <c r="H92" s="22">
        <v>90866147</v>
      </c>
      <c r="I92" s="22">
        <v>340479961</v>
      </c>
      <c r="J92" s="22">
        <v>121000</v>
      </c>
      <c r="K92" s="22"/>
      <c r="L92" s="22"/>
    </row>
    <row r="93" spans="1:12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65723692</v>
      </c>
      <c r="F93" s="22">
        <v>1742130</v>
      </c>
      <c r="G93" s="22">
        <v>378510</v>
      </c>
      <c r="H93" s="22">
        <v>11586755</v>
      </c>
      <c r="I93" s="22">
        <v>51918287</v>
      </c>
      <c r="J93" s="22">
        <v>50620</v>
      </c>
      <c r="K93" s="22">
        <v>47390</v>
      </c>
      <c r="L93" s="22"/>
    </row>
    <row r="94" spans="1:12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115871648</v>
      </c>
      <c r="F94" s="22">
        <v>2023890</v>
      </c>
      <c r="G94" s="22">
        <v>3806730</v>
      </c>
      <c r="H94" s="22">
        <v>21131479</v>
      </c>
      <c r="I94" s="22">
        <v>88481739</v>
      </c>
      <c r="J94" s="22">
        <v>98830</v>
      </c>
      <c r="K94" s="22">
        <v>328980</v>
      </c>
      <c r="L94" s="22"/>
    </row>
    <row r="95" spans="1:12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1971115866</v>
      </c>
      <c r="F95" s="22">
        <v>12087900</v>
      </c>
      <c r="G95" s="22">
        <v>47200</v>
      </c>
      <c r="H95" s="22">
        <v>88139463</v>
      </c>
      <c r="I95" s="22">
        <v>1870700303</v>
      </c>
      <c r="J95" s="22">
        <v>141000</v>
      </c>
      <c r="K95" s="22"/>
      <c r="L95" s="22"/>
    </row>
    <row r="96" spans="1:12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234628531</v>
      </c>
      <c r="F96" s="22">
        <v>4062720</v>
      </c>
      <c r="G96" s="22">
        <v>492840</v>
      </c>
      <c r="H96" s="22">
        <v>46580327</v>
      </c>
      <c r="I96" s="22">
        <v>183406534</v>
      </c>
      <c r="J96" s="22">
        <v>62070</v>
      </c>
      <c r="K96" s="22">
        <v>24040</v>
      </c>
      <c r="L96" s="22"/>
    </row>
    <row r="97" spans="1:12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100262664</v>
      </c>
      <c r="F97" s="22">
        <v>1415180</v>
      </c>
      <c r="G97" s="22">
        <v>437740</v>
      </c>
      <c r="H97" s="22">
        <v>11611893</v>
      </c>
      <c r="I97" s="22">
        <v>86757881</v>
      </c>
      <c r="J97" s="22">
        <v>24850</v>
      </c>
      <c r="K97" s="22">
        <v>15120</v>
      </c>
      <c r="L97" s="22"/>
    </row>
    <row r="98" spans="1:12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798045321</v>
      </c>
      <c r="F98" s="22">
        <v>8014700</v>
      </c>
      <c r="G98" s="22">
        <v>6500040</v>
      </c>
      <c r="H98" s="22">
        <v>80438140</v>
      </c>
      <c r="I98" s="22">
        <v>702673161</v>
      </c>
      <c r="J98" s="22">
        <v>189150</v>
      </c>
      <c r="K98" s="22">
        <v>230130</v>
      </c>
      <c r="L98" s="22"/>
    </row>
    <row r="99" spans="1:12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142978033</v>
      </c>
      <c r="F99" s="22">
        <v>1655950</v>
      </c>
      <c r="G99" s="22">
        <v>43400</v>
      </c>
      <c r="H99" s="22">
        <v>3778970</v>
      </c>
      <c r="I99" s="22">
        <v>137436713</v>
      </c>
      <c r="J99" s="22">
        <v>63000</v>
      </c>
      <c r="K99" s="22"/>
      <c r="L99" s="22"/>
    </row>
    <row r="100" spans="1:12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873693103</v>
      </c>
      <c r="F100" s="22">
        <v>10696370</v>
      </c>
      <c r="G100" s="22">
        <v>49390</v>
      </c>
      <c r="H100" s="22">
        <v>312158261</v>
      </c>
      <c r="I100" s="22">
        <v>550552632</v>
      </c>
      <c r="J100" s="22">
        <v>236450</v>
      </c>
      <c r="K100" s="22"/>
      <c r="L100" s="22"/>
    </row>
    <row r="101" spans="1:12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146925722</v>
      </c>
      <c r="F101" s="22">
        <v>2631830</v>
      </c>
      <c r="G101" s="22">
        <v>2193500</v>
      </c>
      <c r="H101" s="22">
        <v>26560409</v>
      </c>
      <c r="I101" s="22">
        <v>115173063</v>
      </c>
      <c r="J101" s="22">
        <v>132690</v>
      </c>
      <c r="K101" s="22">
        <v>234230</v>
      </c>
      <c r="L101" s="22"/>
    </row>
    <row r="102" spans="1:12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102793242</v>
      </c>
      <c r="F102" s="22">
        <v>1996350</v>
      </c>
      <c r="G102" s="22">
        <v>310200</v>
      </c>
      <c r="H102" s="22">
        <v>6333852</v>
      </c>
      <c r="I102" s="22">
        <v>93882610</v>
      </c>
      <c r="J102" s="22">
        <v>79370</v>
      </c>
      <c r="K102" s="22">
        <v>190860</v>
      </c>
      <c r="L102" s="22"/>
    </row>
    <row r="103" spans="1:12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120016775</v>
      </c>
      <c r="F103" s="22">
        <v>3605770</v>
      </c>
      <c r="G103" s="22">
        <v>201190</v>
      </c>
      <c r="H103" s="22">
        <v>5775967</v>
      </c>
      <c r="I103" s="22">
        <v>110078948</v>
      </c>
      <c r="J103" s="22">
        <v>314200</v>
      </c>
      <c r="K103" s="22">
        <v>40700</v>
      </c>
      <c r="L103" s="22"/>
    </row>
    <row r="104" spans="1:12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312736460</v>
      </c>
      <c r="F104" s="22">
        <v>3626320</v>
      </c>
      <c r="G104" s="22"/>
      <c r="H104" s="22">
        <v>32619604</v>
      </c>
      <c r="I104" s="22">
        <v>276481436</v>
      </c>
      <c r="J104" s="22">
        <v>9100</v>
      </c>
      <c r="K104" s="22"/>
      <c r="L104" s="22"/>
    </row>
    <row r="105" spans="1:12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219832332</v>
      </c>
      <c r="F105" s="22">
        <v>3304940</v>
      </c>
      <c r="G105" s="22">
        <v>93000</v>
      </c>
      <c r="H105" s="22">
        <v>30535253</v>
      </c>
      <c r="I105" s="22">
        <v>185744139</v>
      </c>
      <c r="J105" s="22">
        <v>142000</v>
      </c>
      <c r="K105" s="22">
        <v>13000</v>
      </c>
      <c r="L105" s="22"/>
    </row>
    <row r="106" spans="1:12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5334763563</v>
      </c>
      <c r="F106" s="22">
        <v>44672320</v>
      </c>
      <c r="G106" s="22">
        <v>343900</v>
      </c>
      <c r="H106" s="22">
        <v>760142496</v>
      </c>
      <c r="I106" s="22">
        <v>4528519077</v>
      </c>
      <c r="J106" s="22"/>
      <c r="K106" s="22">
        <v>1085770</v>
      </c>
      <c r="L106" s="22"/>
    </row>
    <row r="107" spans="1:12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310858218</v>
      </c>
      <c r="F107" s="22">
        <v>4804820</v>
      </c>
      <c r="G107" s="22">
        <v>282810</v>
      </c>
      <c r="H107" s="22">
        <v>34951585</v>
      </c>
      <c r="I107" s="22">
        <v>270737043</v>
      </c>
      <c r="J107" s="22">
        <v>77880</v>
      </c>
      <c r="K107" s="22">
        <v>4080</v>
      </c>
      <c r="L107" s="22"/>
    </row>
    <row r="108" spans="1:12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448165388</v>
      </c>
      <c r="F108" s="22">
        <v>10117120</v>
      </c>
      <c r="G108" s="22">
        <v>34990</v>
      </c>
      <c r="H108" s="22">
        <v>45279802</v>
      </c>
      <c r="I108" s="22">
        <v>392240216</v>
      </c>
      <c r="J108" s="22">
        <v>372860</v>
      </c>
      <c r="K108" s="22">
        <v>120400</v>
      </c>
      <c r="L108" s="22"/>
    </row>
    <row r="109" spans="1:12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70476600</v>
      </c>
      <c r="F109" s="22">
        <v>1654770</v>
      </c>
      <c r="G109" s="22"/>
      <c r="H109" s="22">
        <v>11808831</v>
      </c>
      <c r="I109" s="22">
        <v>56986099</v>
      </c>
      <c r="J109" s="22">
        <v>26900</v>
      </c>
      <c r="K109" s="22"/>
      <c r="L109" s="22"/>
    </row>
    <row r="110" spans="1:12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2582306366</v>
      </c>
      <c r="F110" s="22">
        <v>16001850</v>
      </c>
      <c r="G110" s="22"/>
      <c r="H110" s="22">
        <v>75230731</v>
      </c>
      <c r="I110" s="22">
        <v>2489878685</v>
      </c>
      <c r="J110" s="22">
        <v>1195100</v>
      </c>
      <c r="K110" s="22"/>
      <c r="L110" s="22"/>
    </row>
    <row r="111" spans="1:12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422342493</v>
      </c>
      <c r="F111" s="22">
        <v>6851370</v>
      </c>
      <c r="G111" s="22">
        <v>680230</v>
      </c>
      <c r="H111" s="22">
        <v>63513803</v>
      </c>
      <c r="I111" s="22">
        <v>351194160</v>
      </c>
      <c r="J111" s="22">
        <v>102930</v>
      </c>
      <c r="K111" s="22"/>
      <c r="L111" s="22"/>
    </row>
    <row r="112" spans="1:12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728794965</v>
      </c>
      <c r="F112" s="22">
        <v>7573780</v>
      </c>
      <c r="G112" s="22">
        <v>1726270</v>
      </c>
      <c r="H112" s="22">
        <v>48683086</v>
      </c>
      <c r="I112" s="22">
        <v>670500139</v>
      </c>
      <c r="J112" s="22">
        <v>106010</v>
      </c>
      <c r="K112" s="22">
        <v>205680</v>
      </c>
      <c r="L112" s="22"/>
    </row>
    <row r="113" spans="1:12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205057013</v>
      </c>
      <c r="F113" s="22">
        <v>2040100</v>
      </c>
      <c r="G113" s="22">
        <v>16450</v>
      </c>
      <c r="H113" s="22">
        <v>6836024</v>
      </c>
      <c r="I113" s="22">
        <v>195777179</v>
      </c>
      <c r="J113" s="22">
        <v>7880</v>
      </c>
      <c r="K113" s="22">
        <v>379380</v>
      </c>
      <c r="L113" s="22"/>
    </row>
    <row r="114" spans="1:12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3436723204</v>
      </c>
      <c r="F114" s="22">
        <v>27302650</v>
      </c>
      <c r="G114" s="22">
        <v>5147100</v>
      </c>
      <c r="H114" s="22">
        <v>399906424</v>
      </c>
      <c r="I114" s="22">
        <v>3003051620</v>
      </c>
      <c r="J114" s="22">
        <v>335510</v>
      </c>
      <c r="K114" s="22">
        <v>979900</v>
      </c>
      <c r="L114" s="22"/>
    </row>
    <row r="115" spans="1:12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70679829</v>
      </c>
      <c r="F115" s="22">
        <v>2224160</v>
      </c>
      <c r="G115" s="22">
        <v>31820</v>
      </c>
      <c r="H115" s="22">
        <v>19145956</v>
      </c>
      <c r="I115" s="22">
        <v>49265243</v>
      </c>
      <c r="J115" s="22">
        <v>12650</v>
      </c>
      <c r="K115" s="22"/>
      <c r="L115" s="22"/>
    </row>
    <row r="116" spans="1:12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458947046</v>
      </c>
      <c r="F116" s="22">
        <v>6583120</v>
      </c>
      <c r="G116" s="22">
        <v>5611490</v>
      </c>
      <c r="H116" s="22">
        <v>146855739</v>
      </c>
      <c r="I116" s="22">
        <v>299114897</v>
      </c>
      <c r="J116" s="22">
        <v>439960</v>
      </c>
      <c r="K116" s="22">
        <v>341840</v>
      </c>
      <c r="L116" s="22"/>
    </row>
    <row r="117" spans="1:12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69969932</v>
      </c>
      <c r="F117" s="22">
        <v>1187820</v>
      </c>
      <c r="G117" s="22">
        <v>84710</v>
      </c>
      <c r="H117" s="22">
        <v>5939145</v>
      </c>
      <c r="I117" s="22">
        <v>62713417</v>
      </c>
      <c r="J117" s="22">
        <v>4620</v>
      </c>
      <c r="K117" s="22">
        <v>40220</v>
      </c>
      <c r="L117" s="22"/>
    </row>
    <row r="118" spans="1:12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788398928</v>
      </c>
      <c r="F118" s="22">
        <v>13085180</v>
      </c>
      <c r="G118" s="22">
        <v>491160</v>
      </c>
      <c r="H118" s="22">
        <v>83029667</v>
      </c>
      <c r="I118" s="22">
        <v>691569541</v>
      </c>
      <c r="J118" s="22">
        <v>223380</v>
      </c>
      <c r="K118" s="22"/>
      <c r="L118" s="22"/>
    </row>
    <row r="119" spans="1:12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508568789</v>
      </c>
      <c r="F119" s="22">
        <v>6480620</v>
      </c>
      <c r="G119" s="22">
        <v>292890</v>
      </c>
      <c r="H119" s="22">
        <v>49841140</v>
      </c>
      <c r="I119" s="22">
        <v>451015659</v>
      </c>
      <c r="J119" s="22">
        <v>531080</v>
      </c>
      <c r="K119" s="22">
        <v>407400</v>
      </c>
      <c r="L119" s="22"/>
    </row>
    <row r="120" spans="1:12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1088366488</v>
      </c>
      <c r="F120" s="22">
        <v>47945140</v>
      </c>
      <c r="G120" s="22">
        <v>27425050</v>
      </c>
      <c r="H120" s="22">
        <v>344282485</v>
      </c>
      <c r="I120" s="22">
        <v>668428713</v>
      </c>
      <c r="J120" s="22">
        <v>285100</v>
      </c>
      <c r="K120" s="22"/>
      <c r="L120" s="22"/>
    </row>
    <row r="121" spans="1:12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927923721</v>
      </c>
      <c r="F121" s="22">
        <v>37007280</v>
      </c>
      <c r="G121" s="22">
        <v>6020720</v>
      </c>
      <c r="H121" s="22">
        <v>200946275</v>
      </c>
      <c r="I121" s="22">
        <v>682117096</v>
      </c>
      <c r="J121" s="22">
        <v>1498110</v>
      </c>
      <c r="K121" s="22">
        <v>334240</v>
      </c>
      <c r="L121" s="22"/>
    </row>
    <row r="122" spans="1:12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106066861</v>
      </c>
      <c r="F122" s="22">
        <v>2378550</v>
      </c>
      <c r="G122" s="22"/>
      <c r="H122" s="22">
        <v>15666268</v>
      </c>
      <c r="I122" s="22">
        <v>87998703</v>
      </c>
      <c r="J122" s="22">
        <v>7650</v>
      </c>
      <c r="K122" s="22">
        <v>15690</v>
      </c>
      <c r="L122" s="22"/>
    </row>
    <row r="123" spans="1:12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1052352842</v>
      </c>
      <c r="F123" s="22">
        <v>24272510</v>
      </c>
      <c r="G123" s="22">
        <v>16850700</v>
      </c>
      <c r="H123" s="22">
        <v>253893532</v>
      </c>
      <c r="I123" s="22">
        <v>756000030</v>
      </c>
      <c r="J123" s="22">
        <v>84950</v>
      </c>
      <c r="K123" s="22">
        <v>1251120</v>
      </c>
      <c r="L123" s="22"/>
    </row>
    <row r="124" spans="1:12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122996779</v>
      </c>
      <c r="F124" s="22">
        <v>2800560</v>
      </c>
      <c r="G124" s="22">
        <v>100380</v>
      </c>
      <c r="H124" s="22">
        <v>28680360</v>
      </c>
      <c r="I124" s="22">
        <v>91308029</v>
      </c>
      <c r="J124" s="22">
        <v>107450</v>
      </c>
      <c r="K124" s="22"/>
      <c r="L124" s="22"/>
    </row>
    <row r="125" spans="1:12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300766027</v>
      </c>
      <c r="F125" s="22">
        <v>6079500</v>
      </c>
      <c r="G125" s="22">
        <v>1513920</v>
      </c>
      <c r="H125" s="22">
        <v>61635857</v>
      </c>
      <c r="I125" s="22">
        <v>231375340</v>
      </c>
      <c r="J125" s="22">
        <v>161410</v>
      </c>
      <c r="K125" s="22"/>
      <c r="L125" s="22"/>
    </row>
    <row r="126" spans="1:12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73861491</v>
      </c>
      <c r="F126" s="22">
        <v>2301400</v>
      </c>
      <c r="G126" s="22">
        <v>786290</v>
      </c>
      <c r="H126" s="22">
        <v>20378892</v>
      </c>
      <c r="I126" s="22">
        <v>50357379</v>
      </c>
      <c r="J126" s="22">
        <v>16860</v>
      </c>
      <c r="K126" s="22">
        <v>20670</v>
      </c>
      <c r="L126" s="22"/>
    </row>
    <row r="127" spans="1:12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311616752</v>
      </c>
      <c r="F127" s="22">
        <v>8835130</v>
      </c>
      <c r="G127" s="22">
        <v>1634530</v>
      </c>
      <c r="H127" s="22">
        <v>60203278</v>
      </c>
      <c r="I127" s="22">
        <v>240373924</v>
      </c>
      <c r="J127" s="22">
        <v>175270</v>
      </c>
      <c r="K127" s="22">
        <v>394620</v>
      </c>
      <c r="L127" s="22"/>
    </row>
    <row r="128" spans="1:12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233686947</v>
      </c>
      <c r="F128" s="22">
        <v>7054580</v>
      </c>
      <c r="G128" s="22">
        <v>442800</v>
      </c>
      <c r="H128" s="22">
        <v>66967281</v>
      </c>
      <c r="I128" s="22">
        <v>159222286</v>
      </c>
      <c r="J128" s="22"/>
      <c r="K128" s="22"/>
      <c r="L128" s="22"/>
    </row>
    <row r="129" spans="1:12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336041403</v>
      </c>
      <c r="F129" s="22">
        <v>3858760</v>
      </c>
      <c r="G129" s="22">
        <v>99960</v>
      </c>
      <c r="H129" s="22">
        <v>16776962</v>
      </c>
      <c r="I129" s="22">
        <v>315053671</v>
      </c>
      <c r="J129" s="22">
        <v>201380</v>
      </c>
      <c r="K129" s="22">
        <v>50670</v>
      </c>
      <c r="L129" s="22"/>
    </row>
    <row r="130" spans="1:12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228491508</v>
      </c>
      <c r="F130" s="22">
        <v>4150760</v>
      </c>
      <c r="G130" s="22">
        <v>343700</v>
      </c>
      <c r="H130" s="22">
        <v>44980884</v>
      </c>
      <c r="I130" s="22">
        <v>178867664</v>
      </c>
      <c r="J130" s="22">
        <v>103800</v>
      </c>
      <c r="K130" s="22">
        <v>44700</v>
      </c>
      <c r="L130" s="22"/>
    </row>
    <row r="131" spans="1:12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483634662</v>
      </c>
      <c r="F131" s="22">
        <v>6461090</v>
      </c>
      <c r="G131" s="22"/>
      <c r="H131" s="22">
        <v>108954184</v>
      </c>
      <c r="I131" s="22">
        <v>368219388</v>
      </c>
      <c r="J131" s="22"/>
      <c r="K131" s="22"/>
      <c r="L131" s="22"/>
    </row>
    <row r="132" spans="1:12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36235346</v>
      </c>
      <c r="F132" s="22">
        <v>728700</v>
      </c>
      <c r="G132" s="22">
        <v>1085910</v>
      </c>
      <c r="H132" s="22">
        <v>1981836</v>
      </c>
      <c r="I132" s="22">
        <v>32423190</v>
      </c>
      <c r="J132" s="22">
        <v>15710</v>
      </c>
      <c r="K132" s="22"/>
      <c r="L132" s="22"/>
    </row>
    <row r="133" spans="1:12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208233463</v>
      </c>
      <c r="F133" s="22">
        <v>8562130</v>
      </c>
      <c r="G133" s="22">
        <v>114030</v>
      </c>
      <c r="H133" s="22">
        <v>39628351</v>
      </c>
      <c r="I133" s="22">
        <v>159673572</v>
      </c>
      <c r="J133" s="22">
        <v>103230</v>
      </c>
      <c r="K133" s="22">
        <v>152150</v>
      </c>
      <c r="L133" s="22"/>
    </row>
    <row r="134" spans="1:12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71751630</v>
      </c>
      <c r="F134" s="22">
        <v>1455420</v>
      </c>
      <c r="G134" s="22"/>
      <c r="H134" s="22">
        <v>19491217</v>
      </c>
      <c r="I134" s="22">
        <v>50717263</v>
      </c>
      <c r="J134" s="22">
        <v>24510</v>
      </c>
      <c r="K134" s="22">
        <v>63220</v>
      </c>
      <c r="L134" s="22"/>
    </row>
    <row r="135" spans="1:12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414590341</v>
      </c>
      <c r="F135" s="22">
        <v>21735000</v>
      </c>
      <c r="G135" s="22">
        <v>25676910</v>
      </c>
      <c r="H135" s="22">
        <v>151033890</v>
      </c>
      <c r="I135" s="22">
        <v>216028361</v>
      </c>
      <c r="J135" s="22">
        <v>8620</v>
      </c>
      <c r="K135" s="22">
        <v>107560</v>
      </c>
      <c r="L135" s="22"/>
    </row>
    <row r="136" spans="1:12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257536280</v>
      </c>
      <c r="F136" s="22">
        <v>5106380</v>
      </c>
      <c r="G136" s="22">
        <v>5005000</v>
      </c>
      <c r="H136" s="22">
        <v>80620927</v>
      </c>
      <c r="I136" s="22">
        <v>166669483</v>
      </c>
      <c r="J136" s="22">
        <v>102460</v>
      </c>
      <c r="K136" s="22">
        <v>32030</v>
      </c>
      <c r="L136" s="22"/>
    </row>
    <row r="137" spans="1:12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1834202573</v>
      </c>
      <c r="F137" s="22">
        <v>15527940</v>
      </c>
      <c r="G137" s="22"/>
      <c r="H137" s="22">
        <v>285910477</v>
      </c>
      <c r="I137" s="22">
        <v>1532431156</v>
      </c>
      <c r="J137" s="22">
        <v>314000</v>
      </c>
      <c r="K137" s="22">
        <v>19000</v>
      </c>
      <c r="L137" s="22"/>
    </row>
    <row r="138" spans="1:12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1642338136</v>
      </c>
      <c r="F138" s="22">
        <v>24715790</v>
      </c>
      <c r="G138" s="22">
        <v>237298930</v>
      </c>
      <c r="H138" s="22">
        <v>363462113</v>
      </c>
      <c r="I138" s="22">
        <v>1014984663</v>
      </c>
      <c r="J138" s="22">
        <v>6960</v>
      </c>
      <c r="K138" s="22">
        <v>1869680</v>
      </c>
      <c r="L138" s="22"/>
    </row>
    <row r="139" spans="1:12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985723516</v>
      </c>
      <c r="F139" s="22">
        <v>10916430</v>
      </c>
      <c r="G139" s="22">
        <v>53574320</v>
      </c>
      <c r="H139" s="22">
        <v>179982610</v>
      </c>
      <c r="I139" s="22">
        <v>740424876</v>
      </c>
      <c r="J139" s="22">
        <v>452070</v>
      </c>
      <c r="K139" s="22">
        <v>373210</v>
      </c>
      <c r="L139" s="22"/>
    </row>
    <row r="140" spans="1:12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110808029</v>
      </c>
      <c r="F140" s="22">
        <v>1441790</v>
      </c>
      <c r="G140" s="22"/>
      <c r="H140" s="22">
        <v>5269279</v>
      </c>
      <c r="I140" s="22">
        <v>104012840</v>
      </c>
      <c r="J140" s="22">
        <v>59370</v>
      </c>
      <c r="K140" s="22">
        <v>24750</v>
      </c>
      <c r="L140" s="22"/>
    </row>
    <row r="141" spans="1:12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85059441</v>
      </c>
      <c r="F141" s="22">
        <v>1714710</v>
      </c>
      <c r="G141" s="22"/>
      <c r="H141" s="22">
        <v>16811931</v>
      </c>
      <c r="I141" s="22">
        <v>66216720</v>
      </c>
      <c r="J141" s="22">
        <v>149180</v>
      </c>
      <c r="K141" s="22">
        <v>166900</v>
      </c>
      <c r="L141" s="22"/>
    </row>
    <row r="142" spans="1:12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167007864</v>
      </c>
      <c r="F142" s="22">
        <v>3250970</v>
      </c>
      <c r="G142" s="22">
        <v>688250</v>
      </c>
      <c r="H142" s="22">
        <v>18286331</v>
      </c>
      <c r="I142" s="22">
        <v>144576013</v>
      </c>
      <c r="J142" s="22">
        <v>161800</v>
      </c>
      <c r="K142" s="22">
        <v>44500</v>
      </c>
      <c r="L142" s="22"/>
    </row>
    <row r="143" spans="1:12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116702719</v>
      </c>
      <c r="F143" s="22">
        <v>1542280</v>
      </c>
      <c r="G143" s="22">
        <v>65020</v>
      </c>
      <c r="H143" s="22">
        <v>5928004</v>
      </c>
      <c r="I143" s="22">
        <v>109027405</v>
      </c>
      <c r="J143" s="22">
        <v>140010</v>
      </c>
      <c r="K143" s="22"/>
      <c r="L143" s="22"/>
    </row>
    <row r="144" spans="1:12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180764613</v>
      </c>
      <c r="F144" s="22">
        <v>2382760</v>
      </c>
      <c r="G144" s="22">
        <v>584400</v>
      </c>
      <c r="H144" s="22">
        <v>8826560</v>
      </c>
      <c r="I144" s="22">
        <v>168937283</v>
      </c>
      <c r="J144" s="22">
        <v>33610</v>
      </c>
      <c r="K144" s="22"/>
      <c r="L144" s="22"/>
    </row>
    <row r="145" spans="1:12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109191957</v>
      </c>
      <c r="F145" s="22">
        <v>2317860</v>
      </c>
      <c r="G145" s="22">
        <v>50160</v>
      </c>
      <c r="H145" s="22">
        <v>24505763</v>
      </c>
      <c r="I145" s="22">
        <v>82304024</v>
      </c>
      <c r="J145" s="22">
        <v>14150</v>
      </c>
      <c r="K145" s="22"/>
      <c r="L145" s="22"/>
    </row>
    <row r="146" spans="1:12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90260072</v>
      </c>
      <c r="F146" s="22">
        <v>2246460</v>
      </c>
      <c r="G146" s="22">
        <v>129500</v>
      </c>
      <c r="H146" s="22">
        <v>20528989</v>
      </c>
      <c r="I146" s="22">
        <v>67327423</v>
      </c>
      <c r="J146" s="22"/>
      <c r="K146" s="22">
        <v>27700</v>
      </c>
      <c r="L146" s="22"/>
    </row>
    <row r="147" spans="1:12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38544670</v>
      </c>
      <c r="F147" s="22">
        <v>1385110</v>
      </c>
      <c r="G147" s="22">
        <v>17100</v>
      </c>
      <c r="H147" s="22">
        <v>7930647</v>
      </c>
      <c r="I147" s="22">
        <v>29174593</v>
      </c>
      <c r="J147" s="22">
        <v>2270</v>
      </c>
      <c r="K147" s="22">
        <v>34950</v>
      </c>
      <c r="L147" s="22"/>
    </row>
    <row r="148" spans="1:12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64126066</v>
      </c>
      <c r="F148" s="22">
        <v>1427940</v>
      </c>
      <c r="G148" s="22">
        <v>11270</v>
      </c>
      <c r="H148" s="22">
        <v>8864486</v>
      </c>
      <c r="I148" s="22">
        <v>53768120</v>
      </c>
      <c r="J148" s="22">
        <v>36840</v>
      </c>
      <c r="K148" s="22">
        <v>17410</v>
      </c>
      <c r="L148" s="22"/>
    </row>
    <row r="149" spans="1:12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197478439</v>
      </c>
      <c r="F149" s="22">
        <v>3115790</v>
      </c>
      <c r="G149" s="22">
        <v>44560</v>
      </c>
      <c r="H149" s="22">
        <v>13892497</v>
      </c>
      <c r="I149" s="22">
        <v>180337592</v>
      </c>
      <c r="J149" s="22">
        <v>24000</v>
      </c>
      <c r="K149" s="22">
        <v>64000</v>
      </c>
      <c r="L149" s="22"/>
    </row>
    <row r="150" spans="1:12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1055211285</v>
      </c>
      <c r="F150" s="22">
        <v>10418590</v>
      </c>
      <c r="G150" s="22">
        <v>1678890</v>
      </c>
      <c r="H150" s="22">
        <v>107478367</v>
      </c>
      <c r="I150" s="22">
        <v>935278928</v>
      </c>
      <c r="J150" s="22">
        <v>281710</v>
      </c>
      <c r="K150" s="22">
        <v>74800</v>
      </c>
      <c r="L150" s="22"/>
    </row>
    <row r="151" spans="1:12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79161144</v>
      </c>
      <c r="F151" s="22">
        <v>1851330</v>
      </c>
      <c r="G151" s="22">
        <v>444430</v>
      </c>
      <c r="H151" s="22">
        <v>6079782</v>
      </c>
      <c r="I151" s="22">
        <v>70646712</v>
      </c>
      <c r="J151" s="22">
        <v>112600</v>
      </c>
      <c r="K151" s="22">
        <v>26290</v>
      </c>
      <c r="L151" s="22"/>
    </row>
    <row r="152" spans="1:12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262819912</v>
      </c>
      <c r="F152" s="22">
        <v>3412130</v>
      </c>
      <c r="G152" s="22">
        <v>2835360</v>
      </c>
      <c r="H152" s="22">
        <v>42224838</v>
      </c>
      <c r="I152" s="22">
        <v>214303384</v>
      </c>
      <c r="J152" s="22">
        <v>44200</v>
      </c>
      <c r="K152" s="22"/>
      <c r="L152" s="22"/>
    </row>
    <row r="153" spans="1:12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3933146729</v>
      </c>
      <c r="F153" s="22">
        <v>23798450</v>
      </c>
      <c r="G153" s="22">
        <v>139200</v>
      </c>
      <c r="H153" s="22">
        <v>504017175</v>
      </c>
      <c r="I153" s="22">
        <v>3404843304</v>
      </c>
      <c r="J153" s="22">
        <v>169600</v>
      </c>
      <c r="K153" s="22">
        <v>179000</v>
      </c>
      <c r="L153" s="22"/>
    </row>
    <row r="154" spans="1:12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1189080925</v>
      </c>
      <c r="F154" s="22">
        <v>12230470</v>
      </c>
      <c r="G154" s="22">
        <v>10752690</v>
      </c>
      <c r="H154" s="22">
        <v>232941741</v>
      </c>
      <c r="I154" s="22">
        <v>932313594</v>
      </c>
      <c r="J154" s="22">
        <v>535630</v>
      </c>
      <c r="K154" s="22">
        <v>306800</v>
      </c>
      <c r="L154" s="22"/>
    </row>
    <row r="155" spans="1:12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97491973</v>
      </c>
      <c r="F155" s="22">
        <v>2376380</v>
      </c>
      <c r="G155" s="22">
        <v>1914490</v>
      </c>
      <c r="H155" s="22">
        <v>20896033</v>
      </c>
      <c r="I155" s="22">
        <v>72202010</v>
      </c>
      <c r="J155" s="22">
        <v>67040</v>
      </c>
      <c r="K155" s="22">
        <v>36020</v>
      </c>
      <c r="L155" s="22"/>
    </row>
    <row r="156" spans="1:12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77432415</v>
      </c>
      <c r="F156" s="22">
        <v>2077400</v>
      </c>
      <c r="G156" s="22">
        <v>9790</v>
      </c>
      <c r="H156" s="22">
        <v>14075497</v>
      </c>
      <c r="I156" s="22">
        <v>61227998</v>
      </c>
      <c r="J156" s="22">
        <v>28710</v>
      </c>
      <c r="K156" s="22">
        <v>13020</v>
      </c>
      <c r="L156" s="22"/>
    </row>
    <row r="157" spans="1:12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865621280</v>
      </c>
      <c r="F157" s="22">
        <v>14102000</v>
      </c>
      <c r="G157" s="22">
        <v>339540</v>
      </c>
      <c r="H157" s="22">
        <v>229836303</v>
      </c>
      <c r="I157" s="22">
        <v>621137447</v>
      </c>
      <c r="J157" s="22">
        <v>64700</v>
      </c>
      <c r="K157" s="22">
        <v>141290</v>
      </c>
      <c r="L157" s="22"/>
    </row>
    <row r="158" spans="1:12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233721039</v>
      </c>
      <c r="F158" s="22">
        <v>2975930</v>
      </c>
      <c r="G158" s="22">
        <v>57030</v>
      </c>
      <c r="H158" s="22">
        <v>5519198</v>
      </c>
      <c r="I158" s="22">
        <v>224766751</v>
      </c>
      <c r="J158" s="22">
        <v>167180</v>
      </c>
      <c r="K158" s="22">
        <v>234950</v>
      </c>
      <c r="L158" s="22"/>
    </row>
    <row r="159" spans="1:12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146727516</v>
      </c>
      <c r="F159" s="22">
        <v>2167510</v>
      </c>
      <c r="G159" s="22">
        <v>978070</v>
      </c>
      <c r="H159" s="22">
        <v>19127425</v>
      </c>
      <c r="I159" s="22">
        <v>124400061</v>
      </c>
      <c r="J159" s="22">
        <v>54450</v>
      </c>
      <c r="K159" s="22"/>
      <c r="L159" s="22"/>
    </row>
    <row r="160" spans="1:12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414389441</v>
      </c>
      <c r="F160" s="22">
        <v>5965440</v>
      </c>
      <c r="G160" s="22">
        <v>171610</v>
      </c>
      <c r="H160" s="22">
        <v>98113106</v>
      </c>
      <c r="I160" s="22">
        <v>309934255</v>
      </c>
      <c r="J160" s="22">
        <v>205030</v>
      </c>
      <c r="K160" s="22"/>
      <c r="L160" s="22"/>
    </row>
    <row r="161" spans="1:12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739063341</v>
      </c>
      <c r="F161" s="22">
        <v>9602040</v>
      </c>
      <c r="G161" s="22"/>
      <c r="H161" s="22">
        <v>128342806</v>
      </c>
      <c r="I161" s="22">
        <v>600622925</v>
      </c>
      <c r="J161" s="22">
        <v>290530</v>
      </c>
      <c r="K161" s="22">
        <v>205040</v>
      </c>
      <c r="L161" s="22"/>
    </row>
    <row r="162" spans="1:12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193639907</v>
      </c>
      <c r="F162" s="22">
        <v>3698720</v>
      </c>
      <c r="G162" s="22">
        <v>185190</v>
      </c>
      <c r="H162" s="22">
        <v>61775413</v>
      </c>
      <c r="I162" s="22">
        <v>127836914</v>
      </c>
      <c r="J162" s="22">
        <v>61870</v>
      </c>
      <c r="K162" s="22">
        <v>81800</v>
      </c>
      <c r="L162" s="22"/>
    </row>
    <row r="163" spans="1:12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84240224</v>
      </c>
      <c r="F163" s="22">
        <v>1645310</v>
      </c>
      <c r="G163" s="22"/>
      <c r="H163" s="22">
        <v>25915792</v>
      </c>
      <c r="I163" s="22">
        <v>56679122</v>
      </c>
      <c r="J163" s="22"/>
      <c r="K163" s="22"/>
      <c r="L163" s="22"/>
    </row>
    <row r="164" spans="1:12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272462275</v>
      </c>
      <c r="F164" s="22">
        <v>3513360</v>
      </c>
      <c r="G164" s="22">
        <v>787920</v>
      </c>
      <c r="H164" s="22">
        <v>10503619</v>
      </c>
      <c r="I164" s="22">
        <v>257566646</v>
      </c>
      <c r="J164" s="22">
        <v>80480</v>
      </c>
      <c r="K164" s="22">
        <v>10250</v>
      </c>
      <c r="L164" s="22"/>
    </row>
    <row r="165" spans="1:12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665864212</v>
      </c>
      <c r="F165" s="22">
        <v>10356820</v>
      </c>
      <c r="G165" s="22">
        <v>9387800</v>
      </c>
      <c r="H165" s="22">
        <v>192970588</v>
      </c>
      <c r="I165" s="22">
        <v>446747314</v>
      </c>
      <c r="J165" s="22">
        <v>5923040</v>
      </c>
      <c r="K165" s="22">
        <v>478650</v>
      </c>
      <c r="L165" s="22"/>
    </row>
    <row r="166" spans="1:12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300428739</v>
      </c>
      <c r="F166" s="22">
        <v>11440840</v>
      </c>
      <c r="G166" s="22">
        <v>14599890</v>
      </c>
      <c r="H166" s="22">
        <v>51610903</v>
      </c>
      <c r="I166" s="22">
        <v>222096906</v>
      </c>
      <c r="J166" s="22">
        <v>612700</v>
      </c>
      <c r="K166" s="22">
        <v>67500</v>
      </c>
      <c r="L166" s="22"/>
    </row>
    <row r="167" spans="1:12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273296165</v>
      </c>
      <c r="F167" s="22">
        <v>4399940</v>
      </c>
      <c r="G167" s="22">
        <v>276480</v>
      </c>
      <c r="H167" s="22">
        <v>65325852</v>
      </c>
      <c r="I167" s="22">
        <v>202919353</v>
      </c>
      <c r="J167" s="22">
        <v>342970</v>
      </c>
      <c r="K167" s="22">
        <v>31570</v>
      </c>
      <c r="L167" s="22"/>
    </row>
    <row r="168" spans="1:12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848409940</v>
      </c>
      <c r="F168" s="22">
        <v>13188980</v>
      </c>
      <c r="G168" s="22">
        <v>117850</v>
      </c>
      <c r="H168" s="22">
        <v>201167635</v>
      </c>
      <c r="I168" s="22">
        <v>633513125</v>
      </c>
      <c r="J168" s="22">
        <v>58880</v>
      </c>
      <c r="K168" s="22">
        <v>363470</v>
      </c>
      <c r="L168" s="22"/>
    </row>
    <row r="169" spans="1:12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76927283</v>
      </c>
      <c r="F169" s="22">
        <v>1408390</v>
      </c>
      <c r="G169" s="22"/>
      <c r="H169" s="22">
        <v>11274355</v>
      </c>
      <c r="I169" s="22">
        <v>64199218</v>
      </c>
      <c r="J169" s="22">
        <v>11990</v>
      </c>
      <c r="K169" s="22">
        <v>33330</v>
      </c>
      <c r="L169" s="22"/>
    </row>
    <row r="170" spans="1:12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223449861</v>
      </c>
      <c r="F170" s="22">
        <v>7210620</v>
      </c>
      <c r="G170" s="22">
        <v>2599870</v>
      </c>
      <c r="H170" s="22">
        <v>24619796</v>
      </c>
      <c r="I170" s="22">
        <v>188529335</v>
      </c>
      <c r="J170" s="22">
        <v>428050</v>
      </c>
      <c r="K170" s="22">
        <v>62190</v>
      </c>
      <c r="L170" s="22"/>
    </row>
    <row r="171" spans="1:12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800594611</v>
      </c>
      <c r="F171" s="22">
        <v>11307000</v>
      </c>
      <c r="G171" s="22">
        <v>57960</v>
      </c>
      <c r="H171" s="22">
        <v>228967078</v>
      </c>
      <c r="I171" s="22">
        <v>560209083</v>
      </c>
      <c r="J171" s="22">
        <v>3890</v>
      </c>
      <c r="K171" s="22">
        <v>49600</v>
      </c>
      <c r="L171" s="22"/>
    </row>
    <row r="172" spans="1:12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96938592</v>
      </c>
      <c r="F172" s="22">
        <v>2705030</v>
      </c>
      <c r="G172" s="22">
        <v>62900</v>
      </c>
      <c r="H172" s="22">
        <v>15602493</v>
      </c>
      <c r="I172" s="22">
        <v>78469969</v>
      </c>
      <c r="J172" s="22">
        <v>98200</v>
      </c>
      <c r="K172" s="22"/>
      <c r="L172" s="22"/>
    </row>
    <row r="173" spans="1:12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77699480</v>
      </c>
      <c r="F173" s="22">
        <v>2691460</v>
      </c>
      <c r="G173" s="22">
        <v>113380</v>
      </c>
      <c r="H173" s="22">
        <v>13831592</v>
      </c>
      <c r="I173" s="22">
        <v>61004258</v>
      </c>
      <c r="J173" s="22">
        <v>58790</v>
      </c>
      <c r="K173" s="22"/>
      <c r="L173" s="22"/>
    </row>
    <row r="174" spans="1:12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585412738</v>
      </c>
      <c r="F174" s="22">
        <v>8279330</v>
      </c>
      <c r="G174" s="22">
        <v>144240</v>
      </c>
      <c r="H174" s="22">
        <v>138618901</v>
      </c>
      <c r="I174" s="22">
        <v>438290267</v>
      </c>
      <c r="J174" s="22">
        <v>80000</v>
      </c>
      <c r="K174" s="22"/>
      <c r="L174" s="22"/>
    </row>
    <row r="175" spans="1:12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52362666</v>
      </c>
      <c r="F175" s="22">
        <v>859610</v>
      </c>
      <c r="G175" s="22">
        <v>334800</v>
      </c>
      <c r="H175" s="22">
        <v>4794787</v>
      </c>
      <c r="I175" s="22">
        <v>46350049</v>
      </c>
      <c r="J175" s="22">
        <v>23420</v>
      </c>
      <c r="K175" s="22"/>
      <c r="L175" s="22"/>
    </row>
    <row r="176" spans="1:12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688003377</v>
      </c>
      <c r="F176" s="22">
        <v>11440690</v>
      </c>
      <c r="G176" s="22">
        <v>1889180</v>
      </c>
      <c r="H176" s="22">
        <v>177646374</v>
      </c>
      <c r="I176" s="22">
        <v>496584393</v>
      </c>
      <c r="J176" s="22">
        <v>338830</v>
      </c>
      <c r="K176" s="22">
        <v>103910</v>
      </c>
      <c r="L176" s="22"/>
    </row>
    <row r="177" spans="1:12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2152868783</v>
      </c>
      <c r="F177" s="22">
        <v>20610120</v>
      </c>
      <c r="G177" s="22">
        <v>626740</v>
      </c>
      <c r="H177" s="22">
        <v>276085498</v>
      </c>
      <c r="I177" s="22">
        <v>1852876325</v>
      </c>
      <c r="J177" s="22">
        <v>1062230</v>
      </c>
      <c r="K177" s="22">
        <v>1607870</v>
      </c>
      <c r="L177" s="22"/>
    </row>
    <row r="178" spans="1:12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1681873739</v>
      </c>
      <c r="F178" s="22">
        <v>19610090</v>
      </c>
      <c r="G178" s="22">
        <v>1149400</v>
      </c>
      <c r="H178" s="22">
        <v>276746148</v>
      </c>
      <c r="I178" s="22">
        <v>1383915041</v>
      </c>
      <c r="J178" s="22">
        <v>453060</v>
      </c>
      <c r="K178" s="22"/>
      <c r="L178" s="22"/>
    </row>
    <row r="179" spans="1:12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340141670</v>
      </c>
      <c r="F179" s="22">
        <v>13097860</v>
      </c>
      <c r="G179" s="22">
        <v>172710</v>
      </c>
      <c r="H179" s="22">
        <v>53738303</v>
      </c>
      <c r="I179" s="22">
        <v>272980357</v>
      </c>
      <c r="J179" s="22">
        <v>152440</v>
      </c>
      <c r="K179" s="22"/>
      <c r="L179" s="22"/>
    </row>
    <row r="180" spans="1:12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132091174</v>
      </c>
      <c r="F180" s="22">
        <v>12387650</v>
      </c>
      <c r="G180" s="22">
        <v>1791000</v>
      </c>
      <c r="H180" s="22">
        <v>29761241</v>
      </c>
      <c r="I180" s="22">
        <v>88151283</v>
      </c>
      <c r="J180" s="22"/>
      <c r="K180" s="22"/>
      <c r="L180" s="22"/>
    </row>
    <row r="181" spans="1:12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1969398756</v>
      </c>
      <c r="F181" s="22">
        <v>18335230</v>
      </c>
      <c r="G181" s="22">
        <v>1231870</v>
      </c>
      <c r="H181" s="22">
        <v>276517637</v>
      </c>
      <c r="I181" s="22">
        <v>1671220519</v>
      </c>
      <c r="J181" s="22">
        <v>2044220</v>
      </c>
      <c r="K181" s="22">
        <v>49280</v>
      </c>
      <c r="L181" s="22"/>
    </row>
    <row r="182" spans="1:12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918120565</v>
      </c>
      <c r="F182" s="22">
        <v>14955080</v>
      </c>
      <c r="G182" s="22">
        <v>65028850</v>
      </c>
      <c r="H182" s="22">
        <v>193511090</v>
      </c>
      <c r="I182" s="22">
        <v>643445175</v>
      </c>
      <c r="J182" s="22">
        <v>211230</v>
      </c>
      <c r="K182" s="22">
        <v>336330</v>
      </c>
      <c r="L182" s="22">
        <v>632810</v>
      </c>
    </row>
    <row r="183" spans="1:12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282433160</v>
      </c>
      <c r="F183" s="22">
        <v>4677410</v>
      </c>
      <c r="G183" s="22">
        <v>331990</v>
      </c>
      <c r="H183" s="22">
        <v>48182631</v>
      </c>
      <c r="I183" s="22">
        <v>229062669</v>
      </c>
      <c r="J183" s="22">
        <v>149760</v>
      </c>
      <c r="K183" s="22">
        <v>28700</v>
      </c>
      <c r="L183" s="22"/>
    </row>
    <row r="184" spans="1:12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229541388</v>
      </c>
      <c r="F184" s="22">
        <v>4326050</v>
      </c>
      <c r="G184" s="22">
        <v>1564300</v>
      </c>
      <c r="H184" s="22">
        <v>35654300</v>
      </c>
      <c r="I184" s="22">
        <v>187045138</v>
      </c>
      <c r="J184" s="22">
        <v>264200</v>
      </c>
      <c r="K184" s="22">
        <v>687400</v>
      </c>
      <c r="L184" s="22"/>
    </row>
    <row r="185" spans="1:12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89144873</v>
      </c>
      <c r="F185" s="22">
        <v>1728790</v>
      </c>
      <c r="G185" s="22">
        <v>277190</v>
      </c>
      <c r="H185" s="22">
        <v>12602203</v>
      </c>
      <c r="I185" s="22">
        <v>74476050</v>
      </c>
      <c r="J185" s="22">
        <v>33770</v>
      </c>
      <c r="K185" s="22">
        <v>26870</v>
      </c>
      <c r="L185" s="22"/>
    </row>
    <row r="186" spans="1:12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73649505</v>
      </c>
      <c r="F186" s="22">
        <v>2112730</v>
      </c>
      <c r="G186" s="22">
        <v>28210</v>
      </c>
      <c r="H186" s="22">
        <v>8578721</v>
      </c>
      <c r="I186" s="22">
        <v>62922684</v>
      </c>
      <c r="J186" s="22">
        <v>7160</v>
      </c>
      <c r="K186" s="22"/>
      <c r="L186" s="22"/>
    </row>
    <row r="187" spans="1:12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305006317</v>
      </c>
      <c r="F187" s="22">
        <v>6631260</v>
      </c>
      <c r="G187" s="22">
        <v>1803200</v>
      </c>
      <c r="H187" s="22">
        <v>19165145</v>
      </c>
      <c r="I187" s="22">
        <v>277339012</v>
      </c>
      <c r="J187" s="22">
        <v>67700</v>
      </c>
      <c r="K187" s="22"/>
      <c r="L187" s="22"/>
    </row>
    <row r="188" spans="1:12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169896332</v>
      </c>
      <c r="F188" s="22">
        <v>4683140</v>
      </c>
      <c r="G188" s="22">
        <v>118500</v>
      </c>
      <c r="H188" s="22">
        <v>56246607</v>
      </c>
      <c r="I188" s="22">
        <v>108764085</v>
      </c>
      <c r="J188" s="22">
        <v>84000</v>
      </c>
      <c r="K188" s="22"/>
      <c r="L188" s="22"/>
    </row>
    <row r="189" spans="1:12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85160281</v>
      </c>
      <c r="F189" s="22">
        <v>2025010</v>
      </c>
      <c r="G189" s="22">
        <v>1420460</v>
      </c>
      <c r="H189" s="22">
        <v>9917129</v>
      </c>
      <c r="I189" s="22">
        <v>71727042</v>
      </c>
      <c r="J189" s="22">
        <v>70640</v>
      </c>
      <c r="K189" s="22"/>
      <c r="L189" s="22"/>
    </row>
    <row r="190" spans="1:12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723727840</v>
      </c>
      <c r="F190" s="22">
        <v>20105220</v>
      </c>
      <c r="G190" s="22">
        <v>1083620</v>
      </c>
      <c r="H190" s="22">
        <v>196217485</v>
      </c>
      <c r="I190" s="22">
        <v>506148365</v>
      </c>
      <c r="J190" s="22">
        <v>63450</v>
      </c>
      <c r="K190" s="22">
        <v>109700</v>
      </c>
      <c r="L190" s="22"/>
    </row>
    <row r="191" spans="1:12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439932433</v>
      </c>
      <c r="F191" s="22">
        <v>14584870</v>
      </c>
      <c r="G191" s="22">
        <v>2209760</v>
      </c>
      <c r="H191" s="22">
        <v>91707813</v>
      </c>
      <c r="I191" s="22">
        <v>331220930</v>
      </c>
      <c r="J191" s="22">
        <v>94980</v>
      </c>
      <c r="K191" s="22">
        <v>114080</v>
      </c>
      <c r="L191" s="22"/>
    </row>
    <row r="192" spans="1:12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91401216</v>
      </c>
      <c r="F192" s="22">
        <v>1795500</v>
      </c>
      <c r="G192" s="22">
        <v>677110</v>
      </c>
      <c r="H192" s="22">
        <v>16330360</v>
      </c>
      <c r="I192" s="22">
        <v>72319246</v>
      </c>
      <c r="J192" s="22">
        <v>710</v>
      </c>
      <c r="K192" s="22">
        <v>278290</v>
      </c>
      <c r="L192" s="22"/>
    </row>
    <row r="193" spans="1:12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213693316</v>
      </c>
      <c r="F193" s="22">
        <v>2963750</v>
      </c>
      <c r="G193" s="22"/>
      <c r="H193" s="22">
        <v>41265188</v>
      </c>
      <c r="I193" s="22">
        <v>169330048</v>
      </c>
      <c r="J193" s="22">
        <v>112680</v>
      </c>
      <c r="K193" s="22">
        <v>21650</v>
      </c>
      <c r="L193" s="22"/>
    </row>
    <row r="194" spans="1:12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716094499</v>
      </c>
      <c r="F194" s="22">
        <v>10355400</v>
      </c>
      <c r="G194" s="22">
        <v>8466060</v>
      </c>
      <c r="H194" s="22">
        <v>161516307</v>
      </c>
      <c r="I194" s="22">
        <v>534875852</v>
      </c>
      <c r="J194" s="22">
        <v>53490</v>
      </c>
      <c r="K194" s="22">
        <v>827390</v>
      </c>
      <c r="L194" s="22"/>
    </row>
    <row r="195" spans="1:12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110601121</v>
      </c>
      <c r="F195" s="22">
        <v>2249690</v>
      </c>
      <c r="G195" s="22">
        <v>165460</v>
      </c>
      <c r="H195" s="22">
        <v>5524416</v>
      </c>
      <c r="I195" s="22">
        <v>102498715</v>
      </c>
      <c r="J195" s="22">
        <v>142220</v>
      </c>
      <c r="K195" s="22">
        <v>20620</v>
      </c>
      <c r="L195" s="22"/>
    </row>
    <row r="196" spans="1:12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507000870</v>
      </c>
      <c r="F196" s="22">
        <v>7426610</v>
      </c>
      <c r="G196" s="22">
        <v>1705880</v>
      </c>
      <c r="H196" s="22">
        <v>114731530</v>
      </c>
      <c r="I196" s="22">
        <v>382847320</v>
      </c>
      <c r="J196" s="22">
        <v>237310</v>
      </c>
      <c r="K196" s="22">
        <v>52220</v>
      </c>
      <c r="L196" s="22"/>
    </row>
    <row r="197" spans="1:12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1497630049</v>
      </c>
      <c r="F197" s="22">
        <v>19814840</v>
      </c>
      <c r="G197" s="22">
        <v>119445940</v>
      </c>
      <c r="H197" s="22">
        <v>486284863</v>
      </c>
      <c r="I197" s="22">
        <v>871891606</v>
      </c>
      <c r="J197" s="22">
        <v>46100</v>
      </c>
      <c r="K197" s="22">
        <v>146700</v>
      </c>
      <c r="L197" s="22"/>
    </row>
    <row r="198" spans="1:1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54153189</v>
      </c>
      <c r="F198" s="22">
        <v>1208440</v>
      </c>
      <c r="G198" s="22"/>
      <c r="H198" s="22">
        <v>5722271</v>
      </c>
      <c r="I198" s="22">
        <v>47173758</v>
      </c>
      <c r="J198" s="22">
        <v>48720</v>
      </c>
      <c r="K198" s="22"/>
      <c r="L198" s="22"/>
    </row>
    <row r="199" spans="1:1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174243213</v>
      </c>
      <c r="F199" s="22">
        <v>1804840</v>
      </c>
      <c r="G199" s="22">
        <v>111610</v>
      </c>
      <c r="H199" s="22">
        <v>8153347</v>
      </c>
      <c r="I199" s="22">
        <v>164156506</v>
      </c>
      <c r="J199" s="22">
        <v>16910</v>
      </c>
      <c r="K199" s="22"/>
      <c r="L199" s="22"/>
    </row>
    <row r="200" spans="1:1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103627893</v>
      </c>
      <c r="F200" s="22">
        <v>1375990</v>
      </c>
      <c r="G200" s="22">
        <v>23557360</v>
      </c>
      <c r="H200" s="22">
        <v>12827029</v>
      </c>
      <c r="I200" s="22">
        <v>65769154</v>
      </c>
      <c r="J200" s="22">
        <v>42080</v>
      </c>
      <c r="K200" s="22">
        <v>56280</v>
      </c>
      <c r="L200" s="22"/>
    </row>
    <row r="201" spans="1:1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8206618</v>
      </c>
      <c r="F201" s="22">
        <v>416170</v>
      </c>
      <c r="G201" s="22">
        <v>36010</v>
      </c>
      <c r="H201" s="22">
        <v>2363261</v>
      </c>
      <c r="I201" s="22">
        <v>5370637</v>
      </c>
      <c r="J201" s="22"/>
      <c r="K201" s="22">
        <v>20540</v>
      </c>
      <c r="L201" s="22"/>
    </row>
    <row r="202" spans="1:1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10982503</v>
      </c>
      <c r="F202" s="22">
        <v>333630</v>
      </c>
      <c r="G202" s="22"/>
      <c r="H202" s="22">
        <v>415180</v>
      </c>
      <c r="I202" s="22">
        <v>10208753</v>
      </c>
      <c r="J202" s="22"/>
      <c r="K202" s="22">
        <v>24940</v>
      </c>
      <c r="L202" s="22"/>
    </row>
    <row r="203" spans="1:1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30968579</v>
      </c>
      <c r="F203" s="22">
        <v>1008250</v>
      </c>
      <c r="G203" s="22"/>
      <c r="H203" s="22">
        <v>3381281</v>
      </c>
      <c r="I203" s="22">
        <v>26579048</v>
      </c>
      <c r="J203" s="22"/>
      <c r="K203" s="22"/>
      <c r="L203" s="22"/>
    </row>
    <row r="204" spans="1:1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13861532</v>
      </c>
      <c r="F204" s="22">
        <v>148650</v>
      </c>
      <c r="G204" s="22">
        <v>61100</v>
      </c>
      <c r="H204" s="22">
        <v>2578000</v>
      </c>
      <c r="I204" s="22">
        <v>11073782</v>
      </c>
      <c r="J204" s="22"/>
      <c r="K204" s="22"/>
      <c r="L204" s="22"/>
    </row>
    <row r="205" spans="1:1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66083716</v>
      </c>
      <c r="F205" s="22">
        <v>514590</v>
      </c>
      <c r="G205" s="22"/>
      <c r="H205" s="22">
        <v>1724710</v>
      </c>
      <c r="I205" s="22">
        <v>63701336</v>
      </c>
      <c r="J205" s="22">
        <v>15960</v>
      </c>
      <c r="K205" s="22">
        <v>127120</v>
      </c>
      <c r="L205" s="22"/>
    </row>
    <row r="206" spans="1:1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19672012</v>
      </c>
      <c r="F206" s="22">
        <v>380140</v>
      </c>
      <c r="G206" s="22">
        <v>253900</v>
      </c>
      <c r="H206" s="22">
        <v>3300810</v>
      </c>
      <c r="I206" s="22">
        <v>15547912</v>
      </c>
      <c r="J206" s="22"/>
      <c r="K206" s="22">
        <v>189250</v>
      </c>
      <c r="L206" s="22"/>
    </row>
    <row r="207" spans="1:1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30197132</v>
      </c>
      <c r="F207" s="22">
        <v>307690</v>
      </c>
      <c r="G207" s="22"/>
      <c r="H207" s="22">
        <v>2279920</v>
      </c>
      <c r="I207" s="22">
        <v>27571032</v>
      </c>
      <c r="J207" s="22">
        <v>26980</v>
      </c>
      <c r="K207" s="22">
        <v>11510</v>
      </c>
      <c r="L207" s="22"/>
    </row>
    <row r="208" spans="1:1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87926581</v>
      </c>
      <c r="F208" s="22">
        <v>4181170</v>
      </c>
      <c r="G208" s="22">
        <v>54050</v>
      </c>
      <c r="H208" s="22">
        <v>20096203</v>
      </c>
      <c r="I208" s="22">
        <v>63501788</v>
      </c>
      <c r="J208" s="22">
        <v>93370</v>
      </c>
      <c r="K208" s="22"/>
      <c r="L208" s="22"/>
    </row>
    <row r="209" spans="1:1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32722729</v>
      </c>
      <c r="F209" s="22">
        <v>1111060</v>
      </c>
      <c r="G209" s="22"/>
      <c r="H209" s="22">
        <v>2709183</v>
      </c>
      <c r="I209" s="22">
        <v>28893356</v>
      </c>
      <c r="J209" s="22">
        <v>9130</v>
      </c>
      <c r="K209" s="22"/>
      <c r="L209" s="22"/>
    </row>
    <row r="210" spans="1:1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22105168</v>
      </c>
      <c r="F210" s="22">
        <v>2378390</v>
      </c>
      <c r="G210" s="22">
        <v>81960</v>
      </c>
      <c r="H210" s="22">
        <v>1853785</v>
      </c>
      <c r="I210" s="22">
        <v>17755353</v>
      </c>
      <c r="J210" s="22">
        <v>35680</v>
      </c>
      <c r="K210" s="22"/>
      <c r="L210" s="22"/>
    </row>
    <row r="211" spans="1:1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20543651</v>
      </c>
      <c r="F211" s="22">
        <v>930310</v>
      </c>
      <c r="G211" s="22">
        <v>152720</v>
      </c>
      <c r="H211" s="22">
        <v>741871</v>
      </c>
      <c r="I211" s="22">
        <v>18453730</v>
      </c>
      <c r="J211" s="22">
        <v>134980</v>
      </c>
      <c r="K211" s="22">
        <v>130040</v>
      </c>
      <c r="L211" s="22"/>
    </row>
    <row r="212" spans="1:1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102726294</v>
      </c>
      <c r="F212" s="22">
        <v>3229470</v>
      </c>
      <c r="G212" s="22">
        <v>13149080</v>
      </c>
      <c r="H212" s="22">
        <v>17725067</v>
      </c>
      <c r="I212" s="22">
        <v>68532457</v>
      </c>
      <c r="J212" s="22">
        <v>43110</v>
      </c>
      <c r="K212" s="22">
        <v>47110</v>
      </c>
      <c r="L212" s="22"/>
    </row>
    <row r="213" spans="1:1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44952085</v>
      </c>
      <c r="F213" s="22">
        <v>1115330</v>
      </c>
      <c r="G213" s="22">
        <v>135540</v>
      </c>
      <c r="H213" s="22">
        <v>7496496</v>
      </c>
      <c r="I213" s="22">
        <v>36192319</v>
      </c>
      <c r="J213" s="22">
        <v>8140</v>
      </c>
      <c r="K213" s="22">
        <v>4260</v>
      </c>
      <c r="L213" s="22"/>
    </row>
    <row r="214" spans="1:1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12627498</v>
      </c>
      <c r="F214" s="22">
        <v>246540</v>
      </c>
      <c r="G214" s="22"/>
      <c r="H214" s="22">
        <v>337650</v>
      </c>
      <c r="I214" s="22">
        <v>12030348</v>
      </c>
      <c r="J214" s="22">
        <v>12960</v>
      </c>
      <c r="K214" s="22"/>
      <c r="L214" s="22"/>
    </row>
    <row r="215" spans="1:1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40268565</v>
      </c>
      <c r="F215" s="22">
        <v>815390</v>
      </c>
      <c r="G215" s="22"/>
      <c r="H215" s="22">
        <v>1906305</v>
      </c>
      <c r="I215" s="22">
        <v>37538180</v>
      </c>
      <c r="J215" s="22">
        <v>8690</v>
      </c>
      <c r="K215" s="22"/>
      <c r="L215" s="22"/>
    </row>
    <row r="216" spans="1:1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20018522</v>
      </c>
      <c r="F216" s="22">
        <v>403900</v>
      </c>
      <c r="G216" s="22"/>
      <c r="H216" s="22">
        <v>1676657</v>
      </c>
      <c r="I216" s="22">
        <v>17932285</v>
      </c>
      <c r="J216" s="22">
        <v>5680</v>
      </c>
      <c r="K216" s="22"/>
      <c r="L216" s="22"/>
    </row>
    <row r="217" spans="1:1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36763249</v>
      </c>
      <c r="F217" s="22">
        <v>1053260</v>
      </c>
      <c r="G217" s="22">
        <v>37750</v>
      </c>
      <c r="H217" s="22">
        <v>7410460</v>
      </c>
      <c r="I217" s="22">
        <v>28246279</v>
      </c>
      <c r="J217" s="22">
        <v>15500</v>
      </c>
      <c r="K217" s="22"/>
      <c r="L217" s="22"/>
    </row>
    <row r="218" spans="1:1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25407685</v>
      </c>
      <c r="F218" s="22">
        <v>481750</v>
      </c>
      <c r="G218" s="22"/>
      <c r="H218" s="22">
        <v>1098760</v>
      </c>
      <c r="I218" s="22">
        <v>23827175</v>
      </c>
      <c r="J218" s="22"/>
      <c r="K218" s="22"/>
      <c r="L218" s="22"/>
    </row>
    <row r="219" spans="1:1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20550045</v>
      </c>
      <c r="F219" s="22">
        <v>3633380</v>
      </c>
      <c r="G219" s="22">
        <v>264370</v>
      </c>
      <c r="H219" s="22">
        <v>2247480</v>
      </c>
      <c r="I219" s="22">
        <v>14066195</v>
      </c>
      <c r="J219" s="22">
        <v>17550</v>
      </c>
      <c r="K219" s="22">
        <v>321070</v>
      </c>
      <c r="L219" s="22"/>
    </row>
    <row r="220" spans="1:1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25209522</v>
      </c>
      <c r="F220" s="22">
        <v>2997680</v>
      </c>
      <c r="G220" s="22">
        <v>340750</v>
      </c>
      <c r="H220" s="22">
        <v>1042472</v>
      </c>
      <c r="I220" s="22">
        <v>20563220</v>
      </c>
      <c r="J220" s="22">
        <v>203870</v>
      </c>
      <c r="K220" s="22">
        <v>61530</v>
      </c>
      <c r="L220" s="22"/>
    </row>
    <row r="221" spans="1:1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64660221</v>
      </c>
      <c r="F221" s="22">
        <v>1023210</v>
      </c>
      <c r="G221" s="22"/>
      <c r="H221" s="22">
        <v>2116413</v>
      </c>
      <c r="I221" s="22">
        <v>61441118</v>
      </c>
      <c r="J221" s="22">
        <v>56880</v>
      </c>
      <c r="K221" s="22">
        <v>22600</v>
      </c>
      <c r="L221" s="22"/>
    </row>
    <row r="222" spans="1:1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28805543</v>
      </c>
      <c r="F222" s="22">
        <v>665000</v>
      </c>
      <c r="G222" s="22"/>
      <c r="H222" s="22">
        <v>1069735</v>
      </c>
      <c r="I222" s="22">
        <v>27067008</v>
      </c>
      <c r="J222" s="22">
        <v>3800</v>
      </c>
      <c r="K222" s="22"/>
      <c r="L222" s="22"/>
    </row>
    <row r="223" spans="1:1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47882992</v>
      </c>
      <c r="F223" s="22">
        <v>1744600</v>
      </c>
      <c r="G223" s="22">
        <v>111010</v>
      </c>
      <c r="H223" s="22">
        <v>10806797</v>
      </c>
      <c r="I223" s="22">
        <v>35220585</v>
      </c>
      <c r="J223" s="22"/>
      <c r="K223" s="22"/>
      <c r="L223" s="22"/>
    </row>
    <row r="224" spans="1:1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21462363</v>
      </c>
      <c r="F224" s="22">
        <v>573710</v>
      </c>
      <c r="G224" s="22"/>
      <c r="H224" s="22">
        <v>7888281</v>
      </c>
      <c r="I224" s="22">
        <v>12963582</v>
      </c>
      <c r="J224" s="22">
        <v>7610</v>
      </c>
      <c r="K224" s="22">
        <v>29180</v>
      </c>
      <c r="L224" s="22"/>
    </row>
    <row r="225" spans="1:1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17472302</v>
      </c>
      <c r="F225" s="22">
        <v>350230</v>
      </c>
      <c r="G225" s="22"/>
      <c r="H225" s="22">
        <v>2364300</v>
      </c>
      <c r="I225" s="22">
        <v>14728572</v>
      </c>
      <c r="J225" s="22">
        <v>29200</v>
      </c>
      <c r="K225" s="22"/>
      <c r="L225" s="22"/>
    </row>
    <row r="226" spans="1:1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46996544</v>
      </c>
      <c r="F226" s="22">
        <v>903120</v>
      </c>
      <c r="G226" s="22"/>
      <c r="H226" s="22">
        <v>5232720</v>
      </c>
      <c r="I226" s="22">
        <v>40819794</v>
      </c>
      <c r="J226" s="22">
        <v>40910</v>
      </c>
      <c r="K226" s="22"/>
      <c r="L226" s="22"/>
    </row>
    <row r="227" spans="1:1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11267716</v>
      </c>
      <c r="F227" s="22">
        <v>389850</v>
      </c>
      <c r="G227" s="22">
        <v>65440</v>
      </c>
      <c r="H227" s="22">
        <v>1707936</v>
      </c>
      <c r="I227" s="22">
        <v>9079380</v>
      </c>
      <c r="J227" s="22"/>
      <c r="K227" s="22">
        <v>25110</v>
      </c>
      <c r="L227" s="22"/>
    </row>
    <row r="228" spans="1:1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3635805</v>
      </c>
      <c r="F228" s="22">
        <v>179210</v>
      </c>
      <c r="G228" s="22"/>
      <c r="H228" s="22">
        <v>660830</v>
      </c>
      <c r="I228" s="22">
        <v>2793925</v>
      </c>
      <c r="J228" s="22"/>
      <c r="K228" s="22">
        <v>1840</v>
      </c>
      <c r="L228" s="22"/>
    </row>
    <row r="229" spans="1:1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78579888</v>
      </c>
      <c r="F229" s="22">
        <v>1508710</v>
      </c>
      <c r="G229" s="22"/>
      <c r="H229" s="22">
        <v>8260456</v>
      </c>
      <c r="I229" s="22">
        <v>68715582</v>
      </c>
      <c r="J229" s="22">
        <v>78050</v>
      </c>
      <c r="K229" s="22">
        <v>17090</v>
      </c>
      <c r="L229" s="22"/>
    </row>
    <row r="230" spans="1:1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14227188</v>
      </c>
      <c r="F230" s="22">
        <v>444460</v>
      </c>
      <c r="G230" s="22"/>
      <c r="H230" s="22">
        <v>2684290</v>
      </c>
      <c r="I230" s="22">
        <v>11066238</v>
      </c>
      <c r="J230" s="22">
        <v>17890</v>
      </c>
      <c r="K230" s="22">
        <v>14310</v>
      </c>
      <c r="L230" s="22"/>
    </row>
    <row r="231" spans="1:1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12214794</v>
      </c>
      <c r="F231" s="22">
        <v>526700</v>
      </c>
      <c r="G231" s="22"/>
      <c r="H231" s="22">
        <v>977710</v>
      </c>
      <c r="I231" s="22">
        <v>10697114</v>
      </c>
      <c r="J231" s="22">
        <v>13270</v>
      </c>
      <c r="K231" s="22"/>
      <c r="L231" s="22"/>
    </row>
    <row r="232" spans="1:1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18857494</v>
      </c>
      <c r="F232" s="22">
        <v>679880</v>
      </c>
      <c r="G232" s="22">
        <v>20900</v>
      </c>
      <c r="H232" s="22">
        <v>1592680</v>
      </c>
      <c r="I232" s="22">
        <v>16534454</v>
      </c>
      <c r="J232" s="22">
        <v>14870</v>
      </c>
      <c r="K232" s="22">
        <v>14710</v>
      </c>
      <c r="L232" s="22"/>
    </row>
    <row r="233" spans="1:1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90941746</v>
      </c>
      <c r="F233" s="22">
        <v>1417450</v>
      </c>
      <c r="G233" s="22"/>
      <c r="H233" s="22">
        <v>7733199</v>
      </c>
      <c r="I233" s="22">
        <v>81754837</v>
      </c>
      <c r="J233" s="22">
        <v>36260</v>
      </c>
      <c r="K233" s="22"/>
      <c r="L233" s="22"/>
    </row>
    <row r="234" spans="1:1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10315096</v>
      </c>
      <c r="F234" s="22">
        <v>215810</v>
      </c>
      <c r="G234" s="22"/>
      <c r="H234" s="22">
        <v>2066942</v>
      </c>
      <c r="I234" s="22">
        <v>8024884</v>
      </c>
      <c r="J234" s="22">
        <v>7460</v>
      </c>
      <c r="K234" s="22"/>
      <c r="L234" s="22"/>
    </row>
    <row r="235" spans="1:1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7385235</v>
      </c>
      <c r="F235" s="22">
        <v>98230</v>
      </c>
      <c r="G235" s="22"/>
      <c r="H235" s="22">
        <v>250760</v>
      </c>
      <c r="I235" s="22">
        <v>7034995</v>
      </c>
      <c r="J235" s="22">
        <v>1250</v>
      </c>
      <c r="K235" s="22"/>
      <c r="L235" s="22"/>
    </row>
    <row r="236" spans="1:1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28175300</v>
      </c>
      <c r="F236" s="22">
        <v>739220</v>
      </c>
      <c r="G236" s="22">
        <v>78730</v>
      </c>
      <c r="H236" s="22">
        <v>2476660</v>
      </c>
      <c r="I236" s="22">
        <v>24690000</v>
      </c>
      <c r="J236" s="22"/>
      <c r="K236" s="22">
        <v>190690</v>
      </c>
      <c r="L236" s="22"/>
    </row>
    <row r="237" spans="1:1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22549293</v>
      </c>
      <c r="F237" s="22">
        <v>631610</v>
      </c>
      <c r="G237" s="22">
        <v>63260</v>
      </c>
      <c r="H237" s="22">
        <v>2317958</v>
      </c>
      <c r="I237" s="22">
        <v>19506975</v>
      </c>
      <c r="J237" s="22">
        <v>17340</v>
      </c>
      <c r="K237" s="22">
        <v>12150</v>
      </c>
      <c r="L237" s="22"/>
    </row>
    <row r="238" spans="1:1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8138891</v>
      </c>
      <c r="F238" s="22">
        <v>242770</v>
      </c>
      <c r="G238" s="22"/>
      <c r="H238" s="22">
        <v>1246566</v>
      </c>
      <c r="I238" s="22">
        <v>6634405</v>
      </c>
      <c r="J238" s="22">
        <v>15150</v>
      </c>
      <c r="K238" s="22"/>
      <c r="L238" s="22"/>
    </row>
    <row r="239" spans="1:1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36736735</v>
      </c>
      <c r="F239" s="22">
        <v>891180</v>
      </c>
      <c r="G239" s="22">
        <v>183180</v>
      </c>
      <c r="H239" s="22">
        <v>8068015</v>
      </c>
      <c r="I239" s="22">
        <v>27351360</v>
      </c>
      <c r="J239" s="22">
        <v>224290</v>
      </c>
      <c r="K239" s="22">
        <v>18710</v>
      </c>
      <c r="L239" s="22"/>
    </row>
    <row r="240" spans="1:1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62075349</v>
      </c>
      <c r="F240" s="22">
        <v>1688430</v>
      </c>
      <c r="G240" s="22">
        <v>33540</v>
      </c>
      <c r="H240" s="22">
        <v>5836788</v>
      </c>
      <c r="I240" s="22">
        <v>54466321</v>
      </c>
      <c r="J240" s="22">
        <v>39540</v>
      </c>
      <c r="K240" s="22">
        <v>10730</v>
      </c>
      <c r="L240" s="22"/>
    </row>
    <row r="241" spans="1:1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11325654</v>
      </c>
      <c r="F241" s="22">
        <v>301740</v>
      </c>
      <c r="G241" s="22"/>
      <c r="H241" s="22">
        <v>510780</v>
      </c>
      <c r="I241" s="22">
        <v>10479114</v>
      </c>
      <c r="J241" s="22"/>
      <c r="K241" s="22">
        <v>34020</v>
      </c>
      <c r="L241" s="22"/>
    </row>
    <row r="242" spans="1:1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12827502</v>
      </c>
      <c r="F242" s="22">
        <v>535610</v>
      </c>
      <c r="G242" s="22">
        <v>26940</v>
      </c>
      <c r="H242" s="22">
        <v>1787860</v>
      </c>
      <c r="I242" s="22">
        <v>10462262</v>
      </c>
      <c r="J242" s="22">
        <v>7990</v>
      </c>
      <c r="K242" s="22">
        <v>6840</v>
      </c>
      <c r="L242" s="22"/>
    </row>
    <row r="243" spans="1:1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42679505</v>
      </c>
      <c r="F243" s="22">
        <v>1409570</v>
      </c>
      <c r="G243" s="22">
        <v>12340</v>
      </c>
      <c r="H243" s="22">
        <v>3262717</v>
      </c>
      <c r="I243" s="22">
        <v>37968628</v>
      </c>
      <c r="J243" s="22">
        <v>26250</v>
      </c>
      <c r="K243" s="22"/>
      <c r="L243" s="22"/>
    </row>
    <row r="244" spans="1:1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27131186</v>
      </c>
      <c r="F244" s="22">
        <v>521660</v>
      </c>
      <c r="G244" s="22">
        <v>1345910</v>
      </c>
      <c r="H244" s="22">
        <v>2475880</v>
      </c>
      <c r="I244" s="22">
        <v>22785346</v>
      </c>
      <c r="J244" s="22">
        <v>2390</v>
      </c>
      <c r="K244" s="22"/>
      <c r="L244" s="22"/>
    </row>
    <row r="245" spans="1:1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789022</v>
      </c>
      <c r="F245" s="22">
        <v>79610</v>
      </c>
      <c r="G245" s="22"/>
      <c r="H245" s="22">
        <v>50620</v>
      </c>
      <c r="I245" s="22">
        <v>658792</v>
      </c>
      <c r="J245" s="22"/>
      <c r="K245" s="22"/>
      <c r="L245" s="22"/>
    </row>
    <row r="246" spans="1:1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4969738</v>
      </c>
      <c r="F246" s="22">
        <v>240290</v>
      </c>
      <c r="G246" s="22"/>
      <c r="H246" s="22">
        <v>409552</v>
      </c>
      <c r="I246" s="22">
        <v>4306586</v>
      </c>
      <c r="J246" s="22"/>
      <c r="K246" s="22">
        <v>13310</v>
      </c>
      <c r="L246" s="22"/>
    </row>
    <row r="247" spans="1:1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6716694</v>
      </c>
      <c r="F247" s="22">
        <v>200300</v>
      </c>
      <c r="G247" s="22">
        <v>63820</v>
      </c>
      <c r="H247" s="22">
        <v>1407618</v>
      </c>
      <c r="I247" s="22">
        <v>5040676</v>
      </c>
      <c r="J247" s="22">
        <v>4280</v>
      </c>
      <c r="K247" s="22"/>
      <c r="L247" s="22"/>
    </row>
    <row r="248" spans="1:1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37083183</v>
      </c>
      <c r="F248" s="22">
        <v>526030</v>
      </c>
      <c r="G248" s="22"/>
      <c r="H248" s="22">
        <v>1281210</v>
      </c>
      <c r="I248" s="22">
        <v>35093383</v>
      </c>
      <c r="J248" s="22">
        <v>114190</v>
      </c>
      <c r="K248" s="22">
        <v>68370</v>
      </c>
      <c r="L248" s="22"/>
    </row>
    <row r="249" spans="1:1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6773810</v>
      </c>
      <c r="F249" s="22">
        <v>253560</v>
      </c>
      <c r="G249" s="22"/>
      <c r="H249" s="22">
        <v>704260</v>
      </c>
      <c r="I249" s="22">
        <v>5803070</v>
      </c>
      <c r="J249" s="22"/>
      <c r="K249" s="22">
        <v>12920</v>
      </c>
      <c r="L249" s="22"/>
    </row>
    <row r="250" spans="1:1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15079216</v>
      </c>
      <c r="F250" s="22">
        <v>419550</v>
      </c>
      <c r="G250" s="22"/>
      <c r="H250" s="22">
        <v>375830</v>
      </c>
      <c r="I250" s="22">
        <v>14282586</v>
      </c>
      <c r="J250" s="22">
        <v>1250</v>
      </c>
      <c r="K250" s="22"/>
      <c r="L250" s="22"/>
    </row>
    <row r="251" spans="1:1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16315510</v>
      </c>
      <c r="F251" s="22">
        <v>922300</v>
      </c>
      <c r="G251" s="22">
        <v>839000</v>
      </c>
      <c r="H251" s="22">
        <v>3549670</v>
      </c>
      <c r="I251" s="22">
        <v>10990780</v>
      </c>
      <c r="J251" s="22">
        <v>13760</v>
      </c>
      <c r="K251" s="22"/>
      <c r="L251" s="22"/>
    </row>
    <row r="252" spans="1:1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23997779</v>
      </c>
      <c r="F252" s="22">
        <v>2111370</v>
      </c>
      <c r="G252" s="22">
        <v>91740</v>
      </c>
      <c r="H252" s="22">
        <v>2115799</v>
      </c>
      <c r="I252" s="22">
        <v>19296590</v>
      </c>
      <c r="J252" s="22">
        <v>18560</v>
      </c>
      <c r="K252" s="22">
        <v>363720</v>
      </c>
      <c r="L252" s="22"/>
    </row>
    <row r="253" spans="1:1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11103633</v>
      </c>
      <c r="F253" s="22">
        <v>499740</v>
      </c>
      <c r="G253" s="22"/>
      <c r="H253" s="22">
        <v>1111183</v>
      </c>
      <c r="I253" s="22">
        <v>9464970</v>
      </c>
      <c r="J253" s="22">
        <v>2620</v>
      </c>
      <c r="K253" s="22">
        <v>25120</v>
      </c>
      <c r="L253" s="22"/>
    </row>
    <row r="254" spans="1:1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12036829</v>
      </c>
      <c r="F254" s="22">
        <v>315150</v>
      </c>
      <c r="G254" s="22">
        <v>345130</v>
      </c>
      <c r="H254" s="22">
        <v>1795460</v>
      </c>
      <c r="I254" s="22">
        <v>9580489</v>
      </c>
      <c r="J254" s="22">
        <v>600</v>
      </c>
      <c r="K254" s="22"/>
      <c r="L254" s="22"/>
    </row>
    <row r="255" spans="1:1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55993356</v>
      </c>
      <c r="F255" s="22">
        <v>1848430</v>
      </c>
      <c r="G255" s="22">
        <v>803890</v>
      </c>
      <c r="H255" s="22">
        <v>15193500</v>
      </c>
      <c r="I255" s="22">
        <v>38040766</v>
      </c>
      <c r="J255" s="22">
        <v>53580</v>
      </c>
      <c r="K255" s="22">
        <v>53190</v>
      </c>
      <c r="L255" s="22"/>
    </row>
    <row r="256" spans="1:1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11862085</v>
      </c>
      <c r="F256" s="22">
        <v>1134200</v>
      </c>
      <c r="G256" s="22">
        <v>50880</v>
      </c>
      <c r="H256" s="22">
        <v>1528264</v>
      </c>
      <c r="I256" s="22">
        <v>9125841</v>
      </c>
      <c r="J256" s="22"/>
      <c r="K256" s="22">
        <v>22900</v>
      </c>
      <c r="L256" s="22"/>
    </row>
    <row r="257" spans="1:1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38384784</v>
      </c>
      <c r="F257" s="22">
        <v>801060</v>
      </c>
      <c r="G257" s="22">
        <v>519650</v>
      </c>
      <c r="H257" s="22">
        <v>4357863</v>
      </c>
      <c r="I257" s="22">
        <v>32534511</v>
      </c>
      <c r="J257" s="22"/>
      <c r="K257" s="22">
        <v>171700</v>
      </c>
      <c r="L257" s="22"/>
    </row>
    <row r="258" spans="1:1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74946890</v>
      </c>
      <c r="F258" s="22">
        <v>1586480</v>
      </c>
      <c r="G258" s="22">
        <v>491360</v>
      </c>
      <c r="H258" s="22">
        <v>5189710</v>
      </c>
      <c r="I258" s="22">
        <v>67654740</v>
      </c>
      <c r="J258" s="22"/>
      <c r="K258" s="22">
        <v>24600</v>
      </c>
      <c r="L258" s="22"/>
    </row>
    <row r="259" spans="1:1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72752250</v>
      </c>
      <c r="F259" s="22">
        <v>1083030</v>
      </c>
      <c r="G259" s="22">
        <v>2485690</v>
      </c>
      <c r="H259" s="22">
        <v>12508866</v>
      </c>
      <c r="I259" s="22">
        <v>56599715</v>
      </c>
      <c r="J259" s="22">
        <v>74949</v>
      </c>
      <c r="K259" s="22"/>
      <c r="L259" s="22"/>
    </row>
    <row r="260" spans="1:1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11547913</v>
      </c>
      <c r="F260" s="22">
        <v>259140</v>
      </c>
      <c r="G260" s="22"/>
      <c r="H260" s="22">
        <v>2088321</v>
      </c>
      <c r="I260" s="22">
        <v>9195062</v>
      </c>
      <c r="J260" s="22">
        <v>5390</v>
      </c>
      <c r="K260" s="22"/>
      <c r="L260" s="22"/>
    </row>
    <row r="261" spans="1:1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48136407</v>
      </c>
      <c r="F261" s="22">
        <v>2263100</v>
      </c>
      <c r="G261" s="22">
        <v>961770</v>
      </c>
      <c r="H261" s="22">
        <v>7850492</v>
      </c>
      <c r="I261" s="22">
        <v>37045765</v>
      </c>
      <c r="J261" s="22">
        <v>15280</v>
      </c>
      <c r="K261" s="22"/>
      <c r="L261" s="22"/>
    </row>
    <row r="262" spans="1:1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14315442</v>
      </c>
      <c r="F262" s="22">
        <v>492790</v>
      </c>
      <c r="G262" s="22">
        <v>78160</v>
      </c>
      <c r="H262" s="22">
        <v>2682860</v>
      </c>
      <c r="I262" s="22">
        <v>11027402</v>
      </c>
      <c r="J262" s="22">
        <v>720</v>
      </c>
      <c r="K262" s="22">
        <v>33510</v>
      </c>
      <c r="L262" s="22"/>
    </row>
    <row r="263" spans="1:1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44673848</v>
      </c>
      <c r="F263" s="22">
        <v>1574960</v>
      </c>
      <c r="G263" s="22">
        <v>46210</v>
      </c>
      <c r="H263" s="22">
        <v>3086424</v>
      </c>
      <c r="I263" s="22">
        <v>39943984</v>
      </c>
      <c r="J263" s="22"/>
      <c r="K263" s="22">
        <v>22270</v>
      </c>
      <c r="L263" s="22"/>
    </row>
    <row r="264" spans="1:1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38803651</v>
      </c>
      <c r="F264" s="22">
        <v>725180</v>
      </c>
      <c r="G264" s="22">
        <v>124250</v>
      </c>
      <c r="H264" s="22">
        <v>3097814</v>
      </c>
      <c r="I264" s="22">
        <v>34828497</v>
      </c>
      <c r="J264" s="22">
        <v>27910</v>
      </c>
      <c r="K264" s="22"/>
      <c r="L264" s="22"/>
    </row>
    <row r="265" spans="1:1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10968265</v>
      </c>
      <c r="F265" s="22">
        <v>144400</v>
      </c>
      <c r="G265" s="22">
        <v>19560</v>
      </c>
      <c r="H265" s="22">
        <v>1785077</v>
      </c>
      <c r="I265" s="22">
        <v>9002788</v>
      </c>
      <c r="J265" s="22">
        <v>16440</v>
      </c>
      <c r="K265" s="22"/>
      <c r="L265" s="22"/>
    </row>
    <row r="266" spans="1:1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14279062</v>
      </c>
      <c r="F266" s="22">
        <v>482490</v>
      </c>
      <c r="G266" s="22"/>
      <c r="H266" s="22">
        <v>547810</v>
      </c>
      <c r="I266" s="22">
        <v>13211952</v>
      </c>
      <c r="J266" s="22">
        <v>14790</v>
      </c>
      <c r="K266" s="22">
        <v>22020</v>
      </c>
      <c r="L266" s="22"/>
    </row>
    <row r="267" spans="1:1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18608606</v>
      </c>
      <c r="F267" s="22">
        <v>559290</v>
      </c>
      <c r="G267" s="22">
        <v>342360</v>
      </c>
      <c r="H267" s="22">
        <v>1009309</v>
      </c>
      <c r="I267" s="22">
        <v>16571507</v>
      </c>
      <c r="J267" s="22">
        <v>95030</v>
      </c>
      <c r="K267" s="22">
        <v>31110</v>
      </c>
      <c r="L267" s="22"/>
    </row>
    <row r="268" spans="1:1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14336012</v>
      </c>
      <c r="F268" s="22">
        <v>536240</v>
      </c>
      <c r="G268" s="22">
        <v>40720</v>
      </c>
      <c r="H268" s="22">
        <v>912590</v>
      </c>
      <c r="I268" s="22">
        <v>12803452</v>
      </c>
      <c r="J268" s="22">
        <v>43010</v>
      </c>
      <c r="K268" s="22"/>
      <c r="L268" s="22"/>
    </row>
    <row r="269" spans="1:1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2919421</v>
      </c>
      <c r="F269" s="22">
        <v>222330</v>
      </c>
      <c r="G269" s="22"/>
      <c r="H269" s="22">
        <v>197636</v>
      </c>
      <c r="I269" s="22">
        <v>2480685</v>
      </c>
      <c r="J269" s="22"/>
      <c r="K269" s="22">
        <v>18770</v>
      </c>
      <c r="L269" s="22"/>
    </row>
    <row r="270" spans="1:1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33770036</v>
      </c>
      <c r="F270" s="22">
        <v>911620</v>
      </c>
      <c r="G270" s="22">
        <v>1780190</v>
      </c>
      <c r="H270" s="22">
        <v>8771960</v>
      </c>
      <c r="I270" s="22">
        <v>22268236</v>
      </c>
      <c r="J270" s="22">
        <v>15290</v>
      </c>
      <c r="K270" s="22">
        <v>22740</v>
      </c>
      <c r="L270" s="22"/>
    </row>
    <row r="271" spans="1:1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111864983</v>
      </c>
      <c r="F271" s="22">
        <v>910780</v>
      </c>
      <c r="G271" s="22">
        <v>5585700</v>
      </c>
      <c r="H271" s="22">
        <v>18826071</v>
      </c>
      <c r="I271" s="22">
        <v>86284082</v>
      </c>
      <c r="J271" s="22">
        <v>30940</v>
      </c>
      <c r="K271" s="22">
        <v>227410</v>
      </c>
      <c r="L271" s="22"/>
    </row>
    <row r="272" spans="1:1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7506074</v>
      </c>
      <c r="F272" s="22">
        <v>250660</v>
      </c>
      <c r="G272" s="22">
        <v>39700</v>
      </c>
      <c r="H272" s="22">
        <v>1016070</v>
      </c>
      <c r="I272" s="22">
        <v>6198704</v>
      </c>
      <c r="J272" s="22">
        <v>940</v>
      </c>
      <c r="K272" s="22"/>
      <c r="L272" s="22"/>
    </row>
    <row r="273" spans="1:1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29373167</v>
      </c>
      <c r="F273" s="22">
        <v>591500</v>
      </c>
      <c r="G273" s="22">
        <v>106490</v>
      </c>
      <c r="H273" s="22">
        <v>5222390</v>
      </c>
      <c r="I273" s="22">
        <v>23419747</v>
      </c>
      <c r="J273" s="22">
        <v>20320</v>
      </c>
      <c r="K273" s="22">
        <v>12720</v>
      </c>
      <c r="L273" s="22"/>
    </row>
    <row r="274" spans="1:1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11461421</v>
      </c>
      <c r="F274" s="22">
        <v>226610</v>
      </c>
      <c r="G274" s="22">
        <v>244890</v>
      </c>
      <c r="H274" s="22">
        <v>986653</v>
      </c>
      <c r="I274" s="22">
        <v>9981998</v>
      </c>
      <c r="J274" s="22"/>
      <c r="K274" s="22">
        <v>21270</v>
      </c>
      <c r="L274" s="22"/>
    </row>
    <row r="275" spans="1:1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25077614</v>
      </c>
      <c r="F275" s="22">
        <v>453830</v>
      </c>
      <c r="G275" s="22">
        <v>7490</v>
      </c>
      <c r="H275" s="22">
        <v>798920</v>
      </c>
      <c r="I275" s="22">
        <v>23817374</v>
      </c>
      <c r="J275" s="22"/>
      <c r="K275" s="22"/>
      <c r="L275" s="22"/>
    </row>
    <row r="276" spans="1:1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43930408</v>
      </c>
      <c r="F276" s="22">
        <v>1298620</v>
      </c>
      <c r="G276" s="22">
        <v>11310</v>
      </c>
      <c r="H276" s="22">
        <v>10562458</v>
      </c>
      <c r="I276" s="22">
        <v>32020190</v>
      </c>
      <c r="J276" s="22">
        <v>9810</v>
      </c>
      <c r="K276" s="22">
        <v>28020</v>
      </c>
      <c r="L276" s="22"/>
    </row>
    <row r="277" spans="1:1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37372711</v>
      </c>
      <c r="F277" s="22">
        <v>1754370</v>
      </c>
      <c r="G277" s="22">
        <v>724540</v>
      </c>
      <c r="H277" s="22">
        <v>7969834</v>
      </c>
      <c r="I277" s="22">
        <v>26637777</v>
      </c>
      <c r="J277" s="22">
        <v>24470</v>
      </c>
      <c r="K277" s="22">
        <v>261720</v>
      </c>
      <c r="L277" s="22"/>
    </row>
    <row r="278" spans="1:1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101688858</v>
      </c>
      <c r="F278" s="22">
        <v>266700</v>
      </c>
      <c r="G278" s="22"/>
      <c r="H278" s="22">
        <v>1437230</v>
      </c>
      <c r="I278" s="22">
        <v>99984928</v>
      </c>
      <c r="J278" s="22"/>
      <c r="K278" s="22"/>
      <c r="L278" s="22"/>
    </row>
    <row r="279" spans="1:1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39972719</v>
      </c>
      <c r="F279" s="22">
        <v>764500</v>
      </c>
      <c r="G279" s="22">
        <v>542260</v>
      </c>
      <c r="H279" s="22">
        <v>12130689</v>
      </c>
      <c r="I279" s="22">
        <v>26500700</v>
      </c>
      <c r="J279" s="22">
        <v>34570</v>
      </c>
      <c r="K279" s="22"/>
      <c r="L279" s="22"/>
    </row>
    <row r="280" spans="1:1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78991421</v>
      </c>
      <c r="F280" s="22">
        <v>957300</v>
      </c>
      <c r="G280" s="22"/>
      <c r="H280" s="22">
        <v>1071381</v>
      </c>
      <c r="I280" s="22">
        <v>76949750</v>
      </c>
      <c r="J280" s="22">
        <v>12990</v>
      </c>
      <c r="K280" s="22"/>
      <c r="L280" s="22"/>
    </row>
    <row r="281" spans="1:1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13537665</v>
      </c>
      <c r="F281" s="22">
        <v>202840</v>
      </c>
      <c r="G281" s="22">
        <v>66080</v>
      </c>
      <c r="H281" s="22">
        <v>1727472</v>
      </c>
      <c r="I281" s="22">
        <v>11514063</v>
      </c>
      <c r="J281" s="22">
        <v>7220</v>
      </c>
      <c r="K281" s="22">
        <v>19990</v>
      </c>
      <c r="L281" s="22"/>
    </row>
    <row r="282" spans="1:1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85877112</v>
      </c>
      <c r="F282" s="22">
        <v>2774510</v>
      </c>
      <c r="G282" s="22"/>
      <c r="H282" s="22">
        <v>14339740</v>
      </c>
      <c r="I282" s="22">
        <v>68639322</v>
      </c>
      <c r="J282" s="22">
        <v>87430</v>
      </c>
      <c r="K282" s="22">
        <v>36110</v>
      </c>
      <c r="L282" s="22"/>
    </row>
    <row r="283" spans="1:1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10459071</v>
      </c>
      <c r="F283" s="22">
        <v>532260</v>
      </c>
      <c r="G283" s="22">
        <v>36390</v>
      </c>
      <c r="H283" s="22">
        <v>1446790</v>
      </c>
      <c r="I283" s="22">
        <v>8441061</v>
      </c>
      <c r="J283" s="22">
        <v>2570</v>
      </c>
      <c r="K283" s="22"/>
      <c r="L283" s="22"/>
    </row>
    <row r="284" spans="1:1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13066491</v>
      </c>
      <c r="F284" s="22">
        <v>832780</v>
      </c>
      <c r="G284" s="22"/>
      <c r="H284" s="22">
        <v>1464074</v>
      </c>
      <c r="I284" s="22">
        <v>10763637</v>
      </c>
      <c r="J284" s="22">
        <v>6000</v>
      </c>
      <c r="K284" s="22"/>
      <c r="L284" s="22"/>
    </row>
    <row r="285" spans="1:1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50442648</v>
      </c>
      <c r="F285" s="22">
        <v>1255920</v>
      </c>
      <c r="G285" s="22">
        <v>119810</v>
      </c>
      <c r="H285" s="22">
        <v>6252092</v>
      </c>
      <c r="I285" s="22">
        <v>42790466</v>
      </c>
      <c r="J285" s="22">
        <v>24360</v>
      </c>
      <c r="K285" s="22"/>
      <c r="L285" s="22"/>
    </row>
    <row r="286" spans="1:1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24567221</v>
      </c>
      <c r="F286" s="22">
        <v>368630</v>
      </c>
      <c r="G286" s="22">
        <v>957880</v>
      </c>
      <c r="H286" s="22">
        <v>4411930</v>
      </c>
      <c r="I286" s="22">
        <v>18810661</v>
      </c>
      <c r="J286" s="22">
        <v>4380</v>
      </c>
      <c r="K286" s="22">
        <v>13740</v>
      </c>
      <c r="L286" s="22"/>
    </row>
    <row r="287" spans="1:1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19141877</v>
      </c>
      <c r="F287" s="22">
        <v>482210</v>
      </c>
      <c r="G287" s="22">
        <v>134690</v>
      </c>
      <c r="H287" s="22">
        <v>1834210</v>
      </c>
      <c r="I287" s="22">
        <v>16679067</v>
      </c>
      <c r="J287" s="22"/>
      <c r="K287" s="22">
        <v>11700</v>
      </c>
      <c r="L287" s="22"/>
    </row>
    <row r="288" spans="1:1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75952732</v>
      </c>
      <c r="F288" s="22">
        <v>9917670</v>
      </c>
      <c r="G288" s="22">
        <v>91640</v>
      </c>
      <c r="H288" s="22">
        <v>9167014</v>
      </c>
      <c r="I288" s="22">
        <v>56294068</v>
      </c>
      <c r="J288" s="22"/>
      <c r="K288" s="22">
        <v>482340</v>
      </c>
      <c r="L288" s="22"/>
    </row>
    <row r="289" spans="1:1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17854797</v>
      </c>
      <c r="F289" s="22">
        <v>711190</v>
      </c>
      <c r="G289" s="22"/>
      <c r="H289" s="22">
        <v>1903547</v>
      </c>
      <c r="I289" s="22">
        <v>15240060</v>
      </c>
      <c r="J289" s="22"/>
      <c r="K289" s="22"/>
      <c r="L289" s="22"/>
    </row>
    <row r="290" spans="1:12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8748123</v>
      </c>
      <c r="F290" s="22">
        <v>479830</v>
      </c>
      <c r="G290" s="22"/>
      <c r="H290" s="22">
        <v>1284400</v>
      </c>
      <c r="I290" s="22">
        <v>6978733</v>
      </c>
      <c r="J290" s="22"/>
      <c r="K290" s="22">
        <v>5160</v>
      </c>
      <c r="L290" s="22"/>
    </row>
    <row r="291" spans="1:12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100283429</v>
      </c>
      <c r="F291" s="22">
        <v>1647340</v>
      </c>
      <c r="G291" s="22">
        <v>262100</v>
      </c>
      <c r="H291" s="22">
        <v>57100</v>
      </c>
      <c r="I291" s="22">
        <v>98316889</v>
      </c>
      <c r="J291" s="22"/>
      <c r="K291" s="22"/>
      <c r="L291" s="22"/>
    </row>
    <row r="292" spans="1:12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15620210</v>
      </c>
      <c r="F292" s="22">
        <v>45910</v>
      </c>
      <c r="G292" s="22"/>
      <c r="H292" s="22"/>
      <c r="I292" s="22">
        <v>15574300</v>
      </c>
      <c r="J292" s="22"/>
      <c r="K292" s="22"/>
      <c r="L292" s="22"/>
    </row>
    <row r="293" spans="1:12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12328612</v>
      </c>
      <c r="F293" s="22">
        <v>48770</v>
      </c>
      <c r="G293" s="22"/>
      <c r="H293" s="22"/>
      <c r="I293" s="22">
        <v>12279842</v>
      </c>
      <c r="J293" s="22"/>
      <c r="K293" s="22"/>
      <c r="L293" s="22"/>
    </row>
    <row r="294" spans="1:12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166678784</v>
      </c>
      <c r="F294" s="22">
        <v>399600</v>
      </c>
      <c r="G294" s="22">
        <v>16030</v>
      </c>
      <c r="H294" s="22">
        <v>1392810</v>
      </c>
      <c r="I294" s="22">
        <v>164870344</v>
      </c>
      <c r="J294" s="22"/>
      <c r="K294" s="22"/>
      <c r="L294" s="22"/>
    </row>
    <row r="295" spans="1:12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52326029</v>
      </c>
      <c r="F295" s="22">
        <v>264060</v>
      </c>
      <c r="G295" s="22"/>
      <c r="H295" s="22">
        <v>380480</v>
      </c>
      <c r="I295" s="22">
        <v>51679149</v>
      </c>
      <c r="J295" s="22"/>
      <c r="K295" s="22">
        <v>2340</v>
      </c>
      <c r="L295" s="22"/>
    </row>
    <row r="296" spans="1:12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27201218</v>
      </c>
      <c r="F296" s="22">
        <v>163420</v>
      </c>
      <c r="G296" s="22"/>
      <c r="H296" s="22"/>
      <c r="I296" s="22">
        <v>27037798</v>
      </c>
      <c r="J296" s="22"/>
      <c r="K296" s="22"/>
      <c r="L296" s="22"/>
    </row>
    <row r="297" spans="1:12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21594780</v>
      </c>
      <c r="F297" s="22">
        <v>32220</v>
      </c>
      <c r="G297" s="22"/>
      <c r="H297" s="22"/>
      <c r="I297" s="22">
        <v>21562560</v>
      </c>
      <c r="J297" s="22"/>
      <c r="K297" s="22"/>
      <c r="L297" s="22"/>
    </row>
    <row r="298" spans="1:12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11626171</v>
      </c>
      <c r="F298" s="22">
        <v>12470</v>
      </c>
      <c r="G298" s="22"/>
      <c r="H298" s="22"/>
      <c r="I298" s="22">
        <v>11613701</v>
      </c>
      <c r="J298" s="22"/>
      <c r="K298" s="22"/>
      <c r="L298" s="22"/>
    </row>
    <row r="299" spans="1:12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81933636</v>
      </c>
      <c r="F299" s="22">
        <v>246640</v>
      </c>
      <c r="G299" s="22"/>
      <c r="H299" s="22">
        <v>158040</v>
      </c>
      <c r="I299" s="22">
        <v>81528956</v>
      </c>
      <c r="J299" s="22"/>
      <c r="K299" s="22"/>
      <c r="L299" s="22"/>
    </row>
    <row r="300" spans="1:12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47846068</v>
      </c>
      <c r="F300" s="22">
        <v>61280</v>
      </c>
      <c r="G300" s="22"/>
      <c r="H300" s="22"/>
      <c r="I300" s="22">
        <v>47784788</v>
      </c>
      <c r="J300" s="22"/>
      <c r="K300" s="22"/>
      <c r="L300" s="22"/>
    </row>
    <row r="301" spans="1:12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148722026</v>
      </c>
      <c r="F301" s="22">
        <v>503650</v>
      </c>
      <c r="G301" s="22">
        <v>53510</v>
      </c>
      <c r="H301" s="22">
        <v>131050</v>
      </c>
      <c r="I301" s="22">
        <v>148024156</v>
      </c>
      <c r="J301" s="22">
        <v>9660</v>
      </c>
      <c r="K301" s="22"/>
      <c r="L301" s="22"/>
    </row>
    <row r="302" spans="1:12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103977249</v>
      </c>
      <c r="F302" s="22">
        <v>329360</v>
      </c>
      <c r="G302" s="22"/>
      <c r="H302" s="22">
        <v>474500</v>
      </c>
      <c r="I302" s="22">
        <v>103173389</v>
      </c>
      <c r="J302" s="22"/>
      <c r="K302" s="22"/>
      <c r="L302" s="22"/>
    </row>
    <row r="303" spans="1:12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84794094</v>
      </c>
      <c r="F303" s="22">
        <v>199230</v>
      </c>
      <c r="G303" s="22"/>
      <c r="H303" s="22">
        <v>858750</v>
      </c>
      <c r="I303" s="22">
        <v>83736114</v>
      </c>
      <c r="J303" s="22"/>
      <c r="K303" s="22"/>
      <c r="L303" s="22"/>
    </row>
    <row r="304" spans="1:12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37794788</v>
      </c>
      <c r="F304" s="22">
        <v>37790</v>
      </c>
      <c r="G304" s="22"/>
      <c r="H304" s="22"/>
      <c r="I304" s="22">
        <v>37756998</v>
      </c>
      <c r="J304" s="22"/>
      <c r="K304" s="22"/>
      <c r="L304" s="22"/>
    </row>
    <row r="305" spans="1:12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14053959</v>
      </c>
      <c r="F305" s="22">
        <v>173560</v>
      </c>
      <c r="G305" s="22"/>
      <c r="H305" s="22"/>
      <c r="I305" s="22">
        <v>13880399</v>
      </c>
      <c r="J305" s="22"/>
      <c r="K305" s="22"/>
      <c r="L305" s="22"/>
    </row>
    <row r="306" spans="1:12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86701431</v>
      </c>
      <c r="F306" s="22">
        <v>398600</v>
      </c>
      <c r="G306" s="22"/>
      <c r="H306" s="22">
        <v>137360</v>
      </c>
      <c r="I306" s="22">
        <v>86165471</v>
      </c>
      <c r="J306" s="22"/>
      <c r="K306" s="22"/>
      <c r="L306" s="22"/>
    </row>
    <row r="307" spans="1:12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20686447</v>
      </c>
      <c r="F307" s="22">
        <v>97540</v>
      </c>
      <c r="G307" s="22"/>
      <c r="H307" s="22"/>
      <c r="I307" s="22">
        <v>20588907</v>
      </c>
      <c r="J307" s="22"/>
      <c r="K307" s="22"/>
      <c r="L307" s="22"/>
    </row>
    <row r="308" spans="1:12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46540662</v>
      </c>
      <c r="F308" s="22">
        <v>119540</v>
      </c>
      <c r="G308" s="22"/>
      <c r="H308" s="22"/>
      <c r="I308" s="22">
        <v>46421122</v>
      </c>
      <c r="J308" s="22"/>
      <c r="K308" s="22"/>
      <c r="L308" s="22"/>
    </row>
    <row r="309" spans="1:12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153344355</v>
      </c>
      <c r="F309" s="22">
        <v>308950</v>
      </c>
      <c r="G309" s="22"/>
      <c r="H309" s="22"/>
      <c r="I309" s="22">
        <v>153035405</v>
      </c>
      <c r="J309" s="22"/>
      <c r="K309" s="22"/>
      <c r="L309" s="22"/>
    </row>
    <row r="310" spans="1:12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24082048</v>
      </c>
      <c r="F310" s="22">
        <v>33070</v>
      </c>
      <c r="G310" s="22"/>
      <c r="H310" s="22"/>
      <c r="I310" s="22">
        <v>24048978</v>
      </c>
      <c r="J310" s="22"/>
      <c r="K310" s="22"/>
      <c r="L310" s="22"/>
    </row>
    <row r="311" spans="1:12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12946065</v>
      </c>
      <c r="F311" s="22">
        <v>88690</v>
      </c>
      <c r="G311" s="22"/>
      <c r="H311" s="22"/>
      <c r="I311" s="22">
        <v>12838855</v>
      </c>
      <c r="J311" s="22"/>
      <c r="K311" s="22"/>
      <c r="L311" s="22">
        <v>18520</v>
      </c>
    </row>
    <row r="312" spans="1:12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19123878</v>
      </c>
      <c r="F312" s="22">
        <v>53320</v>
      </c>
      <c r="G312" s="22"/>
      <c r="H312" s="22"/>
      <c r="I312" s="22">
        <v>19070558</v>
      </c>
      <c r="J312" s="22"/>
      <c r="K312" s="22"/>
      <c r="L312" s="22"/>
    </row>
    <row r="313" spans="1:12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111239150</v>
      </c>
      <c r="F313" s="22">
        <v>478450</v>
      </c>
      <c r="G313" s="22"/>
      <c r="H313" s="22">
        <v>1930700</v>
      </c>
      <c r="I313" s="22">
        <v>108830000</v>
      </c>
      <c r="J313" s="22"/>
      <c r="K313" s="22"/>
      <c r="L313" s="22"/>
    </row>
    <row r="314" spans="1:12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44905072</v>
      </c>
      <c r="F314" s="22">
        <v>223520</v>
      </c>
      <c r="G314" s="22"/>
      <c r="H314" s="22"/>
      <c r="I314" s="22">
        <v>44681552</v>
      </c>
      <c r="J314" s="22"/>
      <c r="K314" s="22"/>
      <c r="L314" s="22"/>
    </row>
    <row r="315" spans="1:12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28493326</v>
      </c>
      <c r="F315" s="22">
        <v>133740</v>
      </c>
      <c r="G315" s="22"/>
      <c r="H315" s="22"/>
      <c r="I315" s="22">
        <v>28359586</v>
      </c>
      <c r="J315" s="22"/>
      <c r="K315" s="22"/>
      <c r="L315" s="22"/>
    </row>
    <row r="316" spans="1:12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200747781</v>
      </c>
      <c r="F316" s="22">
        <v>479250</v>
      </c>
      <c r="G316" s="22"/>
      <c r="H316" s="22"/>
      <c r="I316" s="22">
        <v>200268531</v>
      </c>
      <c r="J316" s="22"/>
      <c r="K316" s="22"/>
      <c r="L316" s="22"/>
    </row>
    <row r="317" spans="1:12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40016987</v>
      </c>
      <c r="F317" s="22">
        <v>131890</v>
      </c>
      <c r="G317" s="22"/>
      <c r="H317" s="22"/>
      <c r="I317" s="22">
        <v>39885097</v>
      </c>
      <c r="J317" s="22"/>
      <c r="K317" s="22"/>
      <c r="L317" s="22"/>
    </row>
    <row r="318" spans="1:12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69780453</v>
      </c>
      <c r="F318" s="22">
        <v>204910</v>
      </c>
      <c r="G318" s="22"/>
      <c r="H318" s="22">
        <v>1795197</v>
      </c>
      <c r="I318" s="22">
        <v>67780346</v>
      </c>
      <c r="J318" s="22"/>
      <c r="K318" s="22"/>
      <c r="L318" s="22"/>
    </row>
    <row r="319" spans="1:12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60459212</v>
      </c>
      <c r="F319" s="22">
        <v>185470</v>
      </c>
      <c r="G319" s="22"/>
      <c r="H319" s="22"/>
      <c r="I319" s="22">
        <v>60273092</v>
      </c>
      <c r="J319" s="22">
        <v>650</v>
      </c>
      <c r="K319" s="22"/>
      <c r="L319" s="22"/>
    </row>
    <row r="320" spans="1:12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19611265</v>
      </c>
      <c r="F320" s="22">
        <v>76050</v>
      </c>
      <c r="G320" s="22"/>
      <c r="H320" s="22"/>
      <c r="I320" s="22">
        <v>19535215</v>
      </c>
      <c r="J320" s="22"/>
      <c r="K320" s="22"/>
      <c r="L320" s="22"/>
    </row>
    <row r="321" spans="1:12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106658039</v>
      </c>
      <c r="F321" s="22">
        <v>283010</v>
      </c>
      <c r="G321" s="22"/>
      <c r="H321" s="22"/>
      <c r="I321" s="22">
        <v>106369929</v>
      </c>
      <c r="J321" s="22">
        <v>5100</v>
      </c>
      <c r="K321" s="22"/>
      <c r="L321" s="22"/>
    </row>
    <row r="322" spans="1:12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54904056</v>
      </c>
      <c r="F322" s="22">
        <v>314450</v>
      </c>
      <c r="G322" s="22"/>
      <c r="H322" s="22">
        <v>70840</v>
      </c>
      <c r="I322" s="22">
        <v>54515666</v>
      </c>
      <c r="J322" s="22">
        <v>3100</v>
      </c>
      <c r="K322" s="22"/>
      <c r="L322" s="22"/>
    </row>
    <row r="323" spans="1:12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61435876</v>
      </c>
      <c r="F323" s="22">
        <v>187700</v>
      </c>
      <c r="G323" s="22"/>
      <c r="H323" s="22">
        <v>569128</v>
      </c>
      <c r="I323" s="22">
        <v>60679048</v>
      </c>
      <c r="J323" s="22"/>
      <c r="K323" s="22"/>
      <c r="L323" s="22"/>
    </row>
    <row r="324" spans="1:12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40934869</v>
      </c>
      <c r="F324" s="22">
        <v>207050</v>
      </c>
      <c r="G324" s="22"/>
      <c r="H324" s="22">
        <v>383676</v>
      </c>
      <c r="I324" s="22">
        <v>40344143</v>
      </c>
      <c r="J324" s="22"/>
      <c r="K324" s="22"/>
      <c r="L324" s="22"/>
    </row>
    <row r="325" spans="1:12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131101288</v>
      </c>
      <c r="F325" s="22">
        <v>845000</v>
      </c>
      <c r="G325" s="22"/>
      <c r="H325" s="22">
        <v>2850730</v>
      </c>
      <c r="I325" s="22">
        <v>127405558</v>
      </c>
      <c r="J325" s="22"/>
      <c r="K325" s="22"/>
      <c r="L325" s="22"/>
    </row>
    <row r="326" spans="1:12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94172277</v>
      </c>
      <c r="F326" s="22">
        <v>232500</v>
      </c>
      <c r="G326" s="22"/>
      <c r="H326" s="22"/>
      <c r="I326" s="22">
        <v>93939777</v>
      </c>
      <c r="J326" s="22"/>
      <c r="K326" s="22"/>
      <c r="L326" s="22"/>
    </row>
    <row r="327" spans="1:12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61010047</v>
      </c>
      <c r="F327" s="22">
        <v>241530</v>
      </c>
      <c r="G327" s="22"/>
      <c r="H327" s="22">
        <v>1196400</v>
      </c>
      <c r="I327" s="22">
        <v>59568017</v>
      </c>
      <c r="J327" s="22">
        <v>4100</v>
      </c>
      <c r="K327" s="22"/>
      <c r="L327" s="22"/>
    </row>
    <row r="328" spans="1:12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16746427</v>
      </c>
      <c r="F328" s="22">
        <v>94650</v>
      </c>
      <c r="G328" s="22"/>
      <c r="H328" s="22">
        <v>73820</v>
      </c>
      <c r="I328" s="22">
        <v>16577957</v>
      </c>
      <c r="J328" s="22"/>
      <c r="K328" s="22"/>
      <c r="L328" s="22"/>
    </row>
    <row r="329" spans="1:12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21316332</v>
      </c>
      <c r="F329" s="22">
        <v>112400</v>
      </c>
      <c r="G329" s="22"/>
      <c r="H329" s="22"/>
      <c r="I329" s="22">
        <v>21203932</v>
      </c>
      <c r="J329" s="22"/>
      <c r="K329" s="22"/>
      <c r="L329" s="22"/>
    </row>
    <row r="330" spans="1:12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128230469</v>
      </c>
      <c r="F330" s="22">
        <v>143830</v>
      </c>
      <c r="G330" s="22"/>
      <c r="H330" s="22"/>
      <c r="I330" s="22">
        <v>128086639</v>
      </c>
      <c r="J330" s="22"/>
      <c r="K330" s="22"/>
      <c r="L330" s="22"/>
    </row>
    <row r="331" spans="1:12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59879835</v>
      </c>
      <c r="F331" s="22">
        <v>76640</v>
      </c>
      <c r="G331" s="22"/>
      <c r="H331" s="22"/>
      <c r="I331" s="22">
        <v>59803195</v>
      </c>
      <c r="J331" s="22"/>
      <c r="K331" s="22"/>
      <c r="L331" s="22"/>
    </row>
    <row r="332" spans="1:12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23345003</v>
      </c>
      <c r="F332" s="22">
        <v>124980</v>
      </c>
      <c r="G332" s="22"/>
      <c r="H332" s="22"/>
      <c r="I332" s="22">
        <v>23200933</v>
      </c>
      <c r="J332" s="22">
        <v>19090</v>
      </c>
      <c r="K332" s="22"/>
      <c r="L332" s="22"/>
    </row>
    <row r="333" spans="1:12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27883214</v>
      </c>
      <c r="F333" s="22">
        <v>148940</v>
      </c>
      <c r="G333" s="22"/>
      <c r="H333" s="22"/>
      <c r="I333" s="22">
        <v>27734274</v>
      </c>
      <c r="J333" s="22"/>
      <c r="K333" s="22"/>
      <c r="L333" s="22"/>
    </row>
    <row r="334" spans="1:12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61307852</v>
      </c>
      <c r="F334" s="22">
        <v>196470</v>
      </c>
      <c r="G334" s="22"/>
      <c r="H334" s="22"/>
      <c r="I334" s="22">
        <v>61111382</v>
      </c>
      <c r="J334" s="22"/>
      <c r="K334" s="22"/>
      <c r="L334" s="22"/>
    </row>
    <row r="335" spans="1:12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47254411</v>
      </c>
      <c r="F335" s="22">
        <v>183290</v>
      </c>
      <c r="G335" s="22"/>
      <c r="H335" s="22"/>
      <c r="I335" s="22">
        <v>47071121</v>
      </c>
      <c r="J335" s="22"/>
      <c r="K335" s="22"/>
      <c r="L335" s="22"/>
    </row>
    <row r="336" spans="1:12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29217325</v>
      </c>
      <c r="F336" s="22">
        <v>43090</v>
      </c>
      <c r="G336" s="22"/>
      <c r="H336" s="22"/>
      <c r="I336" s="22">
        <v>29174235</v>
      </c>
      <c r="J336" s="22"/>
      <c r="K336" s="22"/>
      <c r="L336" s="22"/>
    </row>
    <row r="337" spans="1:12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25222304</v>
      </c>
      <c r="F337" s="22">
        <v>123930</v>
      </c>
      <c r="G337" s="22"/>
      <c r="H337" s="22"/>
      <c r="I337" s="22">
        <v>25098374</v>
      </c>
      <c r="J337" s="22"/>
      <c r="K337" s="22"/>
      <c r="L337" s="22"/>
    </row>
    <row r="338" spans="1:12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51265139</v>
      </c>
      <c r="F338" s="22">
        <v>195040</v>
      </c>
      <c r="G338" s="22"/>
      <c r="H338" s="22"/>
      <c r="I338" s="22">
        <v>51070099</v>
      </c>
      <c r="J338" s="22"/>
      <c r="K338" s="22"/>
      <c r="L338" s="22"/>
    </row>
    <row r="339" spans="1:12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37992691</v>
      </c>
      <c r="F339" s="22">
        <v>208830</v>
      </c>
      <c r="G339" s="22"/>
      <c r="H339" s="22"/>
      <c r="I339" s="22">
        <v>37783861</v>
      </c>
      <c r="J339" s="22"/>
      <c r="K339" s="22"/>
      <c r="L339" s="22"/>
    </row>
    <row r="340" spans="1:12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94362863</v>
      </c>
      <c r="F340" s="22">
        <v>446650</v>
      </c>
      <c r="G340" s="22"/>
      <c r="H340" s="22"/>
      <c r="I340" s="22">
        <v>93915583</v>
      </c>
      <c r="J340" s="22">
        <v>630</v>
      </c>
      <c r="K340" s="22"/>
      <c r="L340" s="22"/>
    </row>
    <row r="341" spans="1:12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34854938</v>
      </c>
      <c r="F341" s="22">
        <v>143610</v>
      </c>
      <c r="G341" s="22"/>
      <c r="H341" s="22"/>
      <c r="I341" s="22">
        <v>34711328</v>
      </c>
      <c r="J341" s="22"/>
      <c r="K341" s="22"/>
      <c r="L341" s="22"/>
    </row>
    <row r="342" spans="1:12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146501119</v>
      </c>
      <c r="F342" s="22">
        <v>496720</v>
      </c>
      <c r="G342" s="22"/>
      <c r="H342" s="22">
        <v>39263723</v>
      </c>
      <c r="I342" s="22">
        <v>106740676</v>
      </c>
      <c r="J342" s="22"/>
      <c r="K342" s="22"/>
      <c r="L342" s="22"/>
    </row>
    <row r="343" spans="1:12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428329755</v>
      </c>
      <c r="F343" s="22">
        <v>16721550</v>
      </c>
      <c r="G343" s="22"/>
      <c r="H343" s="22">
        <v>308601111</v>
      </c>
      <c r="I343" s="22">
        <v>91115904</v>
      </c>
      <c r="J343" s="22"/>
      <c r="K343" s="22">
        <v>11891190</v>
      </c>
      <c r="L343" s="22"/>
    </row>
    <row r="344" spans="1:12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47115910</v>
      </c>
      <c r="F344" s="22">
        <v>26021090</v>
      </c>
      <c r="G344" s="22"/>
      <c r="H344" s="22">
        <v>9058010</v>
      </c>
      <c r="I344" s="22">
        <v>5514980</v>
      </c>
      <c r="J344" s="22"/>
      <c r="K344" s="22">
        <v>6521830</v>
      </c>
      <c r="L344" s="22"/>
    </row>
    <row r="345" spans="1:12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6448150</v>
      </c>
      <c r="F345" s="22">
        <v>1056480</v>
      </c>
      <c r="G345" s="22"/>
      <c r="H345" s="22">
        <v>4283970</v>
      </c>
      <c r="I345" s="22">
        <v>1107700</v>
      </c>
      <c r="J345" s="22"/>
      <c r="K345" s="22"/>
      <c r="L345" s="22"/>
    </row>
    <row r="346" spans="1:12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4555190</v>
      </c>
      <c r="F346" s="22">
        <v>855170</v>
      </c>
      <c r="G346" s="22"/>
      <c r="H346" s="22">
        <v>600380</v>
      </c>
      <c r="I346" s="22">
        <v>3099640</v>
      </c>
      <c r="J346" s="22"/>
      <c r="K346" s="22"/>
      <c r="L346" s="22"/>
    </row>
    <row r="347" spans="1:12" x14ac:dyDescent="0.25">
      <c r="A347" s="22" t="s">
        <v>122</v>
      </c>
      <c r="B347" s="22" t="s">
        <v>805</v>
      </c>
      <c r="C347" s="22" t="s">
        <v>818</v>
      </c>
      <c r="D347" s="22" t="s">
        <v>819</v>
      </c>
      <c r="E347" s="22">
        <v>1489556870</v>
      </c>
      <c r="F347" s="22">
        <v>723225250</v>
      </c>
      <c r="G347" s="22">
        <v>652152220</v>
      </c>
      <c r="H347" s="22">
        <v>114179400</v>
      </c>
      <c r="I347" s="22"/>
      <c r="J347" s="22"/>
      <c r="K347" s="22"/>
      <c r="L347" s="22"/>
    </row>
    <row r="348" spans="1:12" x14ac:dyDescent="0.25">
      <c r="A348" s="22" t="s">
        <v>122</v>
      </c>
      <c r="B348" s="22" t="s">
        <v>805</v>
      </c>
      <c r="C348" s="22" t="s">
        <v>820</v>
      </c>
      <c r="D348" s="22" t="s">
        <v>821</v>
      </c>
      <c r="E348" s="22">
        <v>209892243</v>
      </c>
      <c r="F348" s="22">
        <v>45330440</v>
      </c>
      <c r="G348" s="22">
        <v>13375370</v>
      </c>
      <c r="H348" s="22">
        <v>80810600</v>
      </c>
      <c r="I348" s="22">
        <v>70375833</v>
      </c>
      <c r="J348" s="22"/>
      <c r="K348" s="22"/>
      <c r="L348" s="22"/>
    </row>
    <row r="349" spans="1:12" x14ac:dyDescent="0.25">
      <c r="A349" s="22" t="s">
        <v>122</v>
      </c>
      <c r="B349" s="22" t="s">
        <v>822</v>
      </c>
      <c r="C349" s="22" t="s">
        <v>823</v>
      </c>
      <c r="D349" s="22" t="s">
        <v>824</v>
      </c>
      <c r="E349" s="22">
        <v>4280706997</v>
      </c>
      <c r="F349" s="22">
        <v>2960039030</v>
      </c>
      <c r="G349" s="22">
        <v>599842960</v>
      </c>
      <c r="H349" s="22">
        <v>209308592</v>
      </c>
      <c r="I349" s="22">
        <v>186910335</v>
      </c>
      <c r="J349" s="22">
        <v>323619090</v>
      </c>
      <c r="K349" s="22">
        <v>986990</v>
      </c>
      <c r="L349" s="22"/>
    </row>
    <row r="350" spans="1:12" x14ac:dyDescent="0.25">
      <c r="A350" s="22" t="s">
        <v>122</v>
      </c>
      <c r="B350" s="22" t="s">
        <v>1137</v>
      </c>
      <c r="C350" s="22" t="s">
        <v>1138</v>
      </c>
      <c r="D350" s="22" t="s">
        <v>1139</v>
      </c>
      <c r="E350" s="22">
        <v>18130848</v>
      </c>
      <c r="F350" s="22">
        <v>245380</v>
      </c>
      <c r="G350" s="22"/>
      <c r="H350" s="22">
        <v>1728056</v>
      </c>
      <c r="I350" s="22">
        <v>16094912</v>
      </c>
      <c r="J350" s="22">
        <v>29740</v>
      </c>
      <c r="K350" s="22">
        <v>32760</v>
      </c>
      <c r="L350" s="22"/>
    </row>
    <row r="351" spans="1:12" x14ac:dyDescent="0.25">
      <c r="A351" s="22" t="s">
        <v>122</v>
      </c>
      <c r="B351" s="22" t="s">
        <v>1137</v>
      </c>
      <c r="C351" s="22" t="s">
        <v>1140</v>
      </c>
      <c r="D351" s="22" t="s">
        <v>1141</v>
      </c>
      <c r="E351" s="22">
        <v>20609952</v>
      </c>
      <c r="F351" s="22">
        <v>283880</v>
      </c>
      <c r="G351" s="22"/>
      <c r="H351" s="22">
        <v>2039680</v>
      </c>
      <c r="I351" s="22">
        <v>18129012</v>
      </c>
      <c r="J351" s="22"/>
      <c r="K351" s="22">
        <v>157380</v>
      </c>
      <c r="L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84658-B322-46C0-BDBD-45B5EA3A28D5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1142</v>
      </c>
      <c r="D1" s="20" t="s">
        <v>1143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871</v>
      </c>
      <c r="F2" s="21" t="s">
        <v>872</v>
      </c>
      <c r="G2" s="21" t="s">
        <v>873</v>
      </c>
      <c r="H2" s="21" t="s">
        <v>874</v>
      </c>
      <c r="I2" s="21" t="s">
        <v>875</v>
      </c>
      <c r="J2" s="21" t="s">
        <v>876</v>
      </c>
      <c r="K2" s="21" t="s">
        <v>877</v>
      </c>
      <c r="L2" s="21" t="s">
        <v>878</v>
      </c>
      <c r="M2" s="21" t="s">
        <v>879</v>
      </c>
      <c r="N2" s="21" t="s">
        <v>1075</v>
      </c>
      <c r="O2" s="21" t="s">
        <v>881</v>
      </c>
      <c r="P2" s="21" t="s">
        <v>882</v>
      </c>
      <c r="Q2" s="21" t="s">
        <v>883</v>
      </c>
      <c r="R2" s="21" t="s">
        <v>884</v>
      </c>
      <c r="S2" s="21" t="s">
        <v>885</v>
      </c>
      <c r="T2" s="21" t="s">
        <v>886</v>
      </c>
      <c r="U2" s="21" t="s">
        <v>887</v>
      </c>
      <c r="V2" s="21" t="s">
        <v>888</v>
      </c>
      <c r="W2" s="21" t="s">
        <v>889</v>
      </c>
      <c r="X2" s="21" t="s">
        <v>890</v>
      </c>
      <c r="Y2" s="21" t="s">
        <v>891</v>
      </c>
      <c r="Z2" s="21" t="s">
        <v>892</v>
      </c>
      <c r="AA2" s="21" t="s">
        <v>893</v>
      </c>
      <c r="AB2" s="21" t="s">
        <v>894</v>
      </c>
      <c r="AC2" s="21" t="s">
        <v>895</v>
      </c>
      <c r="AD2" s="21" t="s">
        <v>896</v>
      </c>
      <c r="AE2" s="21" t="s">
        <v>897</v>
      </c>
      <c r="AF2" s="21" t="s">
        <v>898</v>
      </c>
      <c r="AG2" s="21" t="s">
        <v>899</v>
      </c>
      <c r="AH2" s="21" t="s">
        <v>900</v>
      </c>
      <c r="AI2" s="21" t="s">
        <v>901</v>
      </c>
      <c r="AJ2" s="21" t="s">
        <v>902</v>
      </c>
      <c r="AK2" s="21" t="s">
        <v>903</v>
      </c>
      <c r="AL2" s="21" t="s">
        <v>904</v>
      </c>
      <c r="AM2" s="21" t="s">
        <v>905</v>
      </c>
      <c r="AN2" s="21" t="s">
        <v>906</v>
      </c>
      <c r="AO2" s="21" t="s">
        <v>65</v>
      </c>
      <c r="AP2" s="21" t="s">
        <v>1077</v>
      </c>
    </row>
    <row r="3" spans="1:42" x14ac:dyDescent="0.25">
      <c r="A3" s="21"/>
      <c r="B3" s="21"/>
      <c r="C3" s="21"/>
      <c r="D3" s="21" t="s">
        <v>88</v>
      </c>
      <c r="E3" s="21" t="s">
        <v>1144</v>
      </c>
      <c r="F3" s="21" t="s">
        <v>1145</v>
      </c>
      <c r="G3" s="21" t="s">
        <v>1146</v>
      </c>
      <c r="H3" s="21" t="s">
        <v>1147</v>
      </c>
      <c r="I3" s="21" t="s">
        <v>1148</v>
      </c>
      <c r="J3" s="21" t="s">
        <v>1149</v>
      </c>
      <c r="K3" s="21" t="s">
        <v>1150</v>
      </c>
      <c r="L3" s="21" t="s">
        <v>1151</v>
      </c>
      <c r="M3" s="21" t="s">
        <v>1152</v>
      </c>
      <c r="N3" s="21" t="s">
        <v>1153</v>
      </c>
      <c r="O3" s="21" t="s">
        <v>1154</v>
      </c>
      <c r="P3" s="21" t="s">
        <v>1155</v>
      </c>
      <c r="Q3" s="21" t="s">
        <v>1156</v>
      </c>
      <c r="R3" s="21" t="s">
        <v>1157</v>
      </c>
      <c r="S3" s="21" t="s">
        <v>1158</v>
      </c>
      <c r="T3" s="21" t="s">
        <v>1159</v>
      </c>
      <c r="U3" s="21" t="s">
        <v>1160</v>
      </c>
      <c r="V3" s="21" t="s">
        <v>1161</v>
      </c>
      <c r="W3" s="21" t="s">
        <v>1162</v>
      </c>
      <c r="X3" s="21" t="s">
        <v>1163</v>
      </c>
      <c r="Y3" s="21" t="s">
        <v>1164</v>
      </c>
      <c r="Z3" s="21" t="s">
        <v>1165</v>
      </c>
      <c r="AA3" s="21" t="s">
        <v>1166</v>
      </c>
      <c r="AB3" s="21" t="s">
        <v>1167</v>
      </c>
      <c r="AC3" s="21" t="s">
        <v>1168</v>
      </c>
      <c r="AD3" s="21" t="s">
        <v>1169</v>
      </c>
      <c r="AE3" s="21" t="s">
        <v>1170</v>
      </c>
      <c r="AF3" s="21" t="s">
        <v>1171</v>
      </c>
      <c r="AG3" s="21" t="s">
        <v>1172</v>
      </c>
      <c r="AH3" s="21" t="s">
        <v>1173</v>
      </c>
      <c r="AI3" s="21" t="s">
        <v>1174</v>
      </c>
      <c r="AJ3" s="21" t="s">
        <v>1175</v>
      </c>
      <c r="AK3" s="21" t="s">
        <v>1176</v>
      </c>
      <c r="AL3" s="21" t="s">
        <v>1177</v>
      </c>
      <c r="AM3" s="21" t="s">
        <v>1178</v>
      </c>
      <c r="AN3" s="21" t="s">
        <v>1179</v>
      </c>
      <c r="AO3" s="21" t="s">
        <v>1180</v>
      </c>
      <c r="AP3" s="21" t="s">
        <v>1181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382470</v>
      </c>
      <c r="G4" s="22">
        <v>0</v>
      </c>
      <c r="H4" s="22">
        <v>22713</v>
      </c>
      <c r="I4" s="22">
        <v>480904</v>
      </c>
      <c r="J4" s="22">
        <v>0</v>
      </c>
      <c r="K4" s="22">
        <v>33636</v>
      </c>
      <c r="L4" s="22">
        <v>129898</v>
      </c>
      <c r="M4" s="22">
        <v>3000</v>
      </c>
      <c r="N4" s="22">
        <v>553316</v>
      </c>
      <c r="O4" s="22">
        <v>3733986</v>
      </c>
      <c r="P4" s="22">
        <v>0</v>
      </c>
      <c r="Q4" s="22">
        <v>1105597</v>
      </c>
      <c r="R4" s="22">
        <v>0</v>
      </c>
      <c r="S4" s="22">
        <v>0</v>
      </c>
      <c r="T4" s="22">
        <v>683556</v>
      </c>
      <c r="U4" s="22">
        <v>950270</v>
      </c>
      <c r="V4" s="22">
        <v>7222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4625</v>
      </c>
      <c r="AF4" s="22">
        <v>-1446</v>
      </c>
      <c r="AG4" s="22">
        <v>0</v>
      </c>
      <c r="AH4" s="22">
        <v>0</v>
      </c>
      <c r="AI4" s="22">
        <v>10700070</v>
      </c>
      <c r="AJ4" s="22">
        <v>2996085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21785902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174211</v>
      </c>
      <c r="G5" s="22">
        <v>0</v>
      </c>
      <c r="H5" s="22">
        <v>0</v>
      </c>
      <c r="I5" s="22">
        <v>123143</v>
      </c>
      <c r="J5" s="22">
        <v>0</v>
      </c>
      <c r="K5" s="22">
        <v>0</v>
      </c>
      <c r="L5" s="22">
        <v>0</v>
      </c>
      <c r="M5" s="22">
        <v>0</v>
      </c>
      <c r="N5" s="22">
        <v>2056090</v>
      </c>
      <c r="O5" s="22">
        <v>116425</v>
      </c>
      <c r="P5" s="22">
        <v>32721</v>
      </c>
      <c r="Q5" s="22">
        <v>0</v>
      </c>
      <c r="R5" s="22">
        <v>303029</v>
      </c>
      <c r="S5" s="22">
        <v>0</v>
      </c>
      <c r="T5" s="22">
        <v>81522</v>
      </c>
      <c r="U5" s="22">
        <v>501045</v>
      </c>
      <c r="V5" s="22">
        <v>615325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1000540</v>
      </c>
      <c r="AE5" s="22">
        <v>0</v>
      </c>
      <c r="AF5" s="22">
        <v>0</v>
      </c>
      <c r="AG5" s="22">
        <v>0</v>
      </c>
      <c r="AH5" s="22">
        <v>0</v>
      </c>
      <c r="AI5" s="22">
        <v>3548498</v>
      </c>
      <c r="AJ5" s="22">
        <v>30051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8582600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161209000</v>
      </c>
      <c r="G6" s="22">
        <v>0</v>
      </c>
      <c r="H6" s="22">
        <v>19148000</v>
      </c>
      <c r="I6" s="22">
        <v>29773000</v>
      </c>
      <c r="J6" s="22">
        <v>0</v>
      </c>
      <c r="K6" s="22">
        <v>0</v>
      </c>
      <c r="L6" s="22">
        <v>0</v>
      </c>
      <c r="M6" s="22">
        <v>0</v>
      </c>
      <c r="N6" s="22">
        <v>28566000</v>
      </c>
      <c r="O6" s="22">
        <v>241301000</v>
      </c>
      <c r="P6" s="22">
        <v>0</v>
      </c>
      <c r="Q6" s="22">
        <v>163145000</v>
      </c>
      <c r="R6" s="22">
        <v>18766000</v>
      </c>
      <c r="S6" s="22">
        <v>0</v>
      </c>
      <c r="T6" s="22">
        <v>75801000</v>
      </c>
      <c r="U6" s="22">
        <v>97001000</v>
      </c>
      <c r="V6" s="22">
        <v>41674000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20975000</v>
      </c>
      <c r="AF6" s="22">
        <v>695000</v>
      </c>
      <c r="AG6" s="22">
        <v>0</v>
      </c>
      <c r="AH6" s="22">
        <v>0</v>
      </c>
      <c r="AI6" s="22">
        <v>56027000</v>
      </c>
      <c r="AJ6" s="22">
        <v>10737000</v>
      </c>
      <c r="AK6" s="22">
        <v>839000</v>
      </c>
      <c r="AL6" s="22">
        <v>0</v>
      </c>
      <c r="AM6" s="22">
        <v>0</v>
      </c>
      <c r="AN6" s="22">
        <v>0</v>
      </c>
      <c r="AO6" s="22">
        <v>0</v>
      </c>
      <c r="AP6" s="22">
        <v>965657000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14713568</v>
      </c>
      <c r="G7" s="22">
        <v>0</v>
      </c>
      <c r="H7" s="22">
        <v>178969</v>
      </c>
      <c r="I7" s="22">
        <v>499173</v>
      </c>
      <c r="J7" s="22">
        <v>0</v>
      </c>
      <c r="K7" s="22">
        <v>0</v>
      </c>
      <c r="L7" s="22">
        <v>32412</v>
      </c>
      <c r="M7" s="22">
        <v>0</v>
      </c>
      <c r="N7" s="22">
        <v>898511</v>
      </c>
      <c r="O7" s="22">
        <v>992651</v>
      </c>
      <c r="P7" s="22">
        <v>17034</v>
      </c>
      <c r="Q7" s="22">
        <v>0</v>
      </c>
      <c r="R7" s="22">
        <v>344577</v>
      </c>
      <c r="S7" s="22">
        <v>0</v>
      </c>
      <c r="T7" s="22">
        <v>380283</v>
      </c>
      <c r="U7" s="22">
        <v>136849</v>
      </c>
      <c r="V7" s="22">
        <v>52635</v>
      </c>
      <c r="W7" s="22">
        <v>0</v>
      </c>
      <c r="X7" s="22">
        <v>0</v>
      </c>
      <c r="Y7" s="22">
        <v>0</v>
      </c>
      <c r="Z7" s="22">
        <v>37227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1322585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19606474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646992</v>
      </c>
      <c r="G8" s="22">
        <v>0</v>
      </c>
      <c r="H8" s="22">
        <v>0</v>
      </c>
      <c r="I8" s="22">
        <v>743178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28495538</v>
      </c>
      <c r="P8" s="22">
        <v>62757</v>
      </c>
      <c r="Q8" s="22">
        <v>0</v>
      </c>
      <c r="R8" s="22">
        <v>10278280</v>
      </c>
      <c r="S8" s="22">
        <v>0</v>
      </c>
      <c r="T8" s="22">
        <v>1716998</v>
      </c>
      <c r="U8" s="22">
        <v>272979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946245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43162967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25738000</v>
      </c>
      <c r="G9" s="22">
        <v>0</v>
      </c>
      <c r="H9" s="22">
        <v>13212000</v>
      </c>
      <c r="I9" s="22">
        <v>5784000</v>
      </c>
      <c r="J9" s="22">
        <v>0</v>
      </c>
      <c r="K9" s="22">
        <v>0</v>
      </c>
      <c r="L9" s="22">
        <v>0</v>
      </c>
      <c r="M9" s="22">
        <v>0</v>
      </c>
      <c r="N9" s="22">
        <v>27081000</v>
      </c>
      <c r="O9" s="22">
        <v>263483000</v>
      </c>
      <c r="P9" s="22">
        <v>0</v>
      </c>
      <c r="Q9" s="22">
        <v>226858000</v>
      </c>
      <c r="R9" s="22">
        <v>34532000</v>
      </c>
      <c r="S9" s="22">
        <v>0</v>
      </c>
      <c r="T9" s="22">
        <v>0</v>
      </c>
      <c r="U9" s="22">
        <v>83379000</v>
      </c>
      <c r="V9" s="22">
        <v>12377000</v>
      </c>
      <c r="W9" s="22">
        <v>0</v>
      </c>
      <c r="X9" s="22">
        <v>18116000</v>
      </c>
      <c r="Y9" s="22">
        <v>0</v>
      </c>
      <c r="Z9" s="22">
        <v>629000</v>
      </c>
      <c r="AA9" s="22">
        <v>0</v>
      </c>
      <c r="AB9" s="22">
        <v>17612000</v>
      </c>
      <c r="AC9" s="22">
        <v>601000</v>
      </c>
      <c r="AD9" s="22">
        <v>53644000</v>
      </c>
      <c r="AE9" s="22">
        <v>9755000</v>
      </c>
      <c r="AF9" s="22">
        <v>36588000</v>
      </c>
      <c r="AG9" s="22">
        <v>0</v>
      </c>
      <c r="AH9" s="22">
        <v>0</v>
      </c>
      <c r="AI9" s="22">
        <v>174734000</v>
      </c>
      <c r="AJ9" s="22">
        <v>11988000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1016111000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17602169</v>
      </c>
      <c r="G10" s="22">
        <v>0</v>
      </c>
      <c r="H10" s="22">
        <v>14499</v>
      </c>
      <c r="I10" s="22">
        <v>75363</v>
      </c>
      <c r="J10" s="22">
        <v>0</v>
      </c>
      <c r="K10" s="22">
        <v>0</v>
      </c>
      <c r="L10" s="22">
        <v>0</v>
      </c>
      <c r="M10" s="22">
        <v>0</v>
      </c>
      <c r="N10" s="22">
        <v>227644</v>
      </c>
      <c r="O10" s="22">
        <v>17915633</v>
      </c>
      <c r="P10" s="22">
        <v>0</v>
      </c>
      <c r="Q10" s="22">
        <v>0</v>
      </c>
      <c r="R10" s="22">
        <v>2824513</v>
      </c>
      <c r="S10" s="22">
        <v>3823681</v>
      </c>
      <c r="T10" s="22">
        <v>1614654</v>
      </c>
      <c r="U10" s="22">
        <v>8197398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3088543</v>
      </c>
      <c r="AE10" s="22">
        <v>0</v>
      </c>
      <c r="AF10" s="22">
        <v>0</v>
      </c>
      <c r="AG10" s="22">
        <v>0</v>
      </c>
      <c r="AH10" s="22">
        <v>0</v>
      </c>
      <c r="AI10" s="22">
        <v>7262961</v>
      </c>
      <c r="AJ10" s="22">
        <v>5978012</v>
      </c>
      <c r="AK10" s="22">
        <v>0</v>
      </c>
      <c r="AL10" s="22">
        <v>0</v>
      </c>
      <c r="AM10" s="22">
        <v>0</v>
      </c>
      <c r="AN10" s="22">
        <v>0</v>
      </c>
      <c r="AO10" s="22">
        <v>-52169048</v>
      </c>
      <c r="AP10" s="22">
        <v>16456022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928228</v>
      </c>
      <c r="G11" s="22">
        <v>0</v>
      </c>
      <c r="H11" s="22">
        <v>78149</v>
      </c>
      <c r="I11" s="22">
        <v>1572126</v>
      </c>
      <c r="J11" s="22">
        <v>0</v>
      </c>
      <c r="K11" s="22">
        <v>0</v>
      </c>
      <c r="L11" s="22">
        <v>0</v>
      </c>
      <c r="M11" s="22">
        <v>0</v>
      </c>
      <c r="N11" s="22">
        <v>15616863</v>
      </c>
      <c r="O11" s="22">
        <v>11743875</v>
      </c>
      <c r="P11" s="22">
        <v>457891</v>
      </c>
      <c r="Q11" s="22">
        <v>307889</v>
      </c>
      <c r="R11" s="22">
        <v>1606757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171756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1410763</v>
      </c>
      <c r="AJ11" s="22">
        <v>30366</v>
      </c>
      <c r="AK11" s="22">
        <v>0</v>
      </c>
      <c r="AL11" s="22">
        <v>0</v>
      </c>
      <c r="AM11" s="22">
        <v>0</v>
      </c>
      <c r="AN11" s="22">
        <v>0</v>
      </c>
      <c r="AO11" s="22">
        <v>23470</v>
      </c>
      <c r="AP11" s="22">
        <v>33948133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172448</v>
      </c>
      <c r="H12" s="22">
        <v>7500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439416</v>
      </c>
      <c r="O12" s="22">
        <v>13603626</v>
      </c>
      <c r="P12" s="22">
        <v>0</v>
      </c>
      <c r="Q12" s="22">
        <v>0</v>
      </c>
      <c r="R12" s="22">
        <v>960145</v>
      </c>
      <c r="S12" s="22">
        <v>0</v>
      </c>
      <c r="T12" s="22">
        <v>69022</v>
      </c>
      <c r="U12" s="22">
        <v>982379</v>
      </c>
      <c r="V12" s="22">
        <v>0</v>
      </c>
      <c r="W12" s="22">
        <v>0</v>
      </c>
      <c r="X12" s="22">
        <v>0</v>
      </c>
      <c r="Y12" s="22">
        <v>0</v>
      </c>
      <c r="Z12" s="22">
        <v>77938</v>
      </c>
      <c r="AA12" s="22">
        <v>0</v>
      </c>
      <c r="AB12" s="22">
        <v>0</v>
      </c>
      <c r="AC12" s="22">
        <v>6630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1851077</v>
      </c>
      <c r="AJ12" s="22">
        <v>0</v>
      </c>
      <c r="AK12" s="22">
        <v>93634</v>
      </c>
      <c r="AL12" s="22">
        <v>0</v>
      </c>
      <c r="AM12" s="22">
        <v>0</v>
      </c>
      <c r="AN12" s="22">
        <v>0</v>
      </c>
      <c r="AO12" s="22">
        <v>0</v>
      </c>
      <c r="AP12" s="22">
        <v>18263815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2225090</v>
      </c>
      <c r="G13" s="22">
        <v>0</v>
      </c>
      <c r="H13" s="22">
        <v>0</v>
      </c>
      <c r="I13" s="22">
        <v>323607</v>
      </c>
      <c r="J13" s="22">
        <v>0</v>
      </c>
      <c r="K13" s="22">
        <v>0</v>
      </c>
      <c r="L13" s="22">
        <v>0</v>
      </c>
      <c r="M13" s="22">
        <v>0</v>
      </c>
      <c r="N13" s="22">
        <v>3034484</v>
      </c>
      <c r="O13" s="22">
        <v>5974458</v>
      </c>
      <c r="P13" s="22">
        <v>0</v>
      </c>
      <c r="Q13" s="22">
        <v>11924</v>
      </c>
      <c r="R13" s="22">
        <v>1154455</v>
      </c>
      <c r="S13" s="22">
        <v>0</v>
      </c>
      <c r="T13" s="22">
        <v>28974</v>
      </c>
      <c r="U13" s="22">
        <v>363973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2157817</v>
      </c>
      <c r="AJ13" s="22">
        <v>7806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15282588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12259000</v>
      </c>
      <c r="G14" s="22">
        <v>0</v>
      </c>
      <c r="H14" s="22">
        <v>817000</v>
      </c>
      <c r="I14" s="22">
        <v>188000</v>
      </c>
      <c r="J14" s="22">
        <v>0</v>
      </c>
      <c r="K14" s="22">
        <v>0</v>
      </c>
      <c r="L14" s="22">
        <v>0</v>
      </c>
      <c r="M14" s="22">
        <v>0</v>
      </c>
      <c r="N14" s="22">
        <v>6799000</v>
      </c>
      <c r="O14" s="22">
        <v>28186000</v>
      </c>
      <c r="P14" s="22">
        <v>0</v>
      </c>
      <c r="Q14" s="22">
        <v>9959000</v>
      </c>
      <c r="R14" s="22">
        <v>673000</v>
      </c>
      <c r="S14" s="22">
        <v>0</v>
      </c>
      <c r="T14" s="22">
        <v>6190000</v>
      </c>
      <c r="U14" s="22">
        <v>0</v>
      </c>
      <c r="V14" s="22">
        <v>3075000</v>
      </c>
      <c r="W14" s="22">
        <v>0</v>
      </c>
      <c r="X14" s="22">
        <v>0</v>
      </c>
      <c r="Y14" s="22">
        <v>0</v>
      </c>
      <c r="Z14" s="22">
        <v>768000</v>
      </c>
      <c r="AA14" s="22">
        <v>0</v>
      </c>
      <c r="AB14" s="22">
        <v>0</v>
      </c>
      <c r="AC14" s="22">
        <v>0</v>
      </c>
      <c r="AD14" s="22">
        <v>5156000</v>
      </c>
      <c r="AE14" s="22">
        <v>0</v>
      </c>
      <c r="AF14" s="22">
        <v>0</v>
      </c>
      <c r="AG14" s="22">
        <v>0</v>
      </c>
      <c r="AH14" s="22">
        <v>0</v>
      </c>
      <c r="AI14" s="22">
        <v>11548000</v>
      </c>
      <c r="AJ14" s="22">
        <v>2636000</v>
      </c>
      <c r="AK14" s="22">
        <v>0</v>
      </c>
      <c r="AL14" s="22">
        <v>0</v>
      </c>
      <c r="AM14" s="22">
        <v>0</v>
      </c>
      <c r="AN14" s="22">
        <v>21935000</v>
      </c>
      <c r="AO14" s="22">
        <v>0</v>
      </c>
      <c r="AP14" s="22">
        <v>110189000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34024085</v>
      </c>
      <c r="G15" s="22">
        <v>57150</v>
      </c>
      <c r="H15" s="22">
        <v>0</v>
      </c>
      <c r="I15" s="22">
        <v>623514</v>
      </c>
      <c r="J15" s="22">
        <v>0</v>
      </c>
      <c r="K15" s="22">
        <v>0</v>
      </c>
      <c r="L15" s="22">
        <v>0</v>
      </c>
      <c r="M15" s="22">
        <v>0</v>
      </c>
      <c r="N15" s="22">
        <v>1741637</v>
      </c>
      <c r="O15" s="22">
        <v>10048905</v>
      </c>
      <c r="P15" s="22">
        <v>564890</v>
      </c>
      <c r="Q15" s="22">
        <v>0</v>
      </c>
      <c r="R15" s="22">
        <v>3025701</v>
      </c>
      <c r="S15" s="22">
        <v>0</v>
      </c>
      <c r="T15" s="22">
        <v>5049031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6591</v>
      </c>
      <c r="AA15" s="22">
        <v>0</v>
      </c>
      <c r="AB15" s="22">
        <v>0</v>
      </c>
      <c r="AC15" s="22">
        <v>398931</v>
      </c>
      <c r="AD15" s="22">
        <v>0</v>
      </c>
      <c r="AE15" s="22">
        <v>0</v>
      </c>
      <c r="AF15" s="22">
        <v>0</v>
      </c>
      <c r="AG15" s="22">
        <v>21783</v>
      </c>
      <c r="AH15" s="22">
        <v>0</v>
      </c>
      <c r="AI15" s="22">
        <v>4306005</v>
      </c>
      <c r="AJ15" s="22">
        <v>65301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59933524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276000</v>
      </c>
      <c r="F16" s="22">
        <v>17851000</v>
      </c>
      <c r="G16" s="22">
        <v>0</v>
      </c>
      <c r="H16" s="22">
        <v>80900</v>
      </c>
      <c r="I16" s="22">
        <v>97000</v>
      </c>
      <c r="J16" s="22">
        <v>1228000</v>
      </c>
      <c r="K16" s="22">
        <v>0</v>
      </c>
      <c r="L16" s="22">
        <v>0</v>
      </c>
      <c r="M16" s="22">
        <v>0</v>
      </c>
      <c r="N16" s="22">
        <v>2733400</v>
      </c>
      <c r="O16" s="22">
        <v>15781000</v>
      </c>
      <c r="P16" s="22">
        <v>843300</v>
      </c>
      <c r="Q16" s="22">
        <v>169200</v>
      </c>
      <c r="R16" s="22">
        <v>3994000</v>
      </c>
      <c r="S16" s="22">
        <v>0</v>
      </c>
      <c r="T16" s="22">
        <v>15759000</v>
      </c>
      <c r="U16" s="22">
        <v>5200000</v>
      </c>
      <c r="V16" s="22">
        <v>257000</v>
      </c>
      <c r="W16" s="22">
        <v>0</v>
      </c>
      <c r="X16" s="22">
        <v>518700</v>
      </c>
      <c r="Y16" s="22">
        <v>0</v>
      </c>
      <c r="Z16" s="22">
        <v>175300</v>
      </c>
      <c r="AA16" s="22">
        <v>0</v>
      </c>
      <c r="AB16" s="22">
        <v>0</v>
      </c>
      <c r="AC16" s="22">
        <v>0</v>
      </c>
      <c r="AD16" s="22">
        <v>73000</v>
      </c>
      <c r="AE16" s="22">
        <v>0</v>
      </c>
      <c r="AF16" s="22">
        <v>0</v>
      </c>
      <c r="AG16" s="22">
        <v>14000</v>
      </c>
      <c r="AH16" s="22">
        <v>0</v>
      </c>
      <c r="AI16" s="22">
        <v>17759600</v>
      </c>
      <c r="AJ16" s="22">
        <v>17600</v>
      </c>
      <c r="AK16" s="22">
        <v>0</v>
      </c>
      <c r="AL16" s="22">
        <v>0</v>
      </c>
      <c r="AM16" s="22">
        <v>21740000</v>
      </c>
      <c r="AN16" s="22">
        <v>17642000</v>
      </c>
      <c r="AO16" s="22">
        <v>0</v>
      </c>
      <c r="AP16" s="22">
        <v>122210000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73359</v>
      </c>
      <c r="F17" s="22">
        <v>2101033</v>
      </c>
      <c r="G17" s="22">
        <v>0</v>
      </c>
      <c r="H17" s="22">
        <v>525115</v>
      </c>
      <c r="I17" s="22">
        <v>505690</v>
      </c>
      <c r="J17" s="22">
        <v>0</v>
      </c>
      <c r="K17" s="22">
        <v>0</v>
      </c>
      <c r="L17" s="22">
        <v>7208</v>
      </c>
      <c r="M17" s="22">
        <v>2933</v>
      </c>
      <c r="N17" s="22">
        <v>6648408</v>
      </c>
      <c r="O17" s="22">
        <v>33095174</v>
      </c>
      <c r="P17" s="22">
        <v>0</v>
      </c>
      <c r="Q17" s="22">
        <v>26002</v>
      </c>
      <c r="R17" s="22">
        <v>827952</v>
      </c>
      <c r="S17" s="22">
        <v>0</v>
      </c>
      <c r="T17" s="22">
        <v>9342581</v>
      </c>
      <c r="U17" s="22">
        <v>39737741</v>
      </c>
      <c r="V17" s="22">
        <v>1278998</v>
      </c>
      <c r="W17" s="22">
        <v>0</v>
      </c>
      <c r="X17" s="22">
        <v>0</v>
      </c>
      <c r="Y17" s="22">
        <v>0</v>
      </c>
      <c r="Z17" s="22">
        <v>9243</v>
      </c>
      <c r="AA17" s="22">
        <v>0</v>
      </c>
      <c r="AB17" s="22">
        <v>0</v>
      </c>
      <c r="AC17" s="22">
        <v>31252</v>
      </c>
      <c r="AD17" s="22">
        <v>6951790</v>
      </c>
      <c r="AE17" s="22">
        <v>0</v>
      </c>
      <c r="AF17" s="22">
        <v>0</v>
      </c>
      <c r="AG17" s="22">
        <v>0</v>
      </c>
      <c r="AH17" s="22">
        <v>0</v>
      </c>
      <c r="AI17" s="22">
        <v>6865058</v>
      </c>
      <c r="AJ17" s="22">
        <v>2049744</v>
      </c>
      <c r="AK17" s="22">
        <v>0</v>
      </c>
      <c r="AL17" s="22">
        <v>21433</v>
      </c>
      <c r="AM17" s="22">
        <v>0</v>
      </c>
      <c r="AN17" s="22">
        <v>9516470</v>
      </c>
      <c r="AO17" s="22">
        <v>273543</v>
      </c>
      <c r="AP17" s="22">
        <v>119890727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5192670</v>
      </c>
      <c r="G18" s="22">
        <v>0</v>
      </c>
      <c r="H18" s="22">
        <v>0</v>
      </c>
      <c r="I18" s="22">
        <v>521280</v>
      </c>
      <c r="J18" s="22">
        <v>0</v>
      </c>
      <c r="K18" s="22">
        <v>0</v>
      </c>
      <c r="L18" s="22">
        <v>5200</v>
      </c>
      <c r="M18" s="22">
        <v>0</v>
      </c>
      <c r="N18" s="22">
        <v>0</v>
      </c>
      <c r="O18" s="22">
        <v>6102330</v>
      </c>
      <c r="P18" s="22">
        <v>0</v>
      </c>
      <c r="Q18" s="22">
        <v>0</v>
      </c>
      <c r="R18" s="22">
        <v>1052990</v>
      </c>
      <c r="S18" s="22">
        <v>0</v>
      </c>
      <c r="T18" s="22">
        <v>707810</v>
      </c>
      <c r="U18" s="22">
        <v>2850510</v>
      </c>
      <c r="V18" s="22">
        <v>0</v>
      </c>
      <c r="W18" s="22">
        <v>65000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1360080</v>
      </c>
      <c r="AJ18" s="22">
        <v>183950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18041820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365212</v>
      </c>
      <c r="F19" s="22">
        <v>1152179</v>
      </c>
      <c r="G19" s="22">
        <v>0</v>
      </c>
      <c r="H19" s="22">
        <v>450489</v>
      </c>
      <c r="I19" s="22">
        <v>97829</v>
      </c>
      <c r="J19" s="22">
        <v>0</v>
      </c>
      <c r="K19" s="22">
        <v>0</v>
      </c>
      <c r="L19" s="22">
        <v>0</v>
      </c>
      <c r="M19" s="22">
        <v>0</v>
      </c>
      <c r="N19" s="22">
        <v>1132224</v>
      </c>
      <c r="O19" s="22">
        <v>17962366</v>
      </c>
      <c r="P19" s="22">
        <v>0</v>
      </c>
      <c r="Q19" s="22">
        <v>600900</v>
      </c>
      <c r="R19" s="22">
        <v>2856036</v>
      </c>
      <c r="S19" s="22">
        <v>0</v>
      </c>
      <c r="T19" s="22">
        <v>4595702</v>
      </c>
      <c r="U19" s="22">
        <v>3704566</v>
      </c>
      <c r="V19" s="22">
        <v>896866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385310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983026</v>
      </c>
      <c r="AJ19" s="22">
        <v>782094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35964799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48149</v>
      </c>
      <c r="G20" s="22">
        <v>0</v>
      </c>
      <c r="H20" s="22">
        <v>0</v>
      </c>
      <c r="I20" s="22">
        <v>45229</v>
      </c>
      <c r="J20" s="22">
        <v>0</v>
      </c>
      <c r="K20" s="22">
        <v>0</v>
      </c>
      <c r="L20" s="22">
        <v>0</v>
      </c>
      <c r="M20" s="22">
        <v>0</v>
      </c>
      <c r="N20" s="22">
        <v>94376</v>
      </c>
      <c r="O20" s="22">
        <v>6553077</v>
      </c>
      <c r="P20" s="22">
        <v>7431</v>
      </c>
      <c r="Q20" s="22">
        <v>0</v>
      </c>
      <c r="R20" s="22">
        <v>0</v>
      </c>
      <c r="S20" s="22">
        <v>0</v>
      </c>
      <c r="T20" s="22">
        <v>1000968</v>
      </c>
      <c r="U20" s="22">
        <v>1210474</v>
      </c>
      <c r="V20" s="22">
        <v>32996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4200</v>
      </c>
      <c r="AC20" s="22">
        <v>36605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9069376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18102881</v>
      </c>
    </row>
    <row r="21" spans="1:42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16698</v>
      </c>
      <c r="F21" s="22">
        <v>40414</v>
      </c>
      <c r="G21" s="22">
        <v>0</v>
      </c>
      <c r="H21" s="22">
        <v>0</v>
      </c>
      <c r="I21" s="22">
        <v>156930</v>
      </c>
      <c r="J21" s="22">
        <v>0</v>
      </c>
      <c r="K21" s="22">
        <v>0</v>
      </c>
      <c r="L21" s="22">
        <v>0</v>
      </c>
      <c r="M21" s="22">
        <v>0</v>
      </c>
      <c r="N21" s="22">
        <v>54477</v>
      </c>
      <c r="O21" s="22">
        <v>155150</v>
      </c>
      <c r="P21" s="22">
        <v>0</v>
      </c>
      <c r="Q21" s="22">
        <v>0</v>
      </c>
      <c r="R21" s="22">
        <v>0</v>
      </c>
      <c r="S21" s="22">
        <v>0</v>
      </c>
      <c r="T21" s="22">
        <v>534861</v>
      </c>
      <c r="U21" s="22">
        <v>86113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17470</v>
      </c>
      <c r="AC21" s="22">
        <v>0</v>
      </c>
      <c r="AD21" s="22">
        <v>0</v>
      </c>
      <c r="AE21" s="22">
        <v>0</v>
      </c>
      <c r="AF21" s="22">
        <v>9000</v>
      </c>
      <c r="AG21" s="22">
        <v>0</v>
      </c>
      <c r="AH21" s="22">
        <v>0</v>
      </c>
      <c r="AI21" s="22">
        <v>110408</v>
      </c>
      <c r="AJ21" s="22">
        <v>234935</v>
      </c>
      <c r="AK21" s="22">
        <v>0</v>
      </c>
      <c r="AL21" s="22">
        <v>168733</v>
      </c>
      <c r="AM21" s="22">
        <v>0</v>
      </c>
      <c r="AN21" s="22">
        <v>5336</v>
      </c>
      <c r="AO21" s="22">
        <v>0</v>
      </c>
      <c r="AP21" s="22">
        <v>1590525</v>
      </c>
    </row>
    <row r="22" spans="1:42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7038</v>
      </c>
      <c r="J22" s="22">
        <v>100545</v>
      </c>
      <c r="K22" s="22">
        <v>0</v>
      </c>
      <c r="L22" s="22">
        <v>0</v>
      </c>
      <c r="M22" s="22">
        <v>0</v>
      </c>
      <c r="N22" s="22">
        <v>87758</v>
      </c>
      <c r="O22" s="22">
        <v>35700</v>
      </c>
      <c r="P22" s="22">
        <v>0</v>
      </c>
      <c r="Q22" s="22">
        <v>0</v>
      </c>
      <c r="R22" s="22">
        <v>0</v>
      </c>
      <c r="S22" s="22">
        <v>0</v>
      </c>
      <c r="T22" s="22">
        <v>84971</v>
      </c>
      <c r="U22" s="22">
        <v>72900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172080</v>
      </c>
      <c r="AJ22" s="22">
        <v>1092457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1653449</v>
      </c>
    </row>
    <row r="23" spans="1:42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0</v>
      </c>
      <c r="F23" s="22">
        <v>187272</v>
      </c>
      <c r="G23" s="22">
        <v>0</v>
      </c>
      <c r="H23" s="22">
        <v>0</v>
      </c>
      <c r="I23" s="22">
        <v>101911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19115710</v>
      </c>
      <c r="P23" s="22">
        <v>21188</v>
      </c>
      <c r="Q23" s="22">
        <v>0</v>
      </c>
      <c r="R23" s="22">
        <v>0</v>
      </c>
      <c r="S23" s="22">
        <v>0</v>
      </c>
      <c r="T23" s="22">
        <v>526025</v>
      </c>
      <c r="U23" s="22">
        <v>674512</v>
      </c>
      <c r="V23" s="22">
        <v>27553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1285035</v>
      </c>
      <c r="AD23" s="22">
        <v>0</v>
      </c>
      <c r="AE23" s="22">
        <v>0</v>
      </c>
      <c r="AF23" s="22">
        <v>0</v>
      </c>
      <c r="AG23" s="22">
        <v>0</v>
      </c>
      <c r="AH23" s="22">
        <v>772476</v>
      </c>
      <c r="AI23" s="22">
        <v>47627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22759309</v>
      </c>
    </row>
    <row r="24" spans="1:42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0</v>
      </c>
      <c r="F24" s="22">
        <v>1017656</v>
      </c>
      <c r="G24" s="22">
        <v>0</v>
      </c>
      <c r="H24" s="22">
        <v>1216258</v>
      </c>
      <c r="I24" s="22">
        <v>8253600</v>
      </c>
      <c r="J24" s="22">
        <v>123686</v>
      </c>
      <c r="K24" s="22">
        <v>537700</v>
      </c>
      <c r="L24" s="22">
        <v>0</v>
      </c>
      <c r="M24" s="22">
        <v>82965</v>
      </c>
      <c r="N24" s="22">
        <v>192041</v>
      </c>
      <c r="O24" s="22">
        <v>27650909</v>
      </c>
      <c r="P24" s="22">
        <v>88468</v>
      </c>
      <c r="Q24" s="22">
        <v>15117095</v>
      </c>
      <c r="R24" s="22">
        <v>5961909</v>
      </c>
      <c r="S24" s="22">
        <v>5312663</v>
      </c>
      <c r="T24" s="22">
        <v>7734737</v>
      </c>
      <c r="U24" s="22">
        <v>636231</v>
      </c>
      <c r="V24" s="22">
        <v>1325576</v>
      </c>
      <c r="W24" s="22">
        <v>183716</v>
      </c>
      <c r="X24" s="22">
        <v>0</v>
      </c>
      <c r="Y24" s="22">
        <v>0</v>
      </c>
      <c r="Z24" s="22">
        <v>0</v>
      </c>
      <c r="AA24" s="22">
        <v>0</v>
      </c>
      <c r="AB24" s="22">
        <v>8859890</v>
      </c>
      <c r="AC24" s="22">
        <v>0</v>
      </c>
      <c r="AD24" s="22">
        <v>480374</v>
      </c>
      <c r="AE24" s="22">
        <v>0</v>
      </c>
      <c r="AF24" s="22">
        <v>0</v>
      </c>
      <c r="AG24" s="22">
        <v>2212</v>
      </c>
      <c r="AH24" s="22">
        <v>0</v>
      </c>
      <c r="AI24" s="22">
        <v>8558879</v>
      </c>
      <c r="AJ24" s="22">
        <v>708159</v>
      </c>
      <c r="AK24" s="22">
        <v>0</v>
      </c>
      <c r="AL24" s="22">
        <v>935779</v>
      </c>
      <c r="AM24" s="22">
        <v>0</v>
      </c>
      <c r="AN24" s="22">
        <v>0</v>
      </c>
      <c r="AO24" s="22">
        <v>4120930</v>
      </c>
      <c r="AP24" s="22">
        <v>99101433</v>
      </c>
    </row>
    <row r="25" spans="1:42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0</v>
      </c>
      <c r="F25" s="22">
        <v>134389979</v>
      </c>
      <c r="G25" s="22">
        <v>0</v>
      </c>
      <c r="H25" s="22">
        <v>4776310</v>
      </c>
      <c r="I25" s="22">
        <v>55580</v>
      </c>
      <c r="J25" s="22">
        <v>0</v>
      </c>
      <c r="K25" s="22">
        <v>11025</v>
      </c>
      <c r="L25" s="22">
        <v>0</v>
      </c>
      <c r="M25" s="22">
        <v>0</v>
      </c>
      <c r="N25" s="22">
        <v>0</v>
      </c>
      <c r="O25" s="22">
        <v>177660488</v>
      </c>
      <c r="P25" s="22">
        <v>0</v>
      </c>
      <c r="Q25" s="22">
        <v>10274042</v>
      </c>
      <c r="R25" s="22">
        <v>-157038831</v>
      </c>
      <c r="S25" s="22">
        <v>0</v>
      </c>
      <c r="T25" s="22">
        <v>153632168</v>
      </c>
      <c r="U25" s="22">
        <v>-17001647</v>
      </c>
      <c r="V25" s="22">
        <v>7192261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14946046</v>
      </c>
      <c r="AC25" s="22">
        <v>0</v>
      </c>
      <c r="AD25" s="22">
        <v>0</v>
      </c>
      <c r="AE25" s="22">
        <v>21943823</v>
      </c>
      <c r="AF25" s="22">
        <v>0</v>
      </c>
      <c r="AG25" s="22">
        <v>0</v>
      </c>
      <c r="AH25" s="22">
        <v>0</v>
      </c>
      <c r="AI25" s="22">
        <v>131061741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481902985</v>
      </c>
    </row>
    <row r="26" spans="1:42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18462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435427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453889</v>
      </c>
    </row>
    <row r="27" spans="1:42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0</v>
      </c>
      <c r="F27" s="22">
        <v>1164164</v>
      </c>
      <c r="G27" s="22">
        <v>0</v>
      </c>
      <c r="H27" s="22">
        <v>0</v>
      </c>
      <c r="I27" s="22">
        <v>35863</v>
      </c>
      <c r="J27" s="22">
        <v>0</v>
      </c>
      <c r="K27" s="22">
        <v>0</v>
      </c>
      <c r="L27" s="22">
        <v>0</v>
      </c>
      <c r="M27" s="22">
        <v>0</v>
      </c>
      <c r="N27" s="22">
        <v>2096303</v>
      </c>
      <c r="O27" s="22">
        <v>4327195</v>
      </c>
      <c r="P27" s="22">
        <v>86735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30000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10893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7751153</v>
      </c>
    </row>
    <row r="28" spans="1:42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0</v>
      </c>
      <c r="F28" s="22">
        <v>9397</v>
      </c>
      <c r="G28" s="22">
        <v>0</v>
      </c>
      <c r="H28" s="22">
        <v>0</v>
      </c>
      <c r="I28" s="22">
        <v>185534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3479944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18150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20765</v>
      </c>
      <c r="AC28" s="22">
        <v>58310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3772100</v>
      </c>
    </row>
    <row r="29" spans="1:42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0</v>
      </c>
      <c r="F29" s="22">
        <v>1502284</v>
      </c>
      <c r="G29" s="22">
        <v>0</v>
      </c>
      <c r="H29" s="22">
        <v>72187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1635664</v>
      </c>
      <c r="P29" s="22">
        <v>0</v>
      </c>
      <c r="Q29" s="22">
        <v>0</v>
      </c>
      <c r="R29" s="22">
        <v>0</v>
      </c>
      <c r="S29" s="22">
        <v>0</v>
      </c>
      <c r="T29" s="22">
        <v>223521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126586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47844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3608086</v>
      </c>
    </row>
    <row r="30" spans="1:42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0</v>
      </c>
      <c r="F30" s="22">
        <v>72667</v>
      </c>
      <c r="G30" s="22">
        <v>0</v>
      </c>
      <c r="H30" s="22">
        <v>0</v>
      </c>
      <c r="I30" s="22">
        <v>12455</v>
      </c>
      <c r="J30" s="22">
        <v>0</v>
      </c>
      <c r="K30" s="22">
        <v>0</v>
      </c>
      <c r="L30" s="22">
        <v>0</v>
      </c>
      <c r="M30" s="22">
        <v>0</v>
      </c>
      <c r="N30" s="22">
        <v>1425560</v>
      </c>
      <c r="O30" s="22">
        <v>1114212</v>
      </c>
      <c r="P30" s="22">
        <v>0</v>
      </c>
      <c r="Q30" s="22">
        <v>0</v>
      </c>
      <c r="R30" s="22">
        <v>0</v>
      </c>
      <c r="S30" s="22">
        <v>0</v>
      </c>
      <c r="T30" s="22">
        <v>188953</v>
      </c>
      <c r="U30" s="22">
        <v>2585197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45623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5444667</v>
      </c>
    </row>
    <row r="31" spans="1:42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0</v>
      </c>
      <c r="F31" s="22">
        <v>52978</v>
      </c>
      <c r="G31" s="22">
        <v>0</v>
      </c>
      <c r="H31" s="22">
        <v>0</v>
      </c>
      <c r="I31" s="22">
        <v>0</v>
      </c>
      <c r="J31" s="22">
        <v>73856</v>
      </c>
      <c r="K31" s="22">
        <v>0</v>
      </c>
      <c r="L31" s="22">
        <v>0</v>
      </c>
      <c r="M31" s="22">
        <v>0</v>
      </c>
      <c r="N31" s="22">
        <v>493365</v>
      </c>
      <c r="O31" s="22">
        <v>2035</v>
      </c>
      <c r="P31" s="22">
        <v>0</v>
      </c>
      <c r="Q31" s="22">
        <v>0</v>
      </c>
      <c r="R31" s="22">
        <v>0</v>
      </c>
      <c r="S31" s="22">
        <v>0</v>
      </c>
      <c r="T31" s="22">
        <v>1024012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1646246</v>
      </c>
    </row>
    <row r="32" spans="1:42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0</v>
      </c>
      <c r="F32" s="22">
        <v>49219</v>
      </c>
      <c r="G32" s="22">
        <v>0</v>
      </c>
      <c r="H32" s="22">
        <v>0</v>
      </c>
      <c r="I32" s="22">
        <v>171088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413816</v>
      </c>
      <c r="P32" s="22">
        <v>0</v>
      </c>
      <c r="Q32" s="22">
        <v>0</v>
      </c>
      <c r="R32" s="22">
        <v>0</v>
      </c>
      <c r="S32" s="22">
        <v>0</v>
      </c>
      <c r="T32" s="22">
        <v>74093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20270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728486</v>
      </c>
    </row>
    <row r="33" spans="1:42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0</v>
      </c>
      <c r="F33" s="22">
        <v>306871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34408</v>
      </c>
      <c r="M33" s="22">
        <v>0</v>
      </c>
      <c r="N33" s="22">
        <v>0</v>
      </c>
      <c r="O33" s="22">
        <v>37881987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195414</v>
      </c>
      <c r="V33" s="22">
        <v>67522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376006</v>
      </c>
      <c r="AD33" s="22">
        <v>0</v>
      </c>
      <c r="AE33" s="22">
        <v>0</v>
      </c>
      <c r="AF33" s="22">
        <v>0</v>
      </c>
      <c r="AG33" s="22">
        <v>0</v>
      </c>
      <c r="AH33" s="22">
        <v>116040</v>
      </c>
      <c r="AI33" s="22">
        <v>1848123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40826371</v>
      </c>
    </row>
    <row r="34" spans="1:42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0</v>
      </c>
      <c r="F34" s="22">
        <v>104915</v>
      </c>
      <c r="G34" s="22">
        <v>0</v>
      </c>
      <c r="H34" s="22">
        <v>54787</v>
      </c>
      <c r="I34" s="22">
        <v>547649</v>
      </c>
      <c r="J34" s="22">
        <v>7503</v>
      </c>
      <c r="K34" s="22">
        <v>0</v>
      </c>
      <c r="L34" s="22">
        <v>0</v>
      </c>
      <c r="M34" s="22">
        <v>0</v>
      </c>
      <c r="N34" s="22">
        <v>3847130</v>
      </c>
      <c r="O34" s="22">
        <v>7993334</v>
      </c>
      <c r="P34" s="22">
        <v>0</v>
      </c>
      <c r="Q34" s="22">
        <v>0</v>
      </c>
      <c r="R34" s="22">
        <v>0</v>
      </c>
      <c r="S34" s="22">
        <v>0</v>
      </c>
      <c r="T34" s="22">
        <v>4648748</v>
      </c>
      <c r="U34" s="22">
        <v>18719</v>
      </c>
      <c r="V34" s="22">
        <v>0</v>
      </c>
      <c r="W34" s="22">
        <v>0</v>
      </c>
      <c r="X34" s="22">
        <v>0</v>
      </c>
      <c r="Y34" s="22">
        <v>0</v>
      </c>
      <c r="Z34" s="22">
        <v>3287</v>
      </c>
      <c r="AA34" s="22">
        <v>0</v>
      </c>
      <c r="AB34" s="22">
        <v>18667</v>
      </c>
      <c r="AC34" s="22">
        <v>123163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53212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17421114</v>
      </c>
    </row>
    <row r="35" spans="1:42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30718</v>
      </c>
      <c r="I35" s="22">
        <v>240826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5634641</v>
      </c>
      <c r="P35" s="22">
        <v>0</v>
      </c>
      <c r="Q35" s="22">
        <v>0</v>
      </c>
      <c r="R35" s="22">
        <v>0</v>
      </c>
      <c r="S35" s="22">
        <v>0</v>
      </c>
      <c r="T35" s="22">
        <v>83545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242835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47674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6280239</v>
      </c>
    </row>
    <row r="36" spans="1:42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694037</v>
      </c>
      <c r="O36" s="22">
        <v>931288</v>
      </c>
      <c r="P36" s="22">
        <v>0</v>
      </c>
      <c r="Q36" s="22">
        <v>0</v>
      </c>
      <c r="R36" s="22">
        <v>0</v>
      </c>
      <c r="S36" s="22">
        <v>0</v>
      </c>
      <c r="T36" s="22">
        <v>51512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17605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1694442</v>
      </c>
    </row>
    <row r="37" spans="1:42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0</v>
      </c>
      <c r="F37" s="22">
        <v>253814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16821903</v>
      </c>
      <c r="P37" s="22">
        <v>0</v>
      </c>
      <c r="Q37" s="22">
        <v>0</v>
      </c>
      <c r="R37" s="22">
        <v>0</v>
      </c>
      <c r="S37" s="22">
        <v>0</v>
      </c>
      <c r="T37" s="22">
        <v>2337011</v>
      </c>
      <c r="U37" s="22">
        <v>83869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56432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19553029</v>
      </c>
    </row>
    <row r="38" spans="1:42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0</v>
      </c>
      <c r="F38" s="22">
        <v>86390</v>
      </c>
      <c r="G38" s="22">
        <v>0</v>
      </c>
      <c r="H38" s="22">
        <v>97268</v>
      </c>
      <c r="I38" s="22">
        <v>49369</v>
      </c>
      <c r="J38" s="22">
        <v>0</v>
      </c>
      <c r="K38" s="22">
        <v>0</v>
      </c>
      <c r="L38" s="22">
        <v>0</v>
      </c>
      <c r="M38" s="22">
        <v>0</v>
      </c>
      <c r="N38" s="22">
        <v>45497</v>
      </c>
      <c r="O38" s="22">
        <v>22812870</v>
      </c>
      <c r="P38" s="22">
        <v>16250</v>
      </c>
      <c r="Q38" s="22">
        <v>0</v>
      </c>
      <c r="R38" s="22">
        <v>0</v>
      </c>
      <c r="S38" s="22">
        <v>0</v>
      </c>
      <c r="T38" s="22">
        <v>208381</v>
      </c>
      <c r="U38" s="22">
        <v>1728029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306461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665093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26015608</v>
      </c>
    </row>
    <row r="39" spans="1:42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0</v>
      </c>
      <c r="F39" s="22">
        <v>54856</v>
      </c>
      <c r="G39" s="22">
        <v>8675</v>
      </c>
      <c r="H39" s="22">
        <v>0</v>
      </c>
      <c r="I39" s="22">
        <v>122284</v>
      </c>
      <c r="J39" s="22">
        <v>0</v>
      </c>
      <c r="K39" s="22">
        <v>0</v>
      </c>
      <c r="L39" s="22">
        <v>0</v>
      </c>
      <c r="M39" s="22">
        <v>0</v>
      </c>
      <c r="N39" s="22">
        <v>2244755</v>
      </c>
      <c r="O39" s="22">
        <v>1927954</v>
      </c>
      <c r="P39" s="22">
        <v>0</v>
      </c>
      <c r="Q39" s="22">
        <v>0</v>
      </c>
      <c r="R39" s="22">
        <v>0</v>
      </c>
      <c r="S39" s="22">
        <v>0</v>
      </c>
      <c r="T39" s="22">
        <v>2358882</v>
      </c>
      <c r="U39" s="22">
        <v>940187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22648</v>
      </c>
      <c r="AJ39" s="22">
        <v>20780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7701021</v>
      </c>
    </row>
    <row r="40" spans="1:42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5163</v>
      </c>
      <c r="G40" s="22">
        <v>0</v>
      </c>
      <c r="H40" s="22">
        <v>0</v>
      </c>
      <c r="I40" s="22">
        <v>17632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1549566</v>
      </c>
      <c r="P40" s="22">
        <v>0</v>
      </c>
      <c r="Q40" s="22">
        <v>22474</v>
      </c>
      <c r="R40" s="22">
        <v>0</v>
      </c>
      <c r="S40" s="22">
        <v>0</v>
      </c>
      <c r="T40" s="22">
        <v>189269</v>
      </c>
      <c r="U40" s="22">
        <v>68699</v>
      </c>
      <c r="V40" s="22">
        <v>0</v>
      </c>
      <c r="W40" s="22">
        <v>0</v>
      </c>
      <c r="X40" s="22">
        <v>0</v>
      </c>
      <c r="Y40" s="22">
        <v>0</v>
      </c>
      <c r="Z40" s="22">
        <v>28248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1881051</v>
      </c>
    </row>
    <row r="41" spans="1:42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0</v>
      </c>
      <c r="F41" s="22">
        <v>214782</v>
      </c>
      <c r="G41" s="22">
        <v>0</v>
      </c>
      <c r="H41" s="22">
        <v>0</v>
      </c>
      <c r="I41" s="22">
        <v>331946</v>
      </c>
      <c r="J41" s="22">
        <v>10307</v>
      </c>
      <c r="K41" s="22">
        <v>0</v>
      </c>
      <c r="L41" s="22">
        <v>40647</v>
      </c>
      <c r="M41" s="22">
        <v>0</v>
      </c>
      <c r="N41" s="22">
        <v>0</v>
      </c>
      <c r="O41" s="22">
        <v>5446472</v>
      </c>
      <c r="P41" s="22">
        <v>76706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31750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6152610</v>
      </c>
    </row>
    <row r="42" spans="1:42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0</v>
      </c>
      <c r="F42" s="22">
        <v>11007</v>
      </c>
      <c r="G42" s="22">
        <v>0</v>
      </c>
      <c r="H42" s="22">
        <v>0</v>
      </c>
      <c r="I42" s="22">
        <v>81312</v>
      </c>
      <c r="J42" s="22">
        <v>0</v>
      </c>
      <c r="K42" s="22">
        <v>0</v>
      </c>
      <c r="L42" s="22">
        <v>55451</v>
      </c>
      <c r="M42" s="22">
        <v>0</v>
      </c>
      <c r="N42" s="22">
        <v>0</v>
      </c>
      <c r="O42" s="22">
        <v>11460564</v>
      </c>
      <c r="P42" s="22">
        <v>0</v>
      </c>
      <c r="Q42" s="22">
        <v>0</v>
      </c>
      <c r="R42" s="22">
        <v>0</v>
      </c>
      <c r="S42" s="22">
        <v>0</v>
      </c>
      <c r="T42" s="22">
        <v>5463876</v>
      </c>
      <c r="U42" s="22">
        <v>418162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9377830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26868202</v>
      </c>
    </row>
    <row r="43" spans="1:42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0</v>
      </c>
      <c r="F43" s="22">
        <v>54913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1112075</v>
      </c>
      <c r="P43" s="22">
        <v>0</v>
      </c>
      <c r="Q43" s="22">
        <v>0</v>
      </c>
      <c r="R43" s="22">
        <v>350221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20121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146982</v>
      </c>
      <c r="AJ43" s="22">
        <v>0</v>
      </c>
      <c r="AK43" s="22">
        <v>0</v>
      </c>
      <c r="AL43" s="22">
        <v>23162</v>
      </c>
      <c r="AM43" s="22">
        <v>0</v>
      </c>
      <c r="AN43" s="22">
        <v>0</v>
      </c>
      <c r="AO43" s="22">
        <v>0</v>
      </c>
      <c r="AP43" s="22">
        <v>1707474</v>
      </c>
    </row>
    <row r="44" spans="1:42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0</v>
      </c>
      <c r="F44" s="22">
        <v>2902870</v>
      </c>
      <c r="G44" s="22">
        <v>0</v>
      </c>
      <c r="H44" s="22">
        <v>0</v>
      </c>
      <c r="I44" s="22">
        <v>578285</v>
      </c>
      <c r="J44" s="22">
        <v>0</v>
      </c>
      <c r="K44" s="22">
        <v>0</v>
      </c>
      <c r="L44" s="22">
        <v>105537</v>
      </c>
      <c r="M44" s="22">
        <v>0</v>
      </c>
      <c r="N44" s="22">
        <v>0</v>
      </c>
      <c r="O44" s="22">
        <v>22837557</v>
      </c>
      <c r="P44" s="22">
        <v>0</v>
      </c>
      <c r="Q44" s="22">
        <v>0</v>
      </c>
      <c r="R44" s="22">
        <v>92925</v>
      </c>
      <c r="S44" s="22">
        <v>0</v>
      </c>
      <c r="T44" s="22">
        <v>5656027</v>
      </c>
      <c r="U44" s="22">
        <v>117723</v>
      </c>
      <c r="V44" s="22">
        <v>618836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18003</v>
      </c>
      <c r="AC44" s="22">
        <v>95325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13115599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46138687</v>
      </c>
    </row>
    <row r="45" spans="1:42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0</v>
      </c>
      <c r="F45" s="22">
        <v>519073</v>
      </c>
      <c r="G45" s="22">
        <v>0</v>
      </c>
      <c r="H45" s="22">
        <v>0</v>
      </c>
      <c r="I45" s="22">
        <v>1774159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32466949</v>
      </c>
      <c r="P45" s="22">
        <v>0</v>
      </c>
      <c r="Q45" s="22">
        <v>0</v>
      </c>
      <c r="R45" s="22">
        <v>0</v>
      </c>
      <c r="S45" s="22">
        <v>0</v>
      </c>
      <c r="T45" s="22">
        <v>5794127</v>
      </c>
      <c r="U45" s="22">
        <v>1725867</v>
      </c>
      <c r="V45" s="22">
        <v>1522979</v>
      </c>
      <c r="W45" s="22">
        <v>0</v>
      </c>
      <c r="X45" s="22">
        <v>0</v>
      </c>
      <c r="Y45" s="22">
        <v>0</v>
      </c>
      <c r="Z45" s="22">
        <v>0</v>
      </c>
      <c r="AA45" s="22">
        <v>45105</v>
      </c>
      <c r="AB45" s="22">
        <v>0</v>
      </c>
      <c r="AC45" s="22">
        <v>37550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43885809</v>
      </c>
    </row>
    <row r="46" spans="1:42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0</v>
      </c>
      <c r="F46" s="22">
        <v>421294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52900</v>
      </c>
      <c r="M46" s="22">
        <v>0</v>
      </c>
      <c r="N46" s="22">
        <v>1573325</v>
      </c>
      <c r="O46" s="22">
        <v>3372659</v>
      </c>
      <c r="P46" s="22">
        <v>0</v>
      </c>
      <c r="Q46" s="22">
        <v>0</v>
      </c>
      <c r="R46" s="22">
        <v>0</v>
      </c>
      <c r="S46" s="22">
        <v>1047616</v>
      </c>
      <c r="T46" s="22">
        <v>637428</v>
      </c>
      <c r="U46" s="22">
        <v>0</v>
      </c>
      <c r="V46" s="22">
        <v>38433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23442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22600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7189697</v>
      </c>
    </row>
    <row r="47" spans="1:42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0</v>
      </c>
      <c r="F47" s="22">
        <v>607516</v>
      </c>
      <c r="G47" s="22">
        <v>0</v>
      </c>
      <c r="H47" s="22">
        <v>0</v>
      </c>
      <c r="I47" s="22">
        <v>750478</v>
      </c>
      <c r="J47" s="22">
        <v>0</v>
      </c>
      <c r="K47" s="22">
        <v>0</v>
      </c>
      <c r="L47" s="22">
        <v>147766</v>
      </c>
      <c r="M47" s="22">
        <v>0</v>
      </c>
      <c r="N47" s="22">
        <v>2781286</v>
      </c>
      <c r="O47" s="22">
        <v>7143874</v>
      </c>
      <c r="P47" s="22">
        <v>122765</v>
      </c>
      <c r="Q47" s="22">
        <v>0</v>
      </c>
      <c r="R47" s="22">
        <v>2022137</v>
      </c>
      <c r="S47" s="22">
        <v>0</v>
      </c>
      <c r="T47" s="22">
        <v>4745232</v>
      </c>
      <c r="U47" s="22">
        <v>6549373</v>
      </c>
      <c r="V47" s="22">
        <v>676308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6821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2936778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28490334</v>
      </c>
    </row>
    <row r="48" spans="1:42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0</v>
      </c>
      <c r="F48" s="22">
        <v>27684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3618242</v>
      </c>
      <c r="P48" s="22">
        <v>190134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165598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4001658</v>
      </c>
    </row>
    <row r="49" spans="1:42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0</v>
      </c>
      <c r="F49" s="22">
        <v>89668</v>
      </c>
      <c r="G49" s="22">
        <v>0</v>
      </c>
      <c r="H49" s="22">
        <v>120137</v>
      </c>
      <c r="I49" s="22">
        <v>824293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7549634</v>
      </c>
      <c r="P49" s="22">
        <v>0</v>
      </c>
      <c r="Q49" s="22">
        <v>0</v>
      </c>
      <c r="R49" s="22">
        <v>0</v>
      </c>
      <c r="S49" s="22">
        <v>0</v>
      </c>
      <c r="T49" s="22">
        <v>2334179</v>
      </c>
      <c r="U49" s="22">
        <v>4034418</v>
      </c>
      <c r="V49" s="22">
        <v>13470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23898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330733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15320430</v>
      </c>
    </row>
    <row r="50" spans="1:42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515599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4820516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176638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5512753</v>
      </c>
    </row>
    <row r="51" spans="1:42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0</v>
      </c>
      <c r="F51" s="22">
        <v>77093</v>
      </c>
      <c r="G51" s="22">
        <v>0</v>
      </c>
      <c r="H51" s="22">
        <v>22322</v>
      </c>
      <c r="I51" s="22">
        <v>703592</v>
      </c>
      <c r="J51" s="22">
        <v>0</v>
      </c>
      <c r="K51" s="22">
        <v>0</v>
      </c>
      <c r="L51" s="22">
        <v>0</v>
      </c>
      <c r="M51" s="22">
        <v>0</v>
      </c>
      <c r="N51" s="22">
        <v>129913</v>
      </c>
      <c r="O51" s="22">
        <v>19045356</v>
      </c>
      <c r="P51" s="22">
        <v>0</v>
      </c>
      <c r="Q51" s="22">
        <v>0</v>
      </c>
      <c r="R51" s="22">
        <v>0</v>
      </c>
      <c r="S51" s="22">
        <v>0</v>
      </c>
      <c r="T51" s="22">
        <v>82417</v>
      </c>
      <c r="U51" s="22">
        <v>17575</v>
      </c>
      <c r="V51" s="22">
        <v>2250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78730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381262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20540510</v>
      </c>
    </row>
    <row r="52" spans="1:42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1464928</v>
      </c>
      <c r="J52" s="22">
        <v>0</v>
      </c>
      <c r="K52" s="22">
        <v>0</v>
      </c>
      <c r="L52" s="22">
        <v>0</v>
      </c>
      <c r="M52" s="22">
        <v>0</v>
      </c>
      <c r="N52" s="22">
        <v>1034438</v>
      </c>
      <c r="O52" s="22">
        <v>3203972</v>
      </c>
      <c r="P52" s="22">
        <v>0</v>
      </c>
      <c r="Q52" s="22">
        <v>0</v>
      </c>
      <c r="R52" s="22">
        <v>0</v>
      </c>
      <c r="S52" s="22">
        <v>0</v>
      </c>
      <c r="T52" s="22">
        <v>729162</v>
      </c>
      <c r="U52" s="22">
        <v>67782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27279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64648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6592209</v>
      </c>
    </row>
    <row r="53" spans="1:42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0</v>
      </c>
      <c r="F53" s="22">
        <v>202543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108725</v>
      </c>
      <c r="N53" s="22">
        <v>2031955</v>
      </c>
      <c r="O53" s="22">
        <v>160682</v>
      </c>
      <c r="P53" s="22">
        <v>593338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71843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3169086</v>
      </c>
    </row>
    <row r="54" spans="1:42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0</v>
      </c>
      <c r="F54" s="22">
        <v>9573</v>
      </c>
      <c r="G54" s="22">
        <v>0</v>
      </c>
      <c r="H54" s="22">
        <v>0</v>
      </c>
      <c r="I54" s="22">
        <v>21368</v>
      </c>
      <c r="J54" s="22">
        <v>2695</v>
      </c>
      <c r="K54" s="22">
        <v>0</v>
      </c>
      <c r="L54" s="22">
        <v>0</v>
      </c>
      <c r="M54" s="22">
        <v>0</v>
      </c>
      <c r="N54" s="22">
        <v>0</v>
      </c>
      <c r="O54" s="22">
        <v>1565067</v>
      </c>
      <c r="P54" s="22">
        <v>0</v>
      </c>
      <c r="Q54" s="22">
        <v>0</v>
      </c>
      <c r="R54" s="22">
        <v>0</v>
      </c>
      <c r="S54" s="22">
        <v>0</v>
      </c>
      <c r="T54" s="22">
        <v>32991</v>
      </c>
      <c r="U54" s="22">
        <v>16260</v>
      </c>
      <c r="V54" s="22">
        <v>114195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14620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1776769</v>
      </c>
    </row>
    <row r="55" spans="1:42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0</v>
      </c>
      <c r="F55" s="22">
        <v>96401</v>
      </c>
      <c r="G55" s="22">
        <v>0</v>
      </c>
      <c r="H55" s="22">
        <v>81629</v>
      </c>
      <c r="I55" s="22">
        <v>182295</v>
      </c>
      <c r="J55" s="22">
        <v>0</v>
      </c>
      <c r="K55" s="22">
        <v>0</v>
      </c>
      <c r="L55" s="22">
        <v>0</v>
      </c>
      <c r="M55" s="22">
        <v>0</v>
      </c>
      <c r="N55" s="22">
        <v>805969</v>
      </c>
      <c r="O55" s="22">
        <v>14966158</v>
      </c>
      <c r="P55" s="22">
        <v>275227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95916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16503595</v>
      </c>
    </row>
    <row r="56" spans="1:42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0</v>
      </c>
      <c r="F56" s="22">
        <v>19468760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11600</v>
      </c>
      <c r="O56" s="22">
        <v>4481739</v>
      </c>
      <c r="P56" s="22">
        <v>32721</v>
      </c>
      <c r="Q56" s="22">
        <v>0</v>
      </c>
      <c r="R56" s="22">
        <v>0</v>
      </c>
      <c r="S56" s="22">
        <v>0</v>
      </c>
      <c r="T56" s="22">
        <v>1720557</v>
      </c>
      <c r="U56" s="22">
        <v>3167954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191450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93768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-1063302</v>
      </c>
      <c r="AP56" s="22">
        <v>28105247</v>
      </c>
    </row>
    <row r="57" spans="1:42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0</v>
      </c>
      <c r="F57" s="22">
        <v>7063</v>
      </c>
      <c r="G57" s="22">
        <v>0</v>
      </c>
      <c r="H57" s="22">
        <v>0</v>
      </c>
      <c r="I57" s="22">
        <v>39759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12274777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1212087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13533686</v>
      </c>
    </row>
    <row r="58" spans="1:42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0</v>
      </c>
      <c r="F58" s="22">
        <v>1504535</v>
      </c>
      <c r="G58" s="22">
        <v>0</v>
      </c>
      <c r="H58" s="22">
        <v>0</v>
      </c>
      <c r="I58" s="22">
        <v>55375</v>
      </c>
      <c r="J58" s="22">
        <v>0</v>
      </c>
      <c r="K58" s="22">
        <v>0</v>
      </c>
      <c r="L58" s="22">
        <v>0</v>
      </c>
      <c r="M58" s="22">
        <v>0</v>
      </c>
      <c r="N58" s="22">
        <v>848711</v>
      </c>
      <c r="O58" s="22">
        <v>5183248</v>
      </c>
      <c r="P58" s="22">
        <v>0</v>
      </c>
      <c r="Q58" s="22">
        <v>0</v>
      </c>
      <c r="R58" s="22">
        <v>0</v>
      </c>
      <c r="S58" s="22">
        <v>0</v>
      </c>
      <c r="T58" s="22">
        <v>576799</v>
      </c>
      <c r="U58" s="22">
        <v>382449</v>
      </c>
      <c r="V58" s="22">
        <v>416590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75140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991726</v>
      </c>
      <c r="AJ58" s="22">
        <v>3567432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13602005</v>
      </c>
    </row>
    <row r="59" spans="1:42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0</v>
      </c>
      <c r="F59" s="22">
        <v>864237</v>
      </c>
      <c r="G59" s="22">
        <v>0</v>
      </c>
      <c r="H59" s="22">
        <v>0</v>
      </c>
      <c r="I59" s="22">
        <v>1703828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22326305</v>
      </c>
      <c r="P59" s="22">
        <v>639927</v>
      </c>
      <c r="Q59" s="22">
        <v>0</v>
      </c>
      <c r="R59" s="22">
        <v>0</v>
      </c>
      <c r="S59" s="22">
        <v>0</v>
      </c>
      <c r="T59" s="22">
        <v>3184683</v>
      </c>
      <c r="U59" s="22">
        <v>1078277</v>
      </c>
      <c r="V59" s="22">
        <v>0</v>
      </c>
      <c r="W59" s="22">
        <v>0</v>
      </c>
      <c r="X59" s="22">
        <v>0</v>
      </c>
      <c r="Y59" s="22">
        <v>1000733</v>
      </c>
      <c r="Z59" s="22">
        <v>0</v>
      </c>
      <c r="AA59" s="22">
        <v>902202</v>
      </c>
      <c r="AB59" s="22">
        <v>3799777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6309660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41809629</v>
      </c>
    </row>
    <row r="60" spans="1:42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0</v>
      </c>
      <c r="F60" s="22">
        <v>150609</v>
      </c>
      <c r="G60" s="22">
        <v>0</v>
      </c>
      <c r="H60" s="22">
        <v>0</v>
      </c>
      <c r="I60" s="22">
        <v>60134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3490441</v>
      </c>
      <c r="P60" s="22">
        <v>0</v>
      </c>
      <c r="Q60" s="22">
        <v>0</v>
      </c>
      <c r="R60" s="22">
        <v>0</v>
      </c>
      <c r="S60" s="22">
        <v>0</v>
      </c>
      <c r="T60" s="22">
        <v>16885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143936</v>
      </c>
      <c r="AD60" s="22">
        <v>12500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3874505</v>
      </c>
    </row>
    <row r="61" spans="1:42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0</v>
      </c>
      <c r="F61" s="22">
        <v>2003047</v>
      </c>
      <c r="G61" s="22">
        <v>924319</v>
      </c>
      <c r="H61" s="22">
        <v>0</v>
      </c>
      <c r="I61" s="22">
        <v>7284932</v>
      </c>
      <c r="J61" s="22">
        <v>0</v>
      </c>
      <c r="K61" s="22">
        <v>726772</v>
      </c>
      <c r="L61" s="22">
        <v>256913</v>
      </c>
      <c r="M61" s="22">
        <v>0</v>
      </c>
      <c r="N61" s="22">
        <v>0</v>
      </c>
      <c r="O61" s="22">
        <v>5388032</v>
      </c>
      <c r="P61" s="22">
        <v>0</v>
      </c>
      <c r="Q61" s="22">
        <v>0</v>
      </c>
      <c r="R61" s="22">
        <v>223640</v>
      </c>
      <c r="S61" s="22">
        <v>0</v>
      </c>
      <c r="T61" s="22">
        <v>0</v>
      </c>
      <c r="U61" s="22">
        <v>540276</v>
      </c>
      <c r="V61" s="22">
        <v>126935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72458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497418</v>
      </c>
      <c r="AJ61" s="22">
        <v>185672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18230414</v>
      </c>
    </row>
    <row r="62" spans="1:42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87454</v>
      </c>
      <c r="G62" s="22">
        <v>0</v>
      </c>
      <c r="H62" s="22">
        <v>0</v>
      </c>
      <c r="I62" s="22">
        <v>32864</v>
      </c>
      <c r="J62" s="22">
        <v>0</v>
      </c>
      <c r="K62" s="22">
        <v>0</v>
      </c>
      <c r="L62" s="22">
        <v>0</v>
      </c>
      <c r="M62" s="22">
        <v>0</v>
      </c>
      <c r="N62" s="22">
        <v>15173</v>
      </c>
      <c r="O62" s="22">
        <v>142822</v>
      </c>
      <c r="P62" s="22">
        <v>0</v>
      </c>
      <c r="Q62" s="22">
        <v>0</v>
      </c>
      <c r="R62" s="22">
        <v>0</v>
      </c>
      <c r="S62" s="22">
        <v>0</v>
      </c>
      <c r="T62" s="22">
        <v>351277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20596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7995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658181</v>
      </c>
    </row>
    <row r="63" spans="1:42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0</v>
      </c>
      <c r="F63" s="22">
        <v>5150201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3393161</v>
      </c>
      <c r="P63" s="22">
        <v>9475</v>
      </c>
      <c r="Q63" s="22">
        <v>0</v>
      </c>
      <c r="R63" s="22">
        <v>27380</v>
      </c>
      <c r="S63" s="22">
        <v>0</v>
      </c>
      <c r="T63" s="22">
        <v>3616781</v>
      </c>
      <c r="U63" s="22">
        <v>50362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51531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12298891</v>
      </c>
    </row>
    <row r="64" spans="1:42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8068</v>
      </c>
      <c r="G64" s="22">
        <v>0</v>
      </c>
      <c r="H64" s="22">
        <v>0</v>
      </c>
      <c r="I64" s="22">
        <v>49593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7557641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87500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7702802</v>
      </c>
    </row>
    <row r="65" spans="1:42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38250</v>
      </c>
      <c r="G65" s="22">
        <v>0</v>
      </c>
      <c r="H65" s="22">
        <v>0</v>
      </c>
      <c r="I65" s="22">
        <v>445019</v>
      </c>
      <c r="J65" s="22">
        <v>0</v>
      </c>
      <c r="K65" s="22">
        <v>0</v>
      </c>
      <c r="L65" s="22">
        <v>43210</v>
      </c>
      <c r="M65" s="22">
        <v>0</v>
      </c>
      <c r="N65" s="22">
        <v>0</v>
      </c>
      <c r="O65" s="22">
        <v>11274995</v>
      </c>
      <c r="P65" s="22">
        <v>19727</v>
      </c>
      <c r="Q65" s="22">
        <v>0</v>
      </c>
      <c r="R65" s="22">
        <v>0</v>
      </c>
      <c r="S65" s="22">
        <v>0</v>
      </c>
      <c r="T65" s="22">
        <v>96869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84133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13626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12015829</v>
      </c>
    </row>
    <row r="66" spans="1:42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49729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367232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416961</v>
      </c>
    </row>
    <row r="67" spans="1:42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0</v>
      </c>
      <c r="F67" s="22">
        <v>552483</v>
      </c>
      <c r="G67" s="22">
        <v>0</v>
      </c>
      <c r="H67" s="22">
        <v>0</v>
      </c>
      <c r="I67" s="22">
        <v>601605</v>
      </c>
      <c r="J67" s="22">
        <v>0</v>
      </c>
      <c r="K67" s="22">
        <v>0</v>
      </c>
      <c r="L67" s="22">
        <v>0</v>
      </c>
      <c r="M67" s="22">
        <v>17573</v>
      </c>
      <c r="N67" s="22">
        <v>0</v>
      </c>
      <c r="O67" s="22">
        <v>22949859</v>
      </c>
      <c r="P67" s="22">
        <v>0</v>
      </c>
      <c r="Q67" s="22">
        <v>0</v>
      </c>
      <c r="R67" s="22">
        <v>1432481</v>
      </c>
      <c r="S67" s="22">
        <v>83051</v>
      </c>
      <c r="T67" s="22">
        <v>0</v>
      </c>
      <c r="U67" s="22">
        <v>262678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18212</v>
      </c>
      <c r="AC67" s="22">
        <v>8194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458741</v>
      </c>
      <c r="AM67" s="22">
        <v>0</v>
      </c>
      <c r="AN67" s="22">
        <v>0</v>
      </c>
      <c r="AO67" s="22">
        <v>0</v>
      </c>
      <c r="AP67" s="22">
        <v>26384877</v>
      </c>
    </row>
    <row r="68" spans="1:42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0</v>
      </c>
      <c r="F68" s="22">
        <v>358873</v>
      </c>
      <c r="G68" s="22">
        <v>0</v>
      </c>
      <c r="H68" s="22">
        <v>0</v>
      </c>
      <c r="I68" s="22">
        <v>6027595</v>
      </c>
      <c r="J68" s="22">
        <v>0</v>
      </c>
      <c r="K68" s="22">
        <v>0</v>
      </c>
      <c r="L68" s="22">
        <v>25263</v>
      </c>
      <c r="M68" s="22">
        <v>0</v>
      </c>
      <c r="N68" s="22">
        <v>109408</v>
      </c>
      <c r="O68" s="22">
        <v>17896741</v>
      </c>
      <c r="P68" s="22">
        <v>0</v>
      </c>
      <c r="Q68" s="22">
        <v>0</v>
      </c>
      <c r="R68" s="22">
        <v>0</v>
      </c>
      <c r="S68" s="22">
        <v>0</v>
      </c>
      <c r="T68" s="22">
        <v>10449579</v>
      </c>
      <c r="U68" s="22">
        <v>6800</v>
      </c>
      <c r="V68" s="22">
        <v>70526</v>
      </c>
      <c r="W68" s="22">
        <v>0</v>
      </c>
      <c r="X68" s="22">
        <v>0</v>
      </c>
      <c r="Y68" s="22">
        <v>0</v>
      </c>
      <c r="Z68" s="22">
        <v>51598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34996383</v>
      </c>
    </row>
    <row r="69" spans="1:42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0</v>
      </c>
      <c r="F69" s="22">
        <v>2609983</v>
      </c>
      <c r="G69" s="22">
        <v>0</v>
      </c>
      <c r="H69" s="22">
        <v>0</v>
      </c>
      <c r="I69" s="22">
        <v>44166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21010848</v>
      </c>
      <c r="P69" s="22">
        <v>0</v>
      </c>
      <c r="Q69" s="22">
        <v>0</v>
      </c>
      <c r="R69" s="22">
        <v>0</v>
      </c>
      <c r="S69" s="22">
        <v>0</v>
      </c>
      <c r="T69" s="22">
        <v>282840</v>
      </c>
      <c r="U69" s="22">
        <v>81665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56656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48248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27786</v>
      </c>
      <c r="AP69" s="22">
        <v>24162192</v>
      </c>
    </row>
    <row r="70" spans="1:42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0</v>
      </c>
      <c r="F70" s="22">
        <v>15000</v>
      </c>
      <c r="G70" s="22">
        <v>0</v>
      </c>
      <c r="H70" s="22">
        <v>0</v>
      </c>
      <c r="I70" s="22">
        <v>229464</v>
      </c>
      <c r="J70" s="22">
        <v>0</v>
      </c>
      <c r="K70" s="22">
        <v>0</v>
      </c>
      <c r="L70" s="22">
        <v>43079</v>
      </c>
      <c r="M70" s="22">
        <v>0</v>
      </c>
      <c r="N70" s="22">
        <v>4035137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4500</v>
      </c>
      <c r="U70" s="22">
        <v>0</v>
      </c>
      <c r="V70" s="22">
        <v>42256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11685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27466</v>
      </c>
      <c r="AJ70" s="22">
        <v>0</v>
      </c>
      <c r="AK70" s="22">
        <v>0</v>
      </c>
      <c r="AL70" s="22">
        <v>0</v>
      </c>
      <c r="AM70" s="22">
        <v>380388</v>
      </c>
      <c r="AN70" s="22">
        <v>0</v>
      </c>
      <c r="AO70" s="22">
        <v>0</v>
      </c>
      <c r="AP70" s="22">
        <v>4788975</v>
      </c>
    </row>
    <row r="71" spans="1:42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297909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478934</v>
      </c>
      <c r="P71" s="22">
        <v>0</v>
      </c>
      <c r="Q71" s="22">
        <v>0</v>
      </c>
      <c r="R71" s="22">
        <v>1145169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239473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9840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2171325</v>
      </c>
    </row>
    <row r="72" spans="1:42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243245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1136259</v>
      </c>
      <c r="P72" s="22">
        <v>0</v>
      </c>
      <c r="Q72" s="22">
        <v>0</v>
      </c>
      <c r="R72" s="22">
        <v>0</v>
      </c>
      <c r="S72" s="22">
        <v>0</v>
      </c>
      <c r="T72" s="22">
        <v>6800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1386304</v>
      </c>
    </row>
    <row r="73" spans="1:42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0</v>
      </c>
      <c r="F73" s="22">
        <v>113750</v>
      </c>
      <c r="G73" s="22">
        <v>0</v>
      </c>
      <c r="H73" s="22">
        <v>0</v>
      </c>
      <c r="I73" s="22">
        <v>1881869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17306744</v>
      </c>
      <c r="P73" s="22">
        <v>0</v>
      </c>
      <c r="Q73" s="22">
        <v>0</v>
      </c>
      <c r="R73" s="22">
        <v>0</v>
      </c>
      <c r="S73" s="22">
        <v>0</v>
      </c>
      <c r="T73" s="22">
        <v>524943</v>
      </c>
      <c r="U73" s="22">
        <v>0</v>
      </c>
      <c r="V73" s="22">
        <v>52732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30457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57154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19967649</v>
      </c>
    </row>
    <row r="74" spans="1:42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41107</v>
      </c>
      <c r="G74" s="22">
        <v>0</v>
      </c>
      <c r="H74" s="22">
        <v>0</v>
      </c>
      <c r="I74" s="22">
        <v>62741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2162229</v>
      </c>
      <c r="P74" s="22">
        <v>0</v>
      </c>
      <c r="Q74" s="22">
        <v>0</v>
      </c>
      <c r="R74" s="22">
        <v>0</v>
      </c>
      <c r="S74" s="22">
        <v>0</v>
      </c>
      <c r="T74" s="22">
        <v>1151084</v>
      </c>
      <c r="U74" s="22">
        <v>148906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29466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172250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3767783</v>
      </c>
    </row>
    <row r="75" spans="1:42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0</v>
      </c>
      <c r="F75" s="22">
        <v>5505</v>
      </c>
      <c r="G75" s="22">
        <v>0</v>
      </c>
      <c r="H75" s="22">
        <v>0</v>
      </c>
      <c r="I75" s="22">
        <v>129342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3523837</v>
      </c>
      <c r="P75" s="22">
        <v>0</v>
      </c>
      <c r="Q75" s="22">
        <v>0</v>
      </c>
      <c r="R75" s="22">
        <v>0</v>
      </c>
      <c r="S75" s="22">
        <v>0</v>
      </c>
      <c r="T75" s="22">
        <v>1159646</v>
      </c>
      <c r="U75" s="22">
        <v>18635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21973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4858938</v>
      </c>
    </row>
    <row r="76" spans="1:42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0</v>
      </c>
      <c r="F76" s="22">
        <v>98116</v>
      </c>
      <c r="G76" s="22">
        <v>0</v>
      </c>
      <c r="H76" s="22">
        <v>0</v>
      </c>
      <c r="I76" s="22">
        <v>455073</v>
      </c>
      <c r="J76" s="22">
        <v>0</v>
      </c>
      <c r="K76" s="22">
        <v>0</v>
      </c>
      <c r="L76" s="22">
        <v>41196</v>
      </c>
      <c r="M76" s="22">
        <v>0</v>
      </c>
      <c r="N76" s="22">
        <v>0</v>
      </c>
      <c r="O76" s="22">
        <v>11631784</v>
      </c>
      <c r="P76" s="22">
        <v>0</v>
      </c>
      <c r="Q76" s="22">
        <v>0</v>
      </c>
      <c r="R76" s="22">
        <v>259952</v>
      </c>
      <c r="S76" s="22">
        <v>0</v>
      </c>
      <c r="T76" s="22">
        <v>3992758</v>
      </c>
      <c r="U76" s="22">
        <v>2169926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238449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9816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18897070</v>
      </c>
    </row>
    <row r="77" spans="1:42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0</v>
      </c>
      <c r="F77" s="22">
        <v>63934</v>
      </c>
      <c r="G77" s="22">
        <v>0</v>
      </c>
      <c r="H77" s="22">
        <v>0</v>
      </c>
      <c r="I77" s="22">
        <v>11020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5511203</v>
      </c>
      <c r="P77" s="22">
        <v>109251</v>
      </c>
      <c r="Q77" s="22">
        <v>0</v>
      </c>
      <c r="R77" s="22">
        <v>0</v>
      </c>
      <c r="S77" s="22">
        <v>0</v>
      </c>
      <c r="T77" s="22">
        <v>433208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126526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227227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6482369</v>
      </c>
    </row>
    <row r="78" spans="1:42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0</v>
      </c>
      <c r="F78" s="22">
        <v>67275</v>
      </c>
      <c r="G78" s="22">
        <v>0</v>
      </c>
      <c r="H78" s="22">
        <v>0</v>
      </c>
      <c r="I78" s="22">
        <v>106150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5220723</v>
      </c>
      <c r="P78" s="22">
        <v>0</v>
      </c>
      <c r="Q78" s="22">
        <v>0</v>
      </c>
      <c r="R78" s="22">
        <v>0</v>
      </c>
      <c r="S78" s="22">
        <v>0</v>
      </c>
      <c r="T78" s="22">
        <v>22606</v>
      </c>
      <c r="U78" s="22">
        <v>32296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12029</v>
      </c>
      <c r="AC78" s="22">
        <v>28863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190485</v>
      </c>
      <c r="AJ78" s="22">
        <v>0</v>
      </c>
      <c r="AK78" s="22">
        <v>0</v>
      </c>
      <c r="AL78" s="22">
        <v>0</v>
      </c>
      <c r="AM78" s="22">
        <v>380311</v>
      </c>
      <c r="AN78" s="22">
        <v>0</v>
      </c>
      <c r="AO78" s="22">
        <v>0</v>
      </c>
      <c r="AP78" s="22">
        <v>6060738</v>
      </c>
    </row>
    <row r="79" spans="1:42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0</v>
      </c>
      <c r="F79" s="22">
        <v>52337</v>
      </c>
      <c r="G79" s="22">
        <v>0</v>
      </c>
      <c r="H79" s="22">
        <v>0</v>
      </c>
      <c r="I79" s="22">
        <v>35933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3446186</v>
      </c>
      <c r="P79" s="22">
        <v>0</v>
      </c>
      <c r="Q79" s="22">
        <v>0</v>
      </c>
      <c r="R79" s="22">
        <v>0</v>
      </c>
      <c r="S79" s="22">
        <v>0</v>
      </c>
      <c r="T79" s="22">
        <v>6425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321150</v>
      </c>
      <c r="AN79" s="22">
        <v>0</v>
      </c>
      <c r="AO79" s="22">
        <v>0</v>
      </c>
      <c r="AP79" s="22">
        <v>3862031</v>
      </c>
    </row>
    <row r="80" spans="1:42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0</v>
      </c>
      <c r="F80" s="22">
        <v>46577</v>
      </c>
      <c r="G80" s="22">
        <v>0</v>
      </c>
      <c r="H80" s="22">
        <v>121755</v>
      </c>
      <c r="I80" s="22">
        <v>1473448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5980836</v>
      </c>
      <c r="P80" s="22">
        <v>0</v>
      </c>
      <c r="Q80" s="22">
        <v>0</v>
      </c>
      <c r="R80" s="22">
        <v>0</v>
      </c>
      <c r="S80" s="22">
        <v>0</v>
      </c>
      <c r="T80" s="22">
        <v>528375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78977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3419011</v>
      </c>
      <c r="AN80" s="22">
        <v>0</v>
      </c>
      <c r="AO80" s="22">
        <v>0</v>
      </c>
      <c r="AP80" s="22">
        <v>11648979</v>
      </c>
    </row>
    <row r="81" spans="1:42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167083</v>
      </c>
      <c r="J81" s="22">
        <v>0</v>
      </c>
      <c r="K81" s="22">
        <v>0</v>
      </c>
      <c r="L81" s="22">
        <v>0</v>
      </c>
      <c r="M81" s="22">
        <v>0</v>
      </c>
      <c r="N81" s="22">
        <v>195586</v>
      </c>
      <c r="O81" s="22">
        <v>3830784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118291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4311744</v>
      </c>
    </row>
    <row r="82" spans="1:42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0</v>
      </c>
      <c r="F82" s="22">
        <v>53348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19692021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23484</v>
      </c>
      <c r="V82" s="22">
        <v>36307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311560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20116720</v>
      </c>
    </row>
    <row r="83" spans="1:42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0</v>
      </c>
      <c r="F83" s="22">
        <v>55681</v>
      </c>
      <c r="G83" s="22">
        <v>0</v>
      </c>
      <c r="H83" s="22">
        <v>0</v>
      </c>
      <c r="I83" s="22">
        <v>27197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2074114</v>
      </c>
      <c r="P83" s="22">
        <v>0</v>
      </c>
      <c r="Q83" s="22">
        <v>0</v>
      </c>
      <c r="R83" s="22">
        <v>0</v>
      </c>
      <c r="S83" s="22">
        <v>0</v>
      </c>
      <c r="T83" s="22">
        <v>129225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77377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172579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2536173</v>
      </c>
    </row>
    <row r="84" spans="1:42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0</v>
      </c>
      <c r="F84" s="22">
        <v>53508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5542</v>
      </c>
      <c r="M84" s="22">
        <v>0</v>
      </c>
      <c r="N84" s="22">
        <v>0</v>
      </c>
      <c r="O84" s="22">
        <v>1943547</v>
      </c>
      <c r="P84" s="22">
        <v>0</v>
      </c>
      <c r="Q84" s="22">
        <v>0</v>
      </c>
      <c r="R84" s="22">
        <v>0</v>
      </c>
      <c r="S84" s="22">
        <v>0</v>
      </c>
      <c r="T84" s="22">
        <v>73114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955189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3030900</v>
      </c>
    </row>
    <row r="85" spans="1:42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281180</v>
      </c>
      <c r="J85" s="22">
        <v>0</v>
      </c>
      <c r="K85" s="22">
        <v>0</v>
      </c>
      <c r="L85" s="22">
        <v>0</v>
      </c>
      <c r="M85" s="22">
        <v>0</v>
      </c>
      <c r="N85" s="22">
        <v>3187595</v>
      </c>
      <c r="O85" s="22">
        <v>3278508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817310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7564593</v>
      </c>
    </row>
    <row r="86" spans="1:42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0</v>
      </c>
      <c r="F86" s="22">
        <v>256622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11760336</v>
      </c>
      <c r="P86" s="22">
        <v>0</v>
      </c>
      <c r="Q86" s="22">
        <v>0</v>
      </c>
      <c r="R86" s="22">
        <v>0</v>
      </c>
      <c r="S86" s="22">
        <v>0</v>
      </c>
      <c r="T86" s="22">
        <v>1216363</v>
      </c>
      <c r="U86" s="22">
        <v>2600778</v>
      </c>
      <c r="V86" s="22">
        <v>28826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114330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15977255</v>
      </c>
    </row>
    <row r="87" spans="1:42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0</v>
      </c>
      <c r="F87" s="22">
        <v>9870</v>
      </c>
      <c r="G87" s="22">
        <v>0</v>
      </c>
      <c r="H87" s="22">
        <v>0</v>
      </c>
      <c r="I87" s="22">
        <v>1712850</v>
      </c>
      <c r="J87" s="22">
        <v>0</v>
      </c>
      <c r="K87" s="22">
        <v>0</v>
      </c>
      <c r="L87" s="22">
        <v>0</v>
      </c>
      <c r="M87" s="22">
        <v>0</v>
      </c>
      <c r="N87" s="22">
        <v>1262610</v>
      </c>
      <c r="O87" s="22">
        <v>4138302</v>
      </c>
      <c r="P87" s="22">
        <v>0</v>
      </c>
      <c r="Q87" s="22">
        <v>0</v>
      </c>
      <c r="R87" s="22">
        <v>0</v>
      </c>
      <c r="S87" s="22">
        <v>180193</v>
      </c>
      <c r="T87" s="22">
        <v>71996</v>
      </c>
      <c r="U87" s="22">
        <v>0</v>
      </c>
      <c r="V87" s="22">
        <v>0</v>
      </c>
      <c r="W87" s="22">
        <v>0</v>
      </c>
      <c r="X87" s="22">
        <v>895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33313</v>
      </c>
      <c r="AP87" s="22">
        <v>7410029</v>
      </c>
    </row>
    <row r="88" spans="1:42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0</v>
      </c>
      <c r="F88" s="22">
        <v>18158</v>
      </c>
      <c r="G88" s="22">
        <v>0</v>
      </c>
      <c r="H88" s="22">
        <v>0</v>
      </c>
      <c r="I88" s="22">
        <v>89515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6486090</v>
      </c>
      <c r="P88" s="22">
        <v>674593</v>
      </c>
      <c r="Q88" s="22">
        <v>0</v>
      </c>
      <c r="R88" s="22">
        <v>0</v>
      </c>
      <c r="S88" s="22">
        <v>0</v>
      </c>
      <c r="T88" s="22">
        <v>1970678</v>
      </c>
      <c r="U88" s="22">
        <v>5637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83180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9327851</v>
      </c>
    </row>
    <row r="89" spans="1:42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0</v>
      </c>
      <c r="F89" s="22">
        <v>356463</v>
      </c>
      <c r="G89" s="22">
        <v>0</v>
      </c>
      <c r="H89" s="22">
        <v>0</v>
      </c>
      <c r="I89" s="22">
        <v>2211247</v>
      </c>
      <c r="J89" s="22">
        <v>0</v>
      </c>
      <c r="K89" s="22">
        <v>0</v>
      </c>
      <c r="L89" s="22">
        <v>0</v>
      </c>
      <c r="M89" s="22">
        <v>0</v>
      </c>
      <c r="N89" s="22">
        <v>798396</v>
      </c>
      <c r="O89" s="22">
        <v>14148121</v>
      </c>
      <c r="P89" s="22">
        <v>0</v>
      </c>
      <c r="Q89" s="22">
        <v>0</v>
      </c>
      <c r="R89" s="22">
        <v>0</v>
      </c>
      <c r="S89" s="22">
        <v>0</v>
      </c>
      <c r="T89" s="22">
        <v>337259</v>
      </c>
      <c r="U89" s="22">
        <v>17481</v>
      </c>
      <c r="V89" s="22">
        <v>2800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6524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2016722</v>
      </c>
      <c r="AJ89" s="22">
        <v>68072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19963085</v>
      </c>
    </row>
    <row r="90" spans="1:42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490932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265518</v>
      </c>
      <c r="X90" s="22">
        <v>0</v>
      </c>
      <c r="Y90" s="22">
        <v>0</v>
      </c>
      <c r="Z90" s="22">
        <v>0</v>
      </c>
      <c r="AA90" s="22">
        <v>0</v>
      </c>
      <c r="AB90" s="22">
        <v>23907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3372</v>
      </c>
      <c r="AM90" s="22">
        <v>0</v>
      </c>
      <c r="AN90" s="22">
        <v>0</v>
      </c>
      <c r="AO90" s="22">
        <v>0</v>
      </c>
      <c r="AP90" s="22">
        <v>783729</v>
      </c>
    </row>
    <row r="91" spans="1:42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0</v>
      </c>
      <c r="F91" s="22">
        <v>92606</v>
      </c>
      <c r="G91" s="22">
        <v>0</v>
      </c>
      <c r="H91" s="22">
        <v>0</v>
      </c>
      <c r="I91" s="22">
        <v>436413</v>
      </c>
      <c r="J91" s="22">
        <v>0</v>
      </c>
      <c r="K91" s="22">
        <v>0</v>
      </c>
      <c r="L91" s="22">
        <v>14092</v>
      </c>
      <c r="M91" s="22">
        <v>0</v>
      </c>
      <c r="N91" s="22">
        <v>925634</v>
      </c>
      <c r="O91" s="22">
        <v>1625222</v>
      </c>
      <c r="P91" s="22">
        <v>0</v>
      </c>
      <c r="Q91" s="22">
        <v>0</v>
      </c>
      <c r="R91" s="22">
        <v>0</v>
      </c>
      <c r="S91" s="22">
        <v>0</v>
      </c>
      <c r="T91" s="22">
        <v>651697</v>
      </c>
      <c r="U91" s="22">
        <v>8416789</v>
      </c>
      <c r="V91" s="22">
        <v>18745</v>
      </c>
      <c r="W91" s="22">
        <v>0</v>
      </c>
      <c r="X91" s="22">
        <v>704</v>
      </c>
      <c r="Y91" s="22">
        <v>0</v>
      </c>
      <c r="Z91" s="22">
        <v>0</v>
      </c>
      <c r="AA91" s="22">
        <v>0</v>
      </c>
      <c r="AB91" s="22">
        <v>0</v>
      </c>
      <c r="AC91" s="22">
        <v>7653</v>
      </c>
      <c r="AD91" s="22">
        <v>0</v>
      </c>
      <c r="AE91" s="22">
        <v>1303616</v>
      </c>
      <c r="AF91" s="22">
        <v>33650</v>
      </c>
      <c r="AG91" s="22">
        <v>0</v>
      </c>
      <c r="AH91" s="22">
        <v>0</v>
      </c>
      <c r="AI91" s="22">
        <v>527413</v>
      </c>
      <c r="AJ91" s="22">
        <v>33610</v>
      </c>
      <c r="AK91" s="22">
        <v>0</v>
      </c>
      <c r="AL91" s="22">
        <v>243203</v>
      </c>
      <c r="AM91" s="22">
        <v>0</v>
      </c>
      <c r="AN91" s="22">
        <v>0</v>
      </c>
      <c r="AO91" s="22">
        <v>0</v>
      </c>
      <c r="AP91" s="22">
        <v>14331047</v>
      </c>
    </row>
    <row r="92" spans="1:42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0</v>
      </c>
      <c r="F92" s="22">
        <v>108709</v>
      </c>
      <c r="G92" s="22">
        <v>0</v>
      </c>
      <c r="H92" s="22">
        <v>108750</v>
      </c>
      <c r="I92" s="22">
        <v>314710</v>
      </c>
      <c r="J92" s="22">
        <v>0</v>
      </c>
      <c r="K92" s="22">
        <v>0</v>
      </c>
      <c r="L92" s="22">
        <v>0</v>
      </c>
      <c r="M92" s="22">
        <v>0</v>
      </c>
      <c r="N92" s="22">
        <v>98383</v>
      </c>
      <c r="O92" s="22">
        <v>979608</v>
      </c>
      <c r="P92" s="22">
        <v>0</v>
      </c>
      <c r="Q92" s="22">
        <v>0</v>
      </c>
      <c r="R92" s="22">
        <v>47500</v>
      </c>
      <c r="S92" s="22">
        <v>0</v>
      </c>
      <c r="T92" s="22">
        <v>108223</v>
      </c>
      <c r="U92" s="22">
        <v>3529</v>
      </c>
      <c r="V92" s="22">
        <v>36300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1290285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3095997</v>
      </c>
    </row>
    <row r="93" spans="1:42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0</v>
      </c>
      <c r="F93" s="22">
        <v>12160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13154</v>
      </c>
      <c r="O93" s="22">
        <v>197128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232559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11899</v>
      </c>
      <c r="AH93" s="22">
        <v>0</v>
      </c>
      <c r="AI93" s="22">
        <v>6200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473100</v>
      </c>
    </row>
    <row r="94" spans="1:42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0</v>
      </c>
      <c r="F94" s="22">
        <v>11342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220558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48253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280153</v>
      </c>
    </row>
    <row r="95" spans="1:42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0</v>
      </c>
      <c r="F95" s="22">
        <v>4961</v>
      </c>
      <c r="G95" s="22">
        <v>0</v>
      </c>
      <c r="H95" s="22">
        <v>17643</v>
      </c>
      <c r="I95" s="22">
        <v>11050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10403779</v>
      </c>
      <c r="P95" s="22">
        <v>0</v>
      </c>
      <c r="Q95" s="22">
        <v>0</v>
      </c>
      <c r="R95" s="22">
        <v>329773</v>
      </c>
      <c r="S95" s="22">
        <v>0</v>
      </c>
      <c r="T95" s="22">
        <v>746169</v>
      </c>
      <c r="U95" s="22">
        <v>87829</v>
      </c>
      <c r="V95" s="22">
        <v>0</v>
      </c>
      <c r="W95" s="22">
        <v>9002</v>
      </c>
      <c r="X95" s="22">
        <v>0</v>
      </c>
      <c r="Y95" s="22">
        <v>0</v>
      </c>
      <c r="Z95" s="22">
        <v>0</v>
      </c>
      <c r="AA95" s="22">
        <v>0</v>
      </c>
      <c r="AB95" s="22">
        <v>29182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1685028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13324416</v>
      </c>
    </row>
    <row r="96" spans="1:42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425117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390376</v>
      </c>
      <c r="P96" s="22">
        <v>0</v>
      </c>
      <c r="Q96" s="22">
        <v>0</v>
      </c>
      <c r="R96" s="22">
        <v>0</v>
      </c>
      <c r="S96" s="22">
        <v>0</v>
      </c>
      <c r="T96" s="22">
        <v>56918</v>
      </c>
      <c r="U96" s="22">
        <v>0</v>
      </c>
      <c r="V96" s="22">
        <v>122683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13123417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14118511</v>
      </c>
    </row>
    <row r="97" spans="1:42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728456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61113</v>
      </c>
      <c r="P97" s="22">
        <v>0</v>
      </c>
      <c r="Q97" s="22">
        <v>0</v>
      </c>
      <c r="R97" s="22">
        <v>0</v>
      </c>
      <c r="S97" s="22">
        <v>0</v>
      </c>
      <c r="T97" s="22">
        <v>145625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191878</v>
      </c>
      <c r="AJ97" s="22">
        <v>0</v>
      </c>
      <c r="AK97" s="22">
        <v>0</v>
      </c>
      <c r="AL97" s="22">
        <v>9335</v>
      </c>
      <c r="AM97" s="22">
        <v>0</v>
      </c>
      <c r="AN97" s="22">
        <v>0</v>
      </c>
      <c r="AO97" s="22">
        <v>0</v>
      </c>
      <c r="AP97" s="22">
        <v>1136407</v>
      </c>
    </row>
    <row r="98" spans="1:42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0</v>
      </c>
      <c r="F98" s="22">
        <v>26637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1309571</v>
      </c>
      <c r="P98" s="22">
        <v>0</v>
      </c>
      <c r="Q98" s="22">
        <v>0</v>
      </c>
      <c r="R98" s="22">
        <v>0</v>
      </c>
      <c r="S98" s="22">
        <v>0</v>
      </c>
      <c r="T98" s="22">
        <v>140714</v>
      </c>
      <c r="U98" s="22">
        <v>362305</v>
      </c>
      <c r="V98" s="22">
        <v>18562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62237</v>
      </c>
      <c r="AG98" s="22">
        <v>0</v>
      </c>
      <c r="AH98" s="22">
        <v>0</v>
      </c>
      <c r="AI98" s="22">
        <v>11129000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13049026</v>
      </c>
    </row>
    <row r="99" spans="1:42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547193</v>
      </c>
      <c r="P99" s="22">
        <v>0</v>
      </c>
      <c r="Q99" s="22">
        <v>0</v>
      </c>
      <c r="R99" s="22">
        <v>0</v>
      </c>
      <c r="S99" s="22">
        <v>0</v>
      </c>
      <c r="T99" s="22">
        <v>8610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38428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118190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712421</v>
      </c>
    </row>
    <row r="100" spans="1:42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5238</v>
      </c>
      <c r="F100" s="22">
        <v>11436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7358918</v>
      </c>
      <c r="P100" s="22">
        <v>438953</v>
      </c>
      <c r="Q100" s="22">
        <v>0</v>
      </c>
      <c r="R100" s="22">
        <v>180460</v>
      </c>
      <c r="S100" s="22">
        <v>0</v>
      </c>
      <c r="T100" s="22">
        <v>1817273</v>
      </c>
      <c r="U100" s="22">
        <v>1453763</v>
      </c>
      <c r="V100" s="22">
        <v>37895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135909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11439845</v>
      </c>
    </row>
    <row r="101" spans="1:42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0</v>
      </c>
      <c r="F101" s="22">
        <v>8850</v>
      </c>
      <c r="G101" s="22">
        <v>0</v>
      </c>
      <c r="H101" s="22">
        <v>0</v>
      </c>
      <c r="I101" s="22">
        <v>52141</v>
      </c>
      <c r="J101" s="22">
        <v>0</v>
      </c>
      <c r="K101" s="22">
        <v>0</v>
      </c>
      <c r="L101" s="22">
        <v>0</v>
      </c>
      <c r="M101" s="22">
        <v>0</v>
      </c>
      <c r="N101" s="22">
        <v>6499</v>
      </c>
      <c r="O101" s="22">
        <v>80197</v>
      </c>
      <c r="P101" s="22">
        <v>0</v>
      </c>
      <c r="Q101" s="22">
        <v>0</v>
      </c>
      <c r="R101" s="22">
        <v>0</v>
      </c>
      <c r="S101" s="22">
        <v>0</v>
      </c>
      <c r="T101" s="22">
        <v>19592</v>
      </c>
      <c r="U101" s="22">
        <v>770751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11994</v>
      </c>
      <c r="AJ101" s="22">
        <v>0</v>
      </c>
      <c r="AK101" s="22">
        <v>0</v>
      </c>
      <c r="AL101" s="22">
        <v>39057</v>
      </c>
      <c r="AM101" s="22">
        <v>0</v>
      </c>
      <c r="AN101" s="22">
        <v>0</v>
      </c>
      <c r="AO101" s="22">
        <v>670674</v>
      </c>
      <c r="AP101" s="22">
        <v>1659755</v>
      </c>
    </row>
    <row r="102" spans="1:42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47417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1211</v>
      </c>
      <c r="P102" s="22">
        <v>0</v>
      </c>
      <c r="Q102" s="22">
        <v>0</v>
      </c>
      <c r="R102" s="22">
        <v>0</v>
      </c>
      <c r="S102" s="22">
        <v>0</v>
      </c>
      <c r="T102" s="22">
        <v>51721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25767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126116</v>
      </c>
    </row>
    <row r="103" spans="1:42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37489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201486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76227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315202</v>
      </c>
    </row>
    <row r="104" spans="1:42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0</v>
      </c>
      <c r="F104" s="22">
        <v>5600</v>
      </c>
      <c r="G104" s="22">
        <v>0</v>
      </c>
      <c r="H104" s="22">
        <v>0</v>
      </c>
      <c r="I104" s="22">
        <v>6745</v>
      </c>
      <c r="J104" s="22">
        <v>0</v>
      </c>
      <c r="K104" s="22">
        <v>0</v>
      </c>
      <c r="L104" s="22">
        <v>26887</v>
      </c>
      <c r="M104" s="22">
        <v>0</v>
      </c>
      <c r="N104" s="22">
        <v>0</v>
      </c>
      <c r="O104" s="22">
        <v>1107526</v>
      </c>
      <c r="P104" s="22">
        <v>0</v>
      </c>
      <c r="Q104" s="22">
        <v>0</v>
      </c>
      <c r="R104" s="22">
        <v>0</v>
      </c>
      <c r="S104" s="22">
        <v>0</v>
      </c>
      <c r="T104" s="22">
        <v>5211547</v>
      </c>
      <c r="U104" s="22">
        <v>41086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78553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6477944</v>
      </c>
    </row>
    <row r="105" spans="1:42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0</v>
      </c>
      <c r="F105" s="22">
        <v>46583</v>
      </c>
      <c r="G105" s="22">
        <v>0</v>
      </c>
      <c r="H105" s="22">
        <v>0</v>
      </c>
      <c r="I105" s="22">
        <v>0</v>
      </c>
      <c r="J105" s="22">
        <v>250000</v>
      </c>
      <c r="K105" s="22">
        <v>0</v>
      </c>
      <c r="L105" s="22">
        <v>0</v>
      </c>
      <c r="M105" s="22">
        <v>0</v>
      </c>
      <c r="N105" s="22">
        <v>0</v>
      </c>
      <c r="O105" s="22">
        <v>429777</v>
      </c>
      <c r="P105" s="22">
        <v>0</v>
      </c>
      <c r="Q105" s="22">
        <v>0</v>
      </c>
      <c r="R105" s="22">
        <v>0</v>
      </c>
      <c r="S105" s="22">
        <v>0</v>
      </c>
      <c r="T105" s="22">
        <v>59562</v>
      </c>
      <c r="U105" s="22">
        <v>24818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21436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832176</v>
      </c>
    </row>
    <row r="106" spans="1:42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2213484</v>
      </c>
      <c r="P106" s="22">
        <v>0</v>
      </c>
      <c r="Q106" s="22">
        <v>0</v>
      </c>
      <c r="R106" s="22">
        <v>2870942</v>
      </c>
      <c r="S106" s="22">
        <v>0</v>
      </c>
      <c r="T106" s="22">
        <v>607634</v>
      </c>
      <c r="U106" s="22">
        <v>5604845</v>
      </c>
      <c r="V106" s="22">
        <v>1309633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11333</v>
      </c>
      <c r="AF106" s="22">
        <v>0</v>
      </c>
      <c r="AG106" s="22">
        <v>0</v>
      </c>
      <c r="AH106" s="22">
        <v>0</v>
      </c>
      <c r="AI106" s="22">
        <v>3696509</v>
      </c>
      <c r="AJ106" s="22">
        <v>21363</v>
      </c>
      <c r="AK106" s="22">
        <v>0</v>
      </c>
      <c r="AL106" s="22">
        <v>0</v>
      </c>
      <c r="AM106" s="22">
        <v>0</v>
      </c>
      <c r="AN106" s="22">
        <v>0</v>
      </c>
      <c r="AO106" s="22">
        <v>1212034</v>
      </c>
      <c r="AP106" s="22">
        <v>17547777</v>
      </c>
    </row>
    <row r="107" spans="1:42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413193</v>
      </c>
      <c r="P107" s="22">
        <v>0</v>
      </c>
      <c r="Q107" s="22">
        <v>0</v>
      </c>
      <c r="R107" s="22">
        <v>63848</v>
      </c>
      <c r="S107" s="22">
        <v>0</v>
      </c>
      <c r="T107" s="22">
        <v>445893</v>
      </c>
      <c r="U107" s="22">
        <v>424459</v>
      </c>
      <c r="V107" s="22">
        <v>28299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996635</v>
      </c>
      <c r="AJ107" s="22">
        <v>0</v>
      </c>
      <c r="AK107" s="22">
        <v>0</v>
      </c>
      <c r="AL107" s="22">
        <v>0</v>
      </c>
      <c r="AM107" s="22">
        <v>0</v>
      </c>
      <c r="AN107" s="22">
        <v>359224</v>
      </c>
      <c r="AO107" s="22">
        <v>0</v>
      </c>
      <c r="AP107" s="22">
        <v>2731551</v>
      </c>
    </row>
    <row r="108" spans="1:42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0</v>
      </c>
      <c r="F108" s="22">
        <v>126366</v>
      </c>
      <c r="G108" s="22">
        <v>0</v>
      </c>
      <c r="H108" s="22">
        <v>0</v>
      </c>
      <c r="I108" s="22">
        <v>0</v>
      </c>
      <c r="J108" s="22">
        <v>18008</v>
      </c>
      <c r="K108" s="22">
        <v>0</v>
      </c>
      <c r="L108" s="22">
        <v>0</v>
      </c>
      <c r="M108" s="22">
        <v>0</v>
      </c>
      <c r="N108" s="22">
        <v>61053</v>
      </c>
      <c r="O108" s="22">
        <v>150267</v>
      </c>
      <c r="P108" s="22">
        <v>0</v>
      </c>
      <c r="Q108" s="22">
        <v>0</v>
      </c>
      <c r="R108" s="22">
        <v>512463</v>
      </c>
      <c r="S108" s="22">
        <v>0</v>
      </c>
      <c r="T108" s="22">
        <v>7229</v>
      </c>
      <c r="U108" s="22">
        <v>0</v>
      </c>
      <c r="V108" s="22">
        <v>0</v>
      </c>
      <c r="W108" s="22">
        <v>0</v>
      </c>
      <c r="X108" s="22">
        <v>6245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441338</v>
      </c>
      <c r="AJ108" s="22">
        <v>649281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1972250</v>
      </c>
    </row>
    <row r="109" spans="1:42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20028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340231</v>
      </c>
      <c r="P109" s="22">
        <v>0</v>
      </c>
      <c r="Q109" s="22">
        <v>0</v>
      </c>
      <c r="R109" s="22">
        <v>0</v>
      </c>
      <c r="S109" s="22">
        <v>0</v>
      </c>
      <c r="T109" s="22">
        <v>108663</v>
      </c>
      <c r="U109" s="22">
        <v>7295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17256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31889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525362</v>
      </c>
    </row>
    <row r="110" spans="1:42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0</v>
      </c>
      <c r="F110" s="22">
        <v>47274</v>
      </c>
      <c r="G110" s="22">
        <v>0</v>
      </c>
      <c r="H110" s="22">
        <v>1876677</v>
      </c>
      <c r="I110" s="22">
        <v>407769</v>
      </c>
      <c r="J110" s="22">
        <v>0</v>
      </c>
      <c r="K110" s="22">
        <v>0</v>
      </c>
      <c r="L110" s="22">
        <v>14200</v>
      </c>
      <c r="M110" s="22">
        <v>14621</v>
      </c>
      <c r="N110" s="22">
        <v>0</v>
      </c>
      <c r="O110" s="22">
        <v>3487877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1080610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6929028</v>
      </c>
    </row>
    <row r="111" spans="1:42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11131</v>
      </c>
      <c r="J111" s="22">
        <v>0</v>
      </c>
      <c r="K111" s="22">
        <v>0</v>
      </c>
      <c r="L111" s="22">
        <v>37500</v>
      </c>
      <c r="M111" s="22">
        <v>0</v>
      </c>
      <c r="N111" s="22">
        <v>0</v>
      </c>
      <c r="O111" s="22">
        <v>100337</v>
      </c>
      <c r="P111" s="22">
        <v>0</v>
      </c>
      <c r="Q111" s="22">
        <v>0</v>
      </c>
      <c r="R111" s="22">
        <v>15553</v>
      </c>
      <c r="S111" s="22">
        <v>0</v>
      </c>
      <c r="T111" s="22">
        <v>0</v>
      </c>
      <c r="U111" s="22">
        <v>1943693</v>
      </c>
      <c r="V111" s="22">
        <v>59647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330777</v>
      </c>
      <c r="AJ111" s="22">
        <v>8170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2506808</v>
      </c>
    </row>
    <row r="112" spans="1:42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43745</v>
      </c>
      <c r="M112" s="22">
        <v>0</v>
      </c>
      <c r="N112" s="22">
        <v>375548</v>
      </c>
      <c r="O112" s="22">
        <v>1243632</v>
      </c>
      <c r="P112" s="22">
        <v>0</v>
      </c>
      <c r="Q112" s="22">
        <v>0</v>
      </c>
      <c r="R112" s="22">
        <v>47009</v>
      </c>
      <c r="S112" s="22">
        <v>0</v>
      </c>
      <c r="T112" s="22">
        <v>0</v>
      </c>
      <c r="U112" s="22">
        <v>126234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857559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2693727</v>
      </c>
    </row>
    <row r="113" spans="1:42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0</v>
      </c>
      <c r="F113" s="22">
        <v>14500</v>
      </c>
      <c r="G113" s="22">
        <v>0</v>
      </c>
      <c r="H113" s="22">
        <v>0</v>
      </c>
      <c r="I113" s="22">
        <v>27383</v>
      </c>
      <c r="J113" s="22">
        <v>0</v>
      </c>
      <c r="K113" s="22">
        <v>0</v>
      </c>
      <c r="L113" s="22">
        <v>0</v>
      </c>
      <c r="M113" s="22">
        <v>0</v>
      </c>
      <c r="N113" s="22">
        <v>45500</v>
      </c>
      <c r="O113" s="22">
        <v>0</v>
      </c>
      <c r="P113" s="22">
        <v>0</v>
      </c>
      <c r="Q113" s="22">
        <v>0</v>
      </c>
      <c r="R113" s="22">
        <v>6576</v>
      </c>
      <c r="S113" s="22">
        <v>0</v>
      </c>
      <c r="T113" s="22">
        <v>51012</v>
      </c>
      <c r="U113" s="22">
        <v>1693918</v>
      </c>
      <c r="V113" s="22">
        <v>287382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15128</v>
      </c>
      <c r="AJ113" s="22">
        <v>20790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2162189</v>
      </c>
    </row>
    <row r="114" spans="1:42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0</v>
      </c>
      <c r="F114" s="22">
        <v>539354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44176</v>
      </c>
      <c r="M114" s="22">
        <v>0</v>
      </c>
      <c r="N114" s="22">
        <v>32040</v>
      </c>
      <c r="O114" s="22">
        <v>7896354</v>
      </c>
      <c r="P114" s="22">
        <v>0</v>
      </c>
      <c r="Q114" s="22">
        <v>0</v>
      </c>
      <c r="R114" s="22">
        <v>124320</v>
      </c>
      <c r="S114" s="22">
        <v>0</v>
      </c>
      <c r="T114" s="22">
        <v>2483660</v>
      </c>
      <c r="U114" s="22">
        <v>0</v>
      </c>
      <c r="V114" s="22">
        <v>30267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1077835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12228006</v>
      </c>
    </row>
    <row r="115" spans="1:42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0</v>
      </c>
      <c r="F115" s="22">
        <v>749</v>
      </c>
      <c r="G115" s="22">
        <v>0</v>
      </c>
      <c r="H115" s="22">
        <v>0</v>
      </c>
      <c r="I115" s="22">
        <v>15821</v>
      </c>
      <c r="J115" s="22">
        <v>0</v>
      </c>
      <c r="K115" s="22">
        <v>0</v>
      </c>
      <c r="L115" s="22">
        <v>0</v>
      </c>
      <c r="M115" s="22">
        <v>0</v>
      </c>
      <c r="N115" s="22">
        <v>16485</v>
      </c>
      <c r="O115" s="22">
        <v>286767</v>
      </c>
      <c r="P115" s="22">
        <v>0</v>
      </c>
      <c r="Q115" s="22">
        <v>0</v>
      </c>
      <c r="R115" s="22">
        <v>0</v>
      </c>
      <c r="S115" s="22">
        <v>0</v>
      </c>
      <c r="T115" s="22">
        <v>119110</v>
      </c>
      <c r="U115" s="22">
        <v>250564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99191</v>
      </c>
      <c r="AB115" s="22">
        <v>0</v>
      </c>
      <c r="AC115" s="22">
        <v>0</v>
      </c>
      <c r="AD115" s="22">
        <v>202276</v>
      </c>
      <c r="AE115" s="22">
        <v>0</v>
      </c>
      <c r="AF115" s="22">
        <v>0</v>
      </c>
      <c r="AG115" s="22">
        <v>0</v>
      </c>
      <c r="AH115" s="22">
        <v>0</v>
      </c>
      <c r="AI115" s="22">
        <v>295077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1286040</v>
      </c>
    </row>
    <row r="116" spans="1:42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0</v>
      </c>
      <c r="F116" s="22">
        <v>91550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376809</v>
      </c>
      <c r="P116" s="22">
        <v>0</v>
      </c>
      <c r="Q116" s="22">
        <v>0</v>
      </c>
      <c r="R116" s="22">
        <v>0</v>
      </c>
      <c r="S116" s="22">
        <v>0</v>
      </c>
      <c r="T116" s="22">
        <v>604204</v>
      </c>
      <c r="U116" s="22">
        <v>199391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66792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1338746</v>
      </c>
    </row>
    <row r="117" spans="1:42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18411</v>
      </c>
      <c r="O117" s="22">
        <v>98645</v>
      </c>
      <c r="P117" s="22">
        <v>0</v>
      </c>
      <c r="Q117" s="22">
        <v>0</v>
      </c>
      <c r="R117" s="22">
        <v>196604</v>
      </c>
      <c r="S117" s="22">
        <v>0</v>
      </c>
      <c r="T117" s="22">
        <v>3949328</v>
      </c>
      <c r="U117" s="22">
        <v>367942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4630930</v>
      </c>
    </row>
    <row r="118" spans="1:42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0</v>
      </c>
      <c r="F118" s="22">
        <v>182777</v>
      </c>
      <c r="G118" s="22">
        <v>0</v>
      </c>
      <c r="H118" s="22">
        <v>0</v>
      </c>
      <c r="I118" s="22">
        <v>36473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856646</v>
      </c>
      <c r="P118" s="22">
        <v>0</v>
      </c>
      <c r="Q118" s="22">
        <v>0</v>
      </c>
      <c r="R118" s="22">
        <v>0</v>
      </c>
      <c r="S118" s="22">
        <v>0</v>
      </c>
      <c r="T118" s="22">
        <v>61340</v>
      </c>
      <c r="U118" s="22">
        <v>236597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620252</v>
      </c>
      <c r="AJ118" s="22">
        <v>0</v>
      </c>
      <c r="AK118" s="22">
        <v>0</v>
      </c>
      <c r="AL118" s="22">
        <v>0</v>
      </c>
      <c r="AM118" s="22">
        <v>18190</v>
      </c>
      <c r="AN118" s="22">
        <v>0</v>
      </c>
      <c r="AO118" s="22">
        <v>0</v>
      </c>
      <c r="AP118" s="22">
        <v>2012275</v>
      </c>
    </row>
    <row r="119" spans="1:42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189603</v>
      </c>
      <c r="O119" s="22">
        <v>1143512</v>
      </c>
      <c r="P119" s="22">
        <v>0</v>
      </c>
      <c r="Q119" s="22">
        <v>0</v>
      </c>
      <c r="R119" s="22">
        <v>55089</v>
      </c>
      <c r="S119" s="22">
        <v>0</v>
      </c>
      <c r="T119" s="22">
        <v>209008</v>
      </c>
      <c r="U119" s="22">
        <v>878062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2475274</v>
      </c>
    </row>
    <row r="120" spans="1:42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0</v>
      </c>
      <c r="F120" s="22">
        <v>343080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530825</v>
      </c>
      <c r="O120" s="22">
        <v>335578</v>
      </c>
      <c r="P120" s="22">
        <v>0</v>
      </c>
      <c r="Q120" s="22">
        <v>0</v>
      </c>
      <c r="R120" s="22">
        <v>0</v>
      </c>
      <c r="S120" s="22">
        <v>0</v>
      </c>
      <c r="T120" s="22">
        <v>5647434</v>
      </c>
      <c r="U120" s="22">
        <v>0</v>
      </c>
      <c r="V120" s="22">
        <v>535865</v>
      </c>
      <c r="W120" s="22">
        <v>0</v>
      </c>
      <c r="X120" s="22">
        <v>0</v>
      </c>
      <c r="Y120" s="22">
        <v>3968</v>
      </c>
      <c r="Z120" s="22">
        <v>0</v>
      </c>
      <c r="AA120" s="22">
        <v>0</v>
      </c>
      <c r="AB120" s="22">
        <v>3503112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148465</v>
      </c>
      <c r="AJ120" s="22">
        <v>459372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11507699</v>
      </c>
    </row>
    <row r="121" spans="1:42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0</v>
      </c>
      <c r="F121" s="22">
        <v>2282521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76893</v>
      </c>
      <c r="O121" s="22">
        <v>892182</v>
      </c>
      <c r="P121" s="22">
        <v>0</v>
      </c>
      <c r="Q121" s="22">
        <v>0</v>
      </c>
      <c r="R121" s="22">
        <v>0</v>
      </c>
      <c r="S121" s="22">
        <v>0</v>
      </c>
      <c r="T121" s="22">
        <v>3103813</v>
      </c>
      <c r="U121" s="22">
        <v>756259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4968</v>
      </c>
      <c r="AF121" s="22">
        <v>0</v>
      </c>
      <c r="AG121" s="22">
        <v>0</v>
      </c>
      <c r="AH121" s="22">
        <v>0</v>
      </c>
      <c r="AI121" s="22">
        <v>0</v>
      </c>
      <c r="AJ121" s="22">
        <v>466920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7583556</v>
      </c>
    </row>
    <row r="122" spans="1:42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0</v>
      </c>
      <c r="F122" s="22">
        <v>68715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35075</v>
      </c>
      <c r="O122" s="22">
        <v>668740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64870</v>
      </c>
      <c r="V122" s="22">
        <v>33304</v>
      </c>
      <c r="W122" s="22">
        <v>0</v>
      </c>
      <c r="X122" s="22">
        <v>0</v>
      </c>
      <c r="Y122" s="22">
        <v>0</v>
      </c>
      <c r="Z122" s="22">
        <v>25703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896407</v>
      </c>
    </row>
    <row r="123" spans="1:42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0</v>
      </c>
      <c r="F123" s="22">
        <v>20030</v>
      </c>
      <c r="G123" s="22">
        <v>0</v>
      </c>
      <c r="H123" s="22">
        <v>0</v>
      </c>
      <c r="I123" s="22">
        <v>47837</v>
      </c>
      <c r="J123" s="22">
        <v>0</v>
      </c>
      <c r="K123" s="22">
        <v>0</v>
      </c>
      <c r="L123" s="22">
        <v>0</v>
      </c>
      <c r="M123" s="22">
        <v>0</v>
      </c>
      <c r="N123" s="22">
        <v>459524</v>
      </c>
      <c r="O123" s="22">
        <v>3711899</v>
      </c>
      <c r="P123" s="22">
        <v>114388</v>
      </c>
      <c r="Q123" s="22">
        <v>0</v>
      </c>
      <c r="R123" s="22">
        <v>0</v>
      </c>
      <c r="S123" s="22">
        <v>0</v>
      </c>
      <c r="T123" s="22">
        <v>1768533</v>
      </c>
      <c r="U123" s="22">
        <v>351758</v>
      </c>
      <c r="V123" s="22">
        <v>13150</v>
      </c>
      <c r="W123" s="22">
        <v>0</v>
      </c>
      <c r="X123" s="22">
        <v>0</v>
      </c>
      <c r="Y123" s="22">
        <v>0</v>
      </c>
      <c r="Z123" s="22">
        <v>35304</v>
      </c>
      <c r="AA123" s="22">
        <v>7000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677254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7206677</v>
      </c>
    </row>
    <row r="124" spans="1:42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0</v>
      </c>
      <c r="F124" s="22">
        <v>11608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149205</v>
      </c>
      <c r="O124" s="22">
        <v>2720644</v>
      </c>
      <c r="P124" s="22">
        <v>1076916</v>
      </c>
      <c r="Q124" s="22">
        <v>0</v>
      </c>
      <c r="R124" s="22">
        <v>10852</v>
      </c>
      <c r="S124" s="22">
        <v>0</v>
      </c>
      <c r="T124" s="22">
        <v>122659</v>
      </c>
      <c r="U124" s="22">
        <v>1468503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181108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5741495</v>
      </c>
    </row>
    <row r="125" spans="1:42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18520</v>
      </c>
      <c r="J125" s="22">
        <v>0</v>
      </c>
      <c r="K125" s="22">
        <v>0</v>
      </c>
      <c r="L125" s="22">
        <v>0</v>
      </c>
      <c r="M125" s="22">
        <v>0</v>
      </c>
      <c r="N125" s="22">
        <v>127509</v>
      </c>
      <c r="O125" s="22">
        <v>351101</v>
      </c>
      <c r="P125" s="22">
        <v>0</v>
      </c>
      <c r="Q125" s="22">
        <v>0</v>
      </c>
      <c r="R125" s="22">
        <v>0</v>
      </c>
      <c r="S125" s="22">
        <v>0</v>
      </c>
      <c r="T125" s="22">
        <v>969800</v>
      </c>
      <c r="U125" s="22">
        <v>57150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311560</v>
      </c>
      <c r="AJ125" s="22">
        <v>19939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1855579</v>
      </c>
    </row>
    <row r="126" spans="1:42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0</v>
      </c>
      <c r="F126" s="22">
        <v>19212</v>
      </c>
      <c r="G126" s="22">
        <v>0</v>
      </c>
      <c r="H126" s="22">
        <v>0</v>
      </c>
      <c r="I126" s="22">
        <v>7500</v>
      </c>
      <c r="J126" s="22">
        <v>0</v>
      </c>
      <c r="K126" s="22">
        <v>0</v>
      </c>
      <c r="L126" s="22">
        <v>0</v>
      </c>
      <c r="M126" s="22">
        <v>0</v>
      </c>
      <c r="N126" s="22">
        <v>22824</v>
      </c>
      <c r="O126" s="22">
        <v>480524</v>
      </c>
      <c r="P126" s="22">
        <v>0</v>
      </c>
      <c r="Q126" s="22">
        <v>0</v>
      </c>
      <c r="R126" s="22">
        <v>0</v>
      </c>
      <c r="S126" s="22">
        <v>0</v>
      </c>
      <c r="T126" s="22">
        <v>405</v>
      </c>
      <c r="U126" s="22">
        <v>405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10344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541214</v>
      </c>
    </row>
    <row r="127" spans="1:42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0</v>
      </c>
      <c r="F127" s="22">
        <v>7233</v>
      </c>
      <c r="G127" s="22">
        <v>0</v>
      </c>
      <c r="H127" s="22">
        <v>0</v>
      </c>
      <c r="I127" s="22">
        <v>291943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945335</v>
      </c>
      <c r="P127" s="22">
        <v>0</v>
      </c>
      <c r="Q127" s="22">
        <v>0</v>
      </c>
      <c r="R127" s="22">
        <v>0</v>
      </c>
      <c r="S127" s="22">
        <v>0</v>
      </c>
      <c r="T127" s="22">
        <v>1371444</v>
      </c>
      <c r="U127" s="22">
        <v>532016</v>
      </c>
      <c r="V127" s="22">
        <v>1680148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182535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21121</v>
      </c>
      <c r="AJ127" s="22">
        <v>127493</v>
      </c>
      <c r="AK127" s="22">
        <v>0</v>
      </c>
      <c r="AL127" s="22">
        <v>0</v>
      </c>
      <c r="AM127" s="22">
        <v>0</v>
      </c>
      <c r="AN127" s="22">
        <v>169598</v>
      </c>
      <c r="AO127" s="22">
        <v>0</v>
      </c>
      <c r="AP127" s="22">
        <v>5328866</v>
      </c>
    </row>
    <row r="128" spans="1:42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43939</v>
      </c>
      <c r="M128" s="22">
        <v>0</v>
      </c>
      <c r="N128" s="22">
        <v>0</v>
      </c>
      <c r="O128" s="22">
        <v>612050</v>
      </c>
      <c r="P128" s="22">
        <v>0</v>
      </c>
      <c r="Q128" s="22">
        <v>0</v>
      </c>
      <c r="R128" s="22">
        <v>0</v>
      </c>
      <c r="S128" s="22">
        <v>0</v>
      </c>
      <c r="T128" s="22">
        <v>145264</v>
      </c>
      <c r="U128" s="22">
        <v>20874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828160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1650287</v>
      </c>
    </row>
    <row r="129" spans="1:42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88516</v>
      </c>
      <c r="O129" s="22">
        <v>502215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1810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20400</v>
      </c>
      <c r="AJ129" s="22">
        <v>3932529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4545470</v>
      </c>
    </row>
    <row r="130" spans="1:42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91597</v>
      </c>
      <c r="P130" s="22">
        <v>0</v>
      </c>
      <c r="Q130" s="22">
        <v>0</v>
      </c>
      <c r="R130" s="22">
        <v>0</v>
      </c>
      <c r="S130" s="22">
        <v>0</v>
      </c>
      <c r="T130" s="22">
        <v>868787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96140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1056524</v>
      </c>
    </row>
    <row r="131" spans="1:42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0</v>
      </c>
      <c r="F131" s="22">
        <v>38682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87819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99057</v>
      </c>
      <c r="V131" s="22">
        <v>64500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372189</v>
      </c>
      <c r="AJ131" s="22">
        <v>0</v>
      </c>
      <c r="AK131" s="22">
        <v>0</v>
      </c>
      <c r="AL131" s="22">
        <v>147400</v>
      </c>
      <c r="AM131" s="22">
        <v>0</v>
      </c>
      <c r="AN131" s="22">
        <v>0</v>
      </c>
      <c r="AO131" s="22">
        <v>0</v>
      </c>
      <c r="AP131" s="22">
        <v>809647</v>
      </c>
    </row>
    <row r="132" spans="1:42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6181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70100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13644</v>
      </c>
      <c r="U132" s="22">
        <v>31754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40216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161895</v>
      </c>
    </row>
    <row r="133" spans="1:42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22796</v>
      </c>
      <c r="J133" s="22">
        <v>0</v>
      </c>
      <c r="K133" s="22">
        <v>0</v>
      </c>
      <c r="L133" s="22">
        <v>3040</v>
      </c>
      <c r="M133" s="22">
        <v>0</v>
      </c>
      <c r="N133" s="22">
        <v>33510</v>
      </c>
      <c r="O133" s="22">
        <v>202180</v>
      </c>
      <c r="P133" s="22">
        <v>0</v>
      </c>
      <c r="Q133" s="22">
        <v>0</v>
      </c>
      <c r="R133" s="22">
        <v>0</v>
      </c>
      <c r="S133" s="22">
        <v>0</v>
      </c>
      <c r="T133" s="22">
        <v>204582</v>
      </c>
      <c r="U133" s="22">
        <v>8754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3884</v>
      </c>
      <c r="AC133" s="22">
        <v>15298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10964</v>
      </c>
      <c r="AJ133" s="22">
        <v>570296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1075304</v>
      </c>
    </row>
    <row r="134" spans="1:42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11500</v>
      </c>
      <c r="O134" s="22">
        <v>12560</v>
      </c>
      <c r="P134" s="22">
        <v>0</v>
      </c>
      <c r="Q134" s="22">
        <v>0</v>
      </c>
      <c r="R134" s="22">
        <v>0</v>
      </c>
      <c r="S134" s="22">
        <v>0</v>
      </c>
      <c r="T134" s="22">
        <v>11706</v>
      </c>
      <c r="U134" s="22">
        <v>25500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14657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75923</v>
      </c>
    </row>
    <row r="135" spans="1:42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0</v>
      </c>
      <c r="F135" s="22">
        <v>83903</v>
      </c>
      <c r="G135" s="22">
        <v>0</v>
      </c>
      <c r="H135" s="22">
        <v>0</v>
      </c>
      <c r="I135" s="22">
        <v>429532</v>
      </c>
      <c r="J135" s="22">
        <v>0</v>
      </c>
      <c r="K135" s="22">
        <v>0</v>
      </c>
      <c r="L135" s="22">
        <v>64948</v>
      </c>
      <c r="M135" s="22">
        <v>0</v>
      </c>
      <c r="N135" s="22">
        <v>181683</v>
      </c>
      <c r="O135" s="22">
        <v>1212624</v>
      </c>
      <c r="P135" s="22">
        <v>834108</v>
      </c>
      <c r="Q135" s="22">
        <v>0</v>
      </c>
      <c r="R135" s="22">
        <v>0</v>
      </c>
      <c r="S135" s="22">
        <v>0</v>
      </c>
      <c r="T135" s="22">
        <v>1622633</v>
      </c>
      <c r="U135" s="22">
        <v>15736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126436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1026427</v>
      </c>
      <c r="AJ135" s="22">
        <v>15732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5613762</v>
      </c>
    </row>
    <row r="136" spans="1:42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629869</v>
      </c>
      <c r="J136" s="22">
        <v>0</v>
      </c>
      <c r="K136" s="22">
        <v>0</v>
      </c>
      <c r="L136" s="22">
        <v>24531</v>
      </c>
      <c r="M136" s="22">
        <v>0</v>
      </c>
      <c r="N136" s="22">
        <v>47000</v>
      </c>
      <c r="O136" s="22">
        <v>2147625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67368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5512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2921905</v>
      </c>
    </row>
    <row r="137" spans="1:42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0</v>
      </c>
      <c r="F137" s="22">
        <v>1632990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155657</v>
      </c>
      <c r="M137" s="22">
        <v>0</v>
      </c>
      <c r="N137" s="22">
        <v>0</v>
      </c>
      <c r="O137" s="22">
        <v>37202</v>
      </c>
      <c r="P137" s="22">
        <v>0</v>
      </c>
      <c r="Q137" s="22">
        <v>0</v>
      </c>
      <c r="R137" s="22">
        <v>1872329</v>
      </c>
      <c r="S137" s="22">
        <v>0</v>
      </c>
      <c r="T137" s="22">
        <v>1146343</v>
      </c>
      <c r="U137" s="22">
        <v>942758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6562593</v>
      </c>
      <c r="AJ137" s="22">
        <v>64273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12414145</v>
      </c>
    </row>
    <row r="138" spans="1:42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240162</v>
      </c>
      <c r="J138" s="22">
        <v>0</v>
      </c>
      <c r="K138" s="22">
        <v>0</v>
      </c>
      <c r="L138" s="22">
        <v>19609</v>
      </c>
      <c r="M138" s="22">
        <v>0</v>
      </c>
      <c r="N138" s="22">
        <v>0</v>
      </c>
      <c r="O138" s="22">
        <v>1898873</v>
      </c>
      <c r="P138" s="22">
        <v>0</v>
      </c>
      <c r="Q138" s="22">
        <v>0</v>
      </c>
      <c r="R138" s="22">
        <v>15248</v>
      </c>
      <c r="S138" s="22">
        <v>0</v>
      </c>
      <c r="T138" s="22">
        <v>581920</v>
      </c>
      <c r="U138" s="22">
        <v>1422910</v>
      </c>
      <c r="V138" s="22">
        <v>26754</v>
      </c>
      <c r="W138" s="22">
        <v>0</v>
      </c>
      <c r="X138" s="22">
        <v>26576</v>
      </c>
      <c r="Y138" s="22">
        <v>0</v>
      </c>
      <c r="Z138" s="22">
        <v>0</v>
      </c>
      <c r="AA138" s="22">
        <v>0</v>
      </c>
      <c r="AB138" s="22">
        <v>12890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704314</v>
      </c>
      <c r="AJ138" s="22">
        <v>36787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4986043</v>
      </c>
    </row>
    <row r="139" spans="1:42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0</v>
      </c>
      <c r="F139" s="22">
        <v>242351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2356770</v>
      </c>
      <c r="P139" s="22">
        <v>0</v>
      </c>
      <c r="Q139" s="22">
        <v>0</v>
      </c>
      <c r="R139" s="22">
        <v>1951843</v>
      </c>
      <c r="S139" s="22">
        <v>0</v>
      </c>
      <c r="T139" s="22">
        <v>1175563</v>
      </c>
      <c r="U139" s="22">
        <v>870703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626590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7223820</v>
      </c>
    </row>
    <row r="140" spans="1:42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0</v>
      </c>
      <c r="F140" s="22">
        <v>544446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225498</v>
      </c>
      <c r="P140" s="22">
        <v>0</v>
      </c>
      <c r="Q140" s="22">
        <v>0</v>
      </c>
      <c r="R140" s="22">
        <v>142</v>
      </c>
      <c r="S140" s="22">
        <v>0</v>
      </c>
      <c r="T140" s="22">
        <v>644816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37930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1452832</v>
      </c>
    </row>
    <row r="141" spans="1:42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11172</v>
      </c>
      <c r="J141" s="22">
        <v>0</v>
      </c>
      <c r="K141" s="22">
        <v>0</v>
      </c>
      <c r="L141" s="22">
        <v>0</v>
      </c>
      <c r="M141" s="22">
        <v>0</v>
      </c>
      <c r="N141" s="22">
        <v>27533</v>
      </c>
      <c r="O141" s="22">
        <v>138419</v>
      </c>
      <c r="P141" s="22">
        <v>0</v>
      </c>
      <c r="Q141" s="22">
        <v>0</v>
      </c>
      <c r="R141" s="22">
        <v>0</v>
      </c>
      <c r="S141" s="22">
        <v>0</v>
      </c>
      <c r="T141" s="22">
        <v>42665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5387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225176</v>
      </c>
    </row>
    <row r="142" spans="1:42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409032</v>
      </c>
      <c r="P142" s="22">
        <v>0</v>
      </c>
      <c r="Q142" s="22">
        <v>0</v>
      </c>
      <c r="R142" s="22">
        <v>0</v>
      </c>
      <c r="S142" s="22">
        <v>0</v>
      </c>
      <c r="T142" s="22">
        <v>641397</v>
      </c>
      <c r="U142" s="22">
        <v>422475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1472904</v>
      </c>
    </row>
    <row r="143" spans="1:42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726866</v>
      </c>
      <c r="P143" s="22">
        <v>0</v>
      </c>
      <c r="Q143" s="22">
        <v>0</v>
      </c>
      <c r="R143" s="22">
        <v>0</v>
      </c>
      <c r="S143" s="22">
        <v>0</v>
      </c>
      <c r="T143" s="22">
        <v>56598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98675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882139</v>
      </c>
    </row>
    <row r="144" spans="1:42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100300</v>
      </c>
      <c r="J144" s="22">
        <v>0</v>
      </c>
      <c r="K144" s="22">
        <v>0</v>
      </c>
      <c r="L144" s="22">
        <v>0</v>
      </c>
      <c r="M144" s="22">
        <v>0</v>
      </c>
      <c r="N144" s="22">
        <v>130445</v>
      </c>
      <c r="O144" s="22">
        <v>1235099</v>
      </c>
      <c r="P144" s="22">
        <v>0</v>
      </c>
      <c r="Q144" s="22">
        <v>0</v>
      </c>
      <c r="R144" s="22">
        <v>138047</v>
      </c>
      <c r="S144" s="22">
        <v>0</v>
      </c>
      <c r="T144" s="22">
        <v>193430</v>
      </c>
      <c r="U144" s="22">
        <v>26755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139772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1963848</v>
      </c>
    </row>
    <row r="145" spans="1:42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0</v>
      </c>
      <c r="F145" s="22">
        <v>353528</v>
      </c>
      <c r="G145" s="22">
        <v>208894</v>
      </c>
      <c r="H145" s="22">
        <v>0</v>
      </c>
      <c r="I145" s="22">
        <v>519227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1322</v>
      </c>
      <c r="P145" s="22">
        <v>0</v>
      </c>
      <c r="Q145" s="22">
        <v>0</v>
      </c>
      <c r="R145" s="22">
        <v>0</v>
      </c>
      <c r="S145" s="22">
        <v>0</v>
      </c>
      <c r="T145" s="22">
        <v>766617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7525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1857113</v>
      </c>
    </row>
    <row r="146" spans="1:42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588452</v>
      </c>
      <c r="P146" s="22">
        <v>0</v>
      </c>
      <c r="Q146" s="22">
        <v>0</v>
      </c>
      <c r="R146" s="22">
        <v>0</v>
      </c>
      <c r="S146" s="22">
        <v>0</v>
      </c>
      <c r="T146" s="22">
        <v>79768</v>
      </c>
      <c r="U146" s="22">
        <v>34350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89809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792379</v>
      </c>
    </row>
    <row r="147" spans="1:42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459056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459056</v>
      </c>
    </row>
    <row r="148" spans="1:42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30978</v>
      </c>
      <c r="G148" s="22">
        <v>0</v>
      </c>
      <c r="H148" s="22">
        <v>0</v>
      </c>
      <c r="I148" s="22">
        <v>17711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2166627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34838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2250154</v>
      </c>
    </row>
    <row r="149" spans="1:42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6000</v>
      </c>
      <c r="M149" s="22">
        <v>0</v>
      </c>
      <c r="N149" s="22">
        <v>0</v>
      </c>
      <c r="O149" s="22">
        <v>92461</v>
      </c>
      <c r="P149" s="22">
        <v>0</v>
      </c>
      <c r="Q149" s="22">
        <v>0</v>
      </c>
      <c r="R149" s="22">
        <v>4032</v>
      </c>
      <c r="S149" s="22">
        <v>0</v>
      </c>
      <c r="T149" s="22">
        <v>196333</v>
      </c>
      <c r="U149" s="22">
        <v>242770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49793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591389</v>
      </c>
    </row>
    <row r="150" spans="1:42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0</v>
      </c>
      <c r="F150" s="22">
        <v>6935</v>
      </c>
      <c r="G150" s="22">
        <v>0</v>
      </c>
      <c r="H150" s="22">
        <v>0</v>
      </c>
      <c r="I150" s="22">
        <v>819923</v>
      </c>
      <c r="J150" s="22">
        <v>10137</v>
      </c>
      <c r="K150" s="22">
        <v>0</v>
      </c>
      <c r="L150" s="22">
        <v>0</v>
      </c>
      <c r="M150" s="22">
        <v>0</v>
      </c>
      <c r="N150" s="22">
        <v>0</v>
      </c>
      <c r="O150" s="22">
        <v>1029840</v>
      </c>
      <c r="P150" s="22">
        <v>0</v>
      </c>
      <c r="Q150" s="22">
        <v>0</v>
      </c>
      <c r="R150" s="22">
        <v>0</v>
      </c>
      <c r="S150" s="22">
        <v>0</v>
      </c>
      <c r="T150" s="22">
        <v>290044</v>
      </c>
      <c r="U150" s="22">
        <v>785133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25000</v>
      </c>
      <c r="AF150" s="22">
        <v>0</v>
      </c>
      <c r="AG150" s="22">
        <v>0</v>
      </c>
      <c r="AH150" s="22">
        <v>0</v>
      </c>
      <c r="AI150" s="22">
        <v>998878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3965890</v>
      </c>
    </row>
    <row r="151" spans="1:42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5830</v>
      </c>
      <c r="J151" s="22">
        <v>0</v>
      </c>
      <c r="K151" s="22">
        <v>0</v>
      </c>
      <c r="L151" s="22">
        <v>0</v>
      </c>
      <c r="M151" s="22">
        <v>0</v>
      </c>
      <c r="N151" s="22">
        <v>22145</v>
      </c>
      <c r="O151" s="22">
        <v>667209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10802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38699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744685</v>
      </c>
    </row>
    <row r="152" spans="1:42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45281</v>
      </c>
      <c r="M152" s="22">
        <v>0</v>
      </c>
      <c r="N152" s="22">
        <v>58457</v>
      </c>
      <c r="O152" s="22">
        <v>334836</v>
      </c>
      <c r="P152" s="22">
        <v>0</v>
      </c>
      <c r="Q152" s="22">
        <v>0</v>
      </c>
      <c r="R152" s="22">
        <v>0</v>
      </c>
      <c r="S152" s="22">
        <v>0</v>
      </c>
      <c r="T152" s="22">
        <v>35818</v>
      </c>
      <c r="U152" s="22">
        <v>56332</v>
      </c>
      <c r="V152" s="22">
        <v>19584</v>
      </c>
      <c r="W152" s="22">
        <v>0</v>
      </c>
      <c r="X152" s="22">
        <v>0</v>
      </c>
      <c r="Y152" s="22">
        <v>0</v>
      </c>
      <c r="Z152" s="22">
        <v>22276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109043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681627</v>
      </c>
    </row>
    <row r="153" spans="1:42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0</v>
      </c>
      <c r="F153" s="22">
        <v>97192</v>
      </c>
      <c r="G153" s="22">
        <v>0</v>
      </c>
      <c r="H153" s="22">
        <v>3187728</v>
      </c>
      <c r="I153" s="22">
        <v>436932</v>
      </c>
      <c r="J153" s="22">
        <v>0</v>
      </c>
      <c r="K153" s="22">
        <v>0</v>
      </c>
      <c r="L153" s="22">
        <v>0</v>
      </c>
      <c r="M153" s="22">
        <v>0</v>
      </c>
      <c r="N153" s="22">
        <v>8700</v>
      </c>
      <c r="O153" s="22">
        <v>664696</v>
      </c>
      <c r="P153" s="22">
        <v>0</v>
      </c>
      <c r="Q153" s="22">
        <v>0</v>
      </c>
      <c r="R153" s="22">
        <v>0</v>
      </c>
      <c r="S153" s="22">
        <v>0</v>
      </c>
      <c r="T153" s="22">
        <v>1324124</v>
      </c>
      <c r="U153" s="22">
        <v>260598</v>
      </c>
      <c r="V153" s="22">
        <v>0</v>
      </c>
      <c r="W153" s="22">
        <v>0</v>
      </c>
      <c r="X153" s="22">
        <v>0</v>
      </c>
      <c r="Y153" s="22">
        <v>0</v>
      </c>
      <c r="Z153" s="22">
        <v>249197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5706206</v>
      </c>
      <c r="AJ153" s="22">
        <v>74063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12009436</v>
      </c>
    </row>
    <row r="154" spans="1:42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3611453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1601842</v>
      </c>
      <c r="P154" s="22">
        <v>0</v>
      </c>
      <c r="Q154" s="22">
        <v>0</v>
      </c>
      <c r="R154" s="22">
        <v>76794</v>
      </c>
      <c r="S154" s="22">
        <v>0</v>
      </c>
      <c r="T154" s="22">
        <v>414189</v>
      </c>
      <c r="U154" s="22">
        <v>337174</v>
      </c>
      <c r="V154" s="22">
        <v>254089</v>
      </c>
      <c r="W154" s="22">
        <v>0</v>
      </c>
      <c r="X154" s="22">
        <v>5430</v>
      </c>
      <c r="Y154" s="22">
        <v>0</v>
      </c>
      <c r="Z154" s="22">
        <v>42742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859722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7203435</v>
      </c>
    </row>
    <row r="155" spans="1:42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0</v>
      </c>
      <c r="F155" s="22">
        <v>31951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3000</v>
      </c>
      <c r="O155" s="22">
        <v>237763</v>
      </c>
      <c r="P155" s="22">
        <v>0</v>
      </c>
      <c r="Q155" s="22">
        <v>0</v>
      </c>
      <c r="R155" s="22">
        <v>0</v>
      </c>
      <c r="S155" s="22">
        <v>0</v>
      </c>
      <c r="T155" s="22">
        <v>101354</v>
      </c>
      <c r="U155" s="22">
        <v>22997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397065</v>
      </c>
    </row>
    <row r="156" spans="1:42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941512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431086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1372598</v>
      </c>
    </row>
    <row r="157" spans="1:42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0</v>
      </c>
      <c r="F157" s="22">
        <v>114025</v>
      </c>
      <c r="G157" s="22">
        <v>0</v>
      </c>
      <c r="H157" s="22">
        <v>0</v>
      </c>
      <c r="I157" s="22">
        <v>160000</v>
      </c>
      <c r="J157" s="22">
        <v>0</v>
      </c>
      <c r="K157" s="22">
        <v>0</v>
      </c>
      <c r="L157" s="22">
        <v>0</v>
      </c>
      <c r="M157" s="22">
        <v>0</v>
      </c>
      <c r="N157" s="22">
        <v>473220</v>
      </c>
      <c r="O157" s="22">
        <v>3016373</v>
      </c>
      <c r="P157" s="22">
        <v>13107</v>
      </c>
      <c r="Q157" s="22">
        <v>0</v>
      </c>
      <c r="R157" s="22">
        <v>0</v>
      </c>
      <c r="S157" s="22">
        <v>0</v>
      </c>
      <c r="T157" s="22">
        <v>9999970</v>
      </c>
      <c r="U157" s="22">
        <v>0</v>
      </c>
      <c r="V157" s="22">
        <v>416590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817960</v>
      </c>
      <c r="AJ157" s="22">
        <v>38440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15049685</v>
      </c>
    </row>
    <row r="158" spans="1:42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103010</v>
      </c>
      <c r="J158" s="22">
        <v>0</v>
      </c>
      <c r="K158" s="22">
        <v>0</v>
      </c>
      <c r="L158" s="22">
        <v>18289</v>
      </c>
      <c r="M158" s="22">
        <v>0</v>
      </c>
      <c r="N158" s="22">
        <v>0</v>
      </c>
      <c r="O158" s="22">
        <v>191897</v>
      </c>
      <c r="P158" s="22">
        <v>0</v>
      </c>
      <c r="Q158" s="22">
        <v>0</v>
      </c>
      <c r="R158" s="22">
        <v>0</v>
      </c>
      <c r="S158" s="22">
        <v>0</v>
      </c>
      <c r="T158" s="22">
        <v>43937</v>
      </c>
      <c r="U158" s="22">
        <v>346509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59628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763270</v>
      </c>
    </row>
    <row r="159" spans="1:42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587455</v>
      </c>
      <c r="P159" s="22">
        <v>0</v>
      </c>
      <c r="Q159" s="22">
        <v>0</v>
      </c>
      <c r="R159" s="22">
        <v>0</v>
      </c>
      <c r="S159" s="22">
        <v>0</v>
      </c>
      <c r="T159" s="22">
        <v>2000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275483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864938</v>
      </c>
    </row>
    <row r="160" spans="1:42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0</v>
      </c>
      <c r="F160" s="22">
        <v>71978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35022</v>
      </c>
      <c r="M160" s="22">
        <v>0</v>
      </c>
      <c r="N160" s="22">
        <v>47848</v>
      </c>
      <c r="O160" s="22">
        <v>229374</v>
      </c>
      <c r="P160" s="22">
        <v>0</v>
      </c>
      <c r="Q160" s="22">
        <v>0</v>
      </c>
      <c r="R160" s="22">
        <v>0</v>
      </c>
      <c r="S160" s="22">
        <v>0</v>
      </c>
      <c r="T160" s="22">
        <v>301433</v>
      </c>
      <c r="U160" s="22">
        <v>381796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349972</v>
      </c>
      <c r="AI160" s="22">
        <v>42240</v>
      </c>
      <c r="AJ160" s="22">
        <v>6835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1466498</v>
      </c>
    </row>
    <row r="161" spans="1:42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0</v>
      </c>
      <c r="F161" s="22">
        <v>149895</v>
      </c>
      <c r="G161" s="22">
        <v>0</v>
      </c>
      <c r="H161" s="22">
        <v>10000</v>
      </c>
      <c r="I161" s="22">
        <v>249383</v>
      </c>
      <c r="J161" s="22">
        <v>0</v>
      </c>
      <c r="K161" s="22">
        <v>0</v>
      </c>
      <c r="L161" s="22">
        <v>0</v>
      </c>
      <c r="M161" s="22">
        <v>0</v>
      </c>
      <c r="N161" s="22">
        <v>96073</v>
      </c>
      <c r="O161" s="22">
        <v>1155551</v>
      </c>
      <c r="P161" s="22">
        <v>0</v>
      </c>
      <c r="Q161" s="22">
        <v>0</v>
      </c>
      <c r="R161" s="22">
        <v>21831</v>
      </c>
      <c r="S161" s="22">
        <v>0</v>
      </c>
      <c r="T161" s="22">
        <v>16349</v>
      </c>
      <c r="U161" s="22">
        <v>649184</v>
      </c>
      <c r="V161" s="22">
        <v>0</v>
      </c>
      <c r="W161" s="22">
        <v>0</v>
      </c>
      <c r="X161" s="22">
        <v>0</v>
      </c>
      <c r="Y161" s="22">
        <v>0</v>
      </c>
      <c r="Z161" s="22">
        <v>26183</v>
      </c>
      <c r="AA161" s="22">
        <v>0</v>
      </c>
      <c r="AB161" s="22">
        <v>30272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244858</v>
      </c>
      <c r="AJ161" s="22">
        <v>92379</v>
      </c>
      <c r="AK161" s="22">
        <v>0</v>
      </c>
      <c r="AL161" s="22">
        <v>0</v>
      </c>
      <c r="AM161" s="22">
        <v>0</v>
      </c>
      <c r="AN161" s="22">
        <v>193281</v>
      </c>
      <c r="AO161" s="22">
        <v>0</v>
      </c>
      <c r="AP161" s="22">
        <v>2935239</v>
      </c>
    </row>
    <row r="162" spans="1:42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44228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96014</v>
      </c>
      <c r="P162" s="22">
        <v>9863</v>
      </c>
      <c r="Q162" s="22">
        <v>0</v>
      </c>
      <c r="R162" s="22">
        <v>0</v>
      </c>
      <c r="S162" s="22">
        <v>0</v>
      </c>
      <c r="T162" s="22">
        <v>67181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367606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584892</v>
      </c>
    </row>
    <row r="163" spans="1:42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93387</v>
      </c>
      <c r="H163" s="22">
        <v>0</v>
      </c>
      <c r="I163" s="22">
        <v>0</v>
      </c>
      <c r="J163" s="22">
        <v>0</v>
      </c>
      <c r="K163" s="22">
        <v>0</v>
      </c>
      <c r="L163" s="22">
        <v>2592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1190</v>
      </c>
      <c r="U163" s="22">
        <v>1190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172457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270816</v>
      </c>
    </row>
    <row r="164" spans="1:42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0</v>
      </c>
      <c r="F164" s="22">
        <v>58171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111832</v>
      </c>
      <c r="O164" s="22">
        <v>96298</v>
      </c>
      <c r="P164" s="22">
        <v>0</v>
      </c>
      <c r="Q164" s="22">
        <v>0</v>
      </c>
      <c r="R164" s="22">
        <v>25000</v>
      </c>
      <c r="S164" s="22">
        <v>0</v>
      </c>
      <c r="T164" s="22">
        <v>1463726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314666</v>
      </c>
      <c r="AJ164" s="22">
        <v>51432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2121125</v>
      </c>
    </row>
    <row r="165" spans="1:42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0</v>
      </c>
      <c r="F165" s="22">
        <v>15700</v>
      </c>
      <c r="G165" s="22">
        <v>0</v>
      </c>
      <c r="H165" s="22">
        <v>0</v>
      </c>
      <c r="I165" s="22">
        <v>904</v>
      </c>
      <c r="J165" s="22">
        <v>20728</v>
      </c>
      <c r="K165" s="22">
        <v>0</v>
      </c>
      <c r="L165" s="22">
        <v>0</v>
      </c>
      <c r="M165" s="22">
        <v>0</v>
      </c>
      <c r="N165" s="22">
        <v>0</v>
      </c>
      <c r="O165" s="22">
        <v>1369643</v>
      </c>
      <c r="P165" s="22">
        <v>0</v>
      </c>
      <c r="Q165" s="22">
        <v>0</v>
      </c>
      <c r="R165" s="22">
        <v>135968</v>
      </c>
      <c r="S165" s="22">
        <v>0</v>
      </c>
      <c r="T165" s="22">
        <v>4169220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27039</v>
      </c>
      <c r="AA165" s="22">
        <v>0</v>
      </c>
      <c r="AB165" s="22">
        <v>0</v>
      </c>
      <c r="AC165" s="22">
        <v>0</v>
      </c>
      <c r="AD165" s="22">
        <v>180758</v>
      </c>
      <c r="AE165" s="22">
        <v>0</v>
      </c>
      <c r="AF165" s="22">
        <v>0</v>
      </c>
      <c r="AG165" s="22">
        <v>0</v>
      </c>
      <c r="AH165" s="22">
        <v>0</v>
      </c>
      <c r="AI165" s="22">
        <v>569868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6489828</v>
      </c>
    </row>
    <row r="166" spans="1:42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8329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1470638</v>
      </c>
      <c r="P166" s="22">
        <v>0</v>
      </c>
      <c r="Q166" s="22">
        <v>0</v>
      </c>
      <c r="R166" s="22">
        <v>0</v>
      </c>
      <c r="S166" s="22">
        <v>0</v>
      </c>
      <c r="T166" s="22">
        <v>26817</v>
      </c>
      <c r="U166" s="22">
        <v>159630</v>
      </c>
      <c r="V166" s="22">
        <v>0</v>
      </c>
      <c r="W166" s="22">
        <v>0</v>
      </c>
      <c r="X166" s="22">
        <v>0</v>
      </c>
      <c r="Y166" s="22">
        <v>0</v>
      </c>
      <c r="Z166" s="22">
        <v>14042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215104</v>
      </c>
      <c r="AJ166" s="22">
        <v>0</v>
      </c>
      <c r="AK166" s="22">
        <v>0</v>
      </c>
      <c r="AL166" s="22">
        <v>0</v>
      </c>
      <c r="AM166" s="22">
        <v>28042</v>
      </c>
      <c r="AN166" s="22">
        <v>0</v>
      </c>
      <c r="AO166" s="22">
        <v>0</v>
      </c>
      <c r="AP166" s="22">
        <v>1922602</v>
      </c>
    </row>
    <row r="167" spans="1:42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27451</v>
      </c>
      <c r="O167" s="22">
        <v>1264024</v>
      </c>
      <c r="P167" s="22">
        <v>0</v>
      </c>
      <c r="Q167" s="22">
        <v>0</v>
      </c>
      <c r="R167" s="22">
        <v>43040</v>
      </c>
      <c r="S167" s="22">
        <v>0</v>
      </c>
      <c r="T167" s="22">
        <v>114880</v>
      </c>
      <c r="U167" s="22">
        <v>342173</v>
      </c>
      <c r="V167" s="22">
        <v>4772</v>
      </c>
      <c r="W167" s="22">
        <v>8668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59029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1864037</v>
      </c>
    </row>
    <row r="168" spans="1:42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0</v>
      </c>
      <c r="F168" s="22">
        <v>191234</v>
      </c>
      <c r="G168" s="22">
        <v>28150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1630490</v>
      </c>
      <c r="P168" s="22">
        <v>16250</v>
      </c>
      <c r="Q168" s="22">
        <v>0</v>
      </c>
      <c r="R168" s="22">
        <v>0</v>
      </c>
      <c r="S168" s="22">
        <v>0</v>
      </c>
      <c r="T168" s="22">
        <v>473658</v>
      </c>
      <c r="U168" s="22">
        <v>1438270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1121724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4899776</v>
      </c>
    </row>
    <row r="169" spans="1:42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19784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19784</v>
      </c>
    </row>
    <row r="170" spans="1:42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0</v>
      </c>
      <c r="F170" s="22">
        <v>12682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93369</v>
      </c>
      <c r="O170" s="22">
        <v>1019504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122683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173397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1421635</v>
      </c>
    </row>
    <row r="171" spans="1:42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0</v>
      </c>
      <c r="F171" s="22">
        <v>16517627</v>
      </c>
      <c r="G171" s="22">
        <v>0</v>
      </c>
      <c r="H171" s="22">
        <v>0</v>
      </c>
      <c r="I171" s="22">
        <v>312278</v>
      </c>
      <c r="J171" s="22">
        <v>0</v>
      </c>
      <c r="K171" s="22">
        <v>0</v>
      </c>
      <c r="L171" s="22">
        <v>0</v>
      </c>
      <c r="M171" s="22">
        <v>0</v>
      </c>
      <c r="N171" s="22">
        <v>2300524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1124673</v>
      </c>
      <c r="U171" s="22">
        <v>22158</v>
      </c>
      <c r="V171" s="22">
        <v>1310440</v>
      </c>
      <c r="W171" s="22">
        <v>0</v>
      </c>
      <c r="X171" s="22">
        <v>0</v>
      </c>
      <c r="Y171" s="22">
        <v>0</v>
      </c>
      <c r="Z171" s="22">
        <v>127439</v>
      </c>
      <c r="AA171" s="22">
        <v>0</v>
      </c>
      <c r="AB171" s="22">
        <v>0</v>
      </c>
      <c r="AC171" s="22">
        <v>0</v>
      </c>
      <c r="AD171" s="22">
        <v>25652</v>
      </c>
      <c r="AE171" s="22">
        <v>0</v>
      </c>
      <c r="AF171" s="22">
        <v>0</v>
      </c>
      <c r="AG171" s="22">
        <v>0</v>
      </c>
      <c r="AH171" s="22">
        <v>0</v>
      </c>
      <c r="AI171" s="22">
        <v>3272280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25013071</v>
      </c>
    </row>
    <row r="172" spans="1:42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152976</v>
      </c>
      <c r="J172" s="22">
        <v>20152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24821</v>
      </c>
      <c r="T172" s="22">
        <v>0</v>
      </c>
      <c r="U172" s="22">
        <v>8190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10000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76039</v>
      </c>
      <c r="AP172" s="22">
        <v>292178</v>
      </c>
    </row>
    <row r="173" spans="1:42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331246</v>
      </c>
      <c r="P173" s="22">
        <v>0</v>
      </c>
      <c r="Q173" s="22">
        <v>0</v>
      </c>
      <c r="R173" s="22">
        <v>0</v>
      </c>
      <c r="S173" s="22">
        <v>0</v>
      </c>
      <c r="T173" s="22">
        <v>16408</v>
      </c>
      <c r="U173" s="22">
        <v>16408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364062</v>
      </c>
    </row>
    <row r="174" spans="1:42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16544</v>
      </c>
      <c r="M174" s="22">
        <v>0</v>
      </c>
      <c r="N174" s="22">
        <v>0</v>
      </c>
      <c r="O174" s="22">
        <v>498634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253033</v>
      </c>
      <c r="V174" s="22">
        <v>7449</v>
      </c>
      <c r="W174" s="22">
        <v>0</v>
      </c>
      <c r="X174" s="22">
        <v>0</v>
      </c>
      <c r="Y174" s="22">
        <v>0</v>
      </c>
      <c r="Z174" s="22">
        <v>0</v>
      </c>
      <c r="AA174" s="22">
        <v>186260</v>
      </c>
      <c r="AB174" s="22">
        <v>142000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921692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2025612</v>
      </c>
    </row>
    <row r="175" spans="1:42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4550</v>
      </c>
      <c r="O175" s="22">
        <v>56291</v>
      </c>
      <c r="P175" s="22">
        <v>0</v>
      </c>
      <c r="Q175" s="22">
        <v>0</v>
      </c>
      <c r="R175" s="22">
        <v>0</v>
      </c>
      <c r="S175" s="22">
        <v>0</v>
      </c>
      <c r="T175" s="22">
        <v>20374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81215</v>
      </c>
    </row>
    <row r="176" spans="1:42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0</v>
      </c>
      <c r="F176" s="22">
        <v>75041</v>
      </c>
      <c r="G176" s="22">
        <v>0</v>
      </c>
      <c r="H176" s="22">
        <v>0</v>
      </c>
      <c r="I176" s="22">
        <v>267375</v>
      </c>
      <c r="J176" s="22">
        <v>0</v>
      </c>
      <c r="K176" s="22">
        <v>0</v>
      </c>
      <c r="L176" s="22">
        <v>0</v>
      </c>
      <c r="M176" s="22">
        <v>0</v>
      </c>
      <c r="N176" s="22">
        <v>750525</v>
      </c>
      <c r="O176" s="22">
        <v>1116205</v>
      </c>
      <c r="P176" s="22">
        <v>1549</v>
      </c>
      <c r="Q176" s="22">
        <v>0</v>
      </c>
      <c r="R176" s="22">
        <v>1032489</v>
      </c>
      <c r="S176" s="22">
        <v>0</v>
      </c>
      <c r="T176" s="22">
        <v>387375</v>
      </c>
      <c r="U176" s="22">
        <v>279518</v>
      </c>
      <c r="V176" s="22">
        <v>0</v>
      </c>
      <c r="W176" s="22">
        <v>0</v>
      </c>
      <c r="X176" s="22">
        <v>0</v>
      </c>
      <c r="Y176" s="22">
        <v>0</v>
      </c>
      <c r="Z176" s="22">
        <v>1994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57100</v>
      </c>
      <c r="AG176" s="22">
        <v>0</v>
      </c>
      <c r="AH176" s="22">
        <v>0</v>
      </c>
      <c r="AI176" s="22">
        <v>848470</v>
      </c>
      <c r="AJ176" s="22">
        <v>731186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5548827</v>
      </c>
    </row>
    <row r="177" spans="1:42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0</v>
      </c>
      <c r="F177" s="22">
        <v>1495487</v>
      </c>
      <c r="G177" s="22">
        <v>0</v>
      </c>
      <c r="H177" s="22">
        <v>0</v>
      </c>
      <c r="I177" s="22">
        <v>1195137</v>
      </c>
      <c r="J177" s="22">
        <v>0</v>
      </c>
      <c r="K177" s="22">
        <v>0</v>
      </c>
      <c r="L177" s="22">
        <v>0</v>
      </c>
      <c r="M177" s="22">
        <v>0</v>
      </c>
      <c r="N177" s="22">
        <v>93442</v>
      </c>
      <c r="O177" s="22">
        <v>3814875</v>
      </c>
      <c r="P177" s="22">
        <v>0</v>
      </c>
      <c r="Q177" s="22">
        <v>0</v>
      </c>
      <c r="R177" s="22">
        <v>525913</v>
      </c>
      <c r="S177" s="22">
        <v>0</v>
      </c>
      <c r="T177" s="22">
        <v>66241</v>
      </c>
      <c r="U177" s="22">
        <v>0</v>
      </c>
      <c r="V177" s="22">
        <v>35724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578843</v>
      </c>
      <c r="AJ177" s="22">
        <v>36776</v>
      </c>
      <c r="AK177" s="22">
        <v>0</v>
      </c>
      <c r="AL177" s="22">
        <v>371710</v>
      </c>
      <c r="AM177" s="22">
        <v>0</v>
      </c>
      <c r="AN177" s="22">
        <v>0</v>
      </c>
      <c r="AO177" s="22">
        <v>0</v>
      </c>
      <c r="AP177" s="22">
        <v>8214148</v>
      </c>
    </row>
    <row r="178" spans="1:42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0</v>
      </c>
      <c r="F178" s="22">
        <v>21526</v>
      </c>
      <c r="G178" s="22">
        <v>0</v>
      </c>
      <c r="H178" s="22">
        <v>0</v>
      </c>
      <c r="I178" s="22">
        <v>7000</v>
      </c>
      <c r="J178" s="22">
        <v>0</v>
      </c>
      <c r="K178" s="22">
        <v>0</v>
      </c>
      <c r="L178" s="22">
        <v>0</v>
      </c>
      <c r="M178" s="22">
        <v>0</v>
      </c>
      <c r="N178" s="22">
        <v>81612</v>
      </c>
      <c r="O178" s="22">
        <v>3085750</v>
      </c>
      <c r="P178" s="22">
        <v>0</v>
      </c>
      <c r="Q178" s="22">
        <v>0</v>
      </c>
      <c r="R178" s="22">
        <v>0</v>
      </c>
      <c r="S178" s="22">
        <v>0</v>
      </c>
      <c r="T178" s="22">
        <v>2857716</v>
      </c>
      <c r="U178" s="22">
        <v>78990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449852</v>
      </c>
      <c r="AJ178" s="22">
        <v>19237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6601683</v>
      </c>
    </row>
    <row r="179" spans="1:42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38238</v>
      </c>
      <c r="J179" s="22">
        <v>0</v>
      </c>
      <c r="K179" s="22">
        <v>0</v>
      </c>
      <c r="L179" s="22">
        <v>47504</v>
      </c>
      <c r="M179" s="22">
        <v>0</v>
      </c>
      <c r="N179" s="22">
        <v>0</v>
      </c>
      <c r="O179" s="22">
        <v>536330</v>
      </c>
      <c r="P179" s="22">
        <v>0</v>
      </c>
      <c r="Q179" s="22">
        <v>0</v>
      </c>
      <c r="R179" s="22">
        <v>0</v>
      </c>
      <c r="S179" s="22">
        <v>0</v>
      </c>
      <c r="T179" s="22">
        <v>467483</v>
      </c>
      <c r="U179" s="22">
        <v>1371520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3261</v>
      </c>
      <c r="AJ179" s="22">
        <v>0</v>
      </c>
      <c r="AK179" s="22">
        <v>0</v>
      </c>
      <c r="AL179" s="22">
        <v>0</v>
      </c>
      <c r="AM179" s="22">
        <v>29057</v>
      </c>
      <c r="AN179" s="22">
        <v>0</v>
      </c>
      <c r="AO179" s="22">
        <v>0</v>
      </c>
      <c r="AP179" s="22">
        <v>2493393</v>
      </c>
    </row>
    <row r="180" spans="1:42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30500</v>
      </c>
      <c r="J180" s="22">
        <v>26469</v>
      </c>
      <c r="K180" s="22">
        <v>0</v>
      </c>
      <c r="L180" s="22">
        <v>0</v>
      </c>
      <c r="M180" s="22">
        <v>0</v>
      </c>
      <c r="N180" s="22">
        <v>465362</v>
      </c>
      <c r="O180" s="22">
        <v>175919</v>
      </c>
      <c r="P180" s="22">
        <v>0</v>
      </c>
      <c r="Q180" s="22">
        <v>0</v>
      </c>
      <c r="R180" s="22">
        <v>0</v>
      </c>
      <c r="S180" s="22">
        <v>0</v>
      </c>
      <c r="T180" s="22">
        <v>87700</v>
      </c>
      <c r="U180" s="22">
        <v>0</v>
      </c>
      <c r="V180" s="22">
        <v>59150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163799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1008899</v>
      </c>
    </row>
    <row r="181" spans="1:42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0</v>
      </c>
      <c r="F181" s="22">
        <v>8060371</v>
      </c>
      <c r="G181" s="22">
        <v>0</v>
      </c>
      <c r="H181" s="22">
        <v>0</v>
      </c>
      <c r="I181" s="22">
        <v>231749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8985705</v>
      </c>
      <c r="P181" s="22">
        <v>0</v>
      </c>
      <c r="Q181" s="22">
        <v>0</v>
      </c>
      <c r="R181" s="22">
        <v>213198</v>
      </c>
      <c r="S181" s="22">
        <v>0</v>
      </c>
      <c r="T181" s="22">
        <v>1521277</v>
      </c>
      <c r="U181" s="22">
        <v>2254806</v>
      </c>
      <c r="V181" s="22">
        <v>310316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1827831</v>
      </c>
      <c r="AJ181" s="22">
        <v>21850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23427103</v>
      </c>
    </row>
    <row r="182" spans="1:42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0</v>
      </c>
      <c r="F182" s="22">
        <v>80846</v>
      </c>
      <c r="G182" s="22">
        <v>0</v>
      </c>
      <c r="H182" s="22">
        <v>97222</v>
      </c>
      <c r="I182" s="22">
        <v>67412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1000715</v>
      </c>
      <c r="P182" s="22">
        <v>0</v>
      </c>
      <c r="Q182" s="22">
        <v>0</v>
      </c>
      <c r="R182" s="22">
        <v>0</v>
      </c>
      <c r="S182" s="22">
        <v>0</v>
      </c>
      <c r="T182" s="22">
        <v>4032087</v>
      </c>
      <c r="U182" s="22">
        <v>8599</v>
      </c>
      <c r="V182" s="22">
        <v>21375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20000</v>
      </c>
      <c r="AG182" s="22">
        <v>0</v>
      </c>
      <c r="AH182" s="22">
        <v>0</v>
      </c>
      <c r="AI182" s="22">
        <v>413745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5742001</v>
      </c>
    </row>
    <row r="183" spans="1:42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0</v>
      </c>
      <c r="F183" s="22">
        <v>7689</v>
      </c>
      <c r="G183" s="22">
        <v>0</v>
      </c>
      <c r="H183" s="22">
        <v>0</v>
      </c>
      <c r="I183" s="22">
        <v>63252</v>
      </c>
      <c r="J183" s="22">
        <v>0</v>
      </c>
      <c r="K183" s="22">
        <v>0</v>
      </c>
      <c r="L183" s="22">
        <v>0</v>
      </c>
      <c r="M183" s="22">
        <v>0</v>
      </c>
      <c r="N183" s="22">
        <v>7000</v>
      </c>
      <c r="O183" s="22">
        <v>32085</v>
      </c>
      <c r="P183" s="22">
        <v>0</v>
      </c>
      <c r="Q183" s="22">
        <v>0</v>
      </c>
      <c r="R183" s="22">
        <v>0</v>
      </c>
      <c r="S183" s="22">
        <v>0</v>
      </c>
      <c r="T183" s="22">
        <v>4750</v>
      </c>
      <c r="U183" s="22">
        <v>16320</v>
      </c>
      <c r="V183" s="22">
        <v>5974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689306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826376</v>
      </c>
    </row>
    <row r="184" spans="1:42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2819171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271956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3091127</v>
      </c>
    </row>
    <row r="185" spans="1:42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17663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349091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16711</v>
      </c>
      <c r="V185" s="22">
        <v>15459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398924</v>
      </c>
    </row>
    <row r="186" spans="1:42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0</v>
      </c>
      <c r="F186" s="22">
        <v>99500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261926</v>
      </c>
      <c r="P186" s="22">
        <v>0</v>
      </c>
      <c r="Q186" s="22">
        <v>0</v>
      </c>
      <c r="R186" s="22">
        <v>0</v>
      </c>
      <c r="S186" s="22">
        <v>0</v>
      </c>
      <c r="T186" s="22">
        <v>710712</v>
      </c>
      <c r="U186" s="22">
        <v>0</v>
      </c>
      <c r="V186" s="22">
        <v>2268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91474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1165880</v>
      </c>
    </row>
    <row r="187" spans="1:42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0</v>
      </c>
      <c r="F187" s="22">
        <v>50794</v>
      </c>
      <c r="G187" s="22">
        <v>0</v>
      </c>
      <c r="H187" s="22">
        <v>0</v>
      </c>
      <c r="I187" s="22">
        <v>4186</v>
      </c>
      <c r="J187" s="22">
        <v>0</v>
      </c>
      <c r="K187" s="22">
        <v>0</v>
      </c>
      <c r="L187" s="22">
        <v>0</v>
      </c>
      <c r="M187" s="22">
        <v>0</v>
      </c>
      <c r="N187" s="22">
        <v>94443</v>
      </c>
      <c r="O187" s="22">
        <v>1587565</v>
      </c>
      <c r="P187" s="22">
        <v>0</v>
      </c>
      <c r="Q187" s="22">
        <v>0</v>
      </c>
      <c r="R187" s="22">
        <v>0</v>
      </c>
      <c r="S187" s="22">
        <v>0</v>
      </c>
      <c r="T187" s="22">
        <v>1571479</v>
      </c>
      <c r="U187" s="22">
        <v>376431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404758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4089656</v>
      </c>
    </row>
    <row r="188" spans="1:42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2750012</v>
      </c>
      <c r="P188" s="22">
        <v>0</v>
      </c>
      <c r="Q188" s="22">
        <v>0</v>
      </c>
      <c r="R188" s="22">
        <v>63347</v>
      </c>
      <c r="S188" s="22">
        <v>0</v>
      </c>
      <c r="T188" s="22">
        <v>158421</v>
      </c>
      <c r="U188" s="22">
        <v>28397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517638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3517815</v>
      </c>
    </row>
    <row r="189" spans="1:42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0</v>
      </c>
      <c r="F189" s="22">
        <v>17901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452260</v>
      </c>
      <c r="P189" s="22">
        <v>0</v>
      </c>
      <c r="Q189" s="22">
        <v>0</v>
      </c>
      <c r="R189" s="22">
        <v>0</v>
      </c>
      <c r="S189" s="22">
        <v>0</v>
      </c>
      <c r="T189" s="22">
        <v>439760</v>
      </c>
      <c r="U189" s="22">
        <v>209775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5338</v>
      </c>
      <c r="AJ189" s="22">
        <v>29650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1154684</v>
      </c>
    </row>
    <row r="190" spans="1:42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0</v>
      </c>
      <c r="F190" s="22">
        <v>240064</v>
      </c>
      <c r="G190" s="22">
        <v>0</v>
      </c>
      <c r="H190" s="22">
        <v>0</v>
      </c>
      <c r="I190" s="22">
        <v>30828</v>
      </c>
      <c r="J190" s="22">
        <v>0</v>
      </c>
      <c r="K190" s="22">
        <v>328628</v>
      </c>
      <c r="L190" s="22">
        <v>0</v>
      </c>
      <c r="M190" s="22">
        <v>0</v>
      </c>
      <c r="N190" s="22">
        <v>0</v>
      </c>
      <c r="O190" s="22">
        <v>1271856</v>
      </c>
      <c r="P190" s="22">
        <v>90427</v>
      </c>
      <c r="Q190" s="22">
        <v>0</v>
      </c>
      <c r="R190" s="22">
        <v>27523</v>
      </c>
      <c r="S190" s="22">
        <v>0</v>
      </c>
      <c r="T190" s="22">
        <v>582470</v>
      </c>
      <c r="U190" s="22">
        <v>372312</v>
      </c>
      <c r="V190" s="22">
        <v>240987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8899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274166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45115</v>
      </c>
      <c r="AP190" s="22">
        <v>3513275</v>
      </c>
    </row>
    <row r="191" spans="1:42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0</v>
      </c>
      <c r="F191" s="22">
        <v>16929</v>
      </c>
      <c r="G191" s="22">
        <v>0</v>
      </c>
      <c r="H191" s="22">
        <v>0</v>
      </c>
      <c r="I191" s="22">
        <v>29703</v>
      </c>
      <c r="J191" s="22">
        <v>0</v>
      </c>
      <c r="K191" s="22">
        <v>0</v>
      </c>
      <c r="L191" s="22">
        <v>0</v>
      </c>
      <c r="M191" s="22">
        <v>0</v>
      </c>
      <c r="N191" s="22">
        <v>181632</v>
      </c>
      <c r="O191" s="22">
        <v>1850179</v>
      </c>
      <c r="P191" s="22">
        <v>0</v>
      </c>
      <c r="Q191" s="22">
        <v>0</v>
      </c>
      <c r="R191" s="22">
        <v>388992</v>
      </c>
      <c r="S191" s="22">
        <v>0</v>
      </c>
      <c r="T191" s="22">
        <v>1070936</v>
      </c>
      <c r="U191" s="22">
        <v>413083</v>
      </c>
      <c r="V191" s="22">
        <v>31482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36862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1134952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5154750</v>
      </c>
    </row>
    <row r="192" spans="1:42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291917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19939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311856</v>
      </c>
    </row>
    <row r="193" spans="1:42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7999</v>
      </c>
      <c r="O193" s="22">
        <v>63239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8560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79798</v>
      </c>
    </row>
    <row r="194" spans="1:42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27551</v>
      </c>
      <c r="M194" s="22">
        <v>0</v>
      </c>
      <c r="N194" s="22">
        <v>44868</v>
      </c>
      <c r="O194" s="22">
        <v>2016113</v>
      </c>
      <c r="P194" s="22">
        <v>0</v>
      </c>
      <c r="Q194" s="22">
        <v>0</v>
      </c>
      <c r="R194" s="22">
        <v>99475</v>
      </c>
      <c r="S194" s="22">
        <v>0</v>
      </c>
      <c r="T194" s="22">
        <v>305361</v>
      </c>
      <c r="U194" s="22">
        <v>17000</v>
      </c>
      <c r="V194" s="22">
        <v>0</v>
      </c>
      <c r="W194" s="22">
        <v>0</v>
      </c>
      <c r="X194" s="22">
        <v>0</v>
      </c>
      <c r="Y194" s="22">
        <v>0</v>
      </c>
      <c r="Z194" s="22">
        <v>11575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178911</v>
      </c>
      <c r="AJ194" s="22">
        <v>0</v>
      </c>
      <c r="AK194" s="22">
        <v>0</v>
      </c>
      <c r="AL194" s="22">
        <v>0</v>
      </c>
      <c r="AM194" s="22">
        <v>350316</v>
      </c>
      <c r="AN194" s="22">
        <v>0</v>
      </c>
      <c r="AO194" s="22">
        <v>0</v>
      </c>
      <c r="AP194" s="22">
        <v>3051170</v>
      </c>
    </row>
    <row r="195" spans="1:42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19238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64725</v>
      </c>
      <c r="P195" s="22">
        <v>0</v>
      </c>
      <c r="Q195" s="22">
        <v>0</v>
      </c>
      <c r="R195" s="22">
        <v>0</v>
      </c>
      <c r="S195" s="22">
        <v>0</v>
      </c>
      <c r="T195" s="22">
        <v>743852</v>
      </c>
      <c r="U195" s="22">
        <v>110610</v>
      </c>
      <c r="V195" s="22">
        <v>122682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1061107</v>
      </c>
    </row>
    <row r="196" spans="1:42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48767</v>
      </c>
      <c r="J196" s="22">
        <v>0</v>
      </c>
      <c r="K196" s="22">
        <v>0</v>
      </c>
      <c r="L196" s="22">
        <v>0</v>
      </c>
      <c r="M196" s="22">
        <v>0</v>
      </c>
      <c r="N196" s="22">
        <v>146022</v>
      </c>
      <c r="O196" s="22">
        <v>20922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145473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361184</v>
      </c>
    </row>
    <row r="197" spans="1:42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4858</v>
      </c>
      <c r="F197" s="22">
        <v>29282</v>
      </c>
      <c r="G197" s="22">
        <v>0</v>
      </c>
      <c r="H197" s="22">
        <v>445248</v>
      </c>
      <c r="I197" s="22">
        <v>74021</v>
      </c>
      <c r="J197" s="22">
        <v>0</v>
      </c>
      <c r="K197" s="22">
        <v>0</v>
      </c>
      <c r="L197" s="22">
        <v>0</v>
      </c>
      <c r="M197" s="22">
        <v>0</v>
      </c>
      <c r="N197" s="22">
        <v>641699</v>
      </c>
      <c r="O197" s="22">
        <v>1086624</v>
      </c>
      <c r="P197" s="22">
        <v>0</v>
      </c>
      <c r="Q197" s="22">
        <v>0</v>
      </c>
      <c r="R197" s="22">
        <v>0</v>
      </c>
      <c r="S197" s="22">
        <v>0</v>
      </c>
      <c r="T197" s="22">
        <v>21924</v>
      </c>
      <c r="U197" s="22">
        <v>0</v>
      </c>
      <c r="V197" s="22">
        <v>281787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1395990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3981433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5165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31556</v>
      </c>
      <c r="P198" s="22">
        <v>0</v>
      </c>
      <c r="Q198" s="22">
        <v>0</v>
      </c>
      <c r="R198" s="22">
        <v>0</v>
      </c>
      <c r="S198" s="22">
        <v>0</v>
      </c>
      <c r="T198" s="22">
        <v>16595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42726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96042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379142</v>
      </c>
      <c r="AC199" s="22">
        <v>0</v>
      </c>
      <c r="AD199" s="22">
        <v>0</v>
      </c>
      <c r="AE199" s="22">
        <v>0</v>
      </c>
      <c r="AF199" s="22">
        <v>0</v>
      </c>
      <c r="AG199" s="22">
        <v>23420</v>
      </c>
      <c r="AH199" s="22">
        <v>0</v>
      </c>
      <c r="AI199" s="22">
        <v>38277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440839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1158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39200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372796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270258</v>
      </c>
      <c r="AM200" s="22">
        <v>0</v>
      </c>
      <c r="AN200" s="22">
        <v>0</v>
      </c>
      <c r="AO200" s="22">
        <v>0</v>
      </c>
      <c r="AP200" s="22">
        <v>683412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216495</v>
      </c>
      <c r="P201" s="22">
        <v>0</v>
      </c>
      <c r="Q201" s="22">
        <v>0</v>
      </c>
      <c r="R201" s="22">
        <v>0</v>
      </c>
      <c r="S201" s="22">
        <v>0</v>
      </c>
      <c r="T201" s="22">
        <v>10536</v>
      </c>
      <c r="U201" s="22">
        <v>28000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40077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295108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108535</v>
      </c>
      <c r="U202" s="22">
        <v>703051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811586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33016</v>
      </c>
      <c r="P203" s="22">
        <v>0</v>
      </c>
      <c r="Q203" s="22">
        <v>0</v>
      </c>
      <c r="R203" s="22">
        <v>0</v>
      </c>
      <c r="S203" s="22">
        <v>0</v>
      </c>
      <c r="T203" s="22">
        <v>92731</v>
      </c>
      <c r="U203" s="22">
        <v>271675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397422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12820</v>
      </c>
      <c r="O204" s="22">
        <v>11000</v>
      </c>
      <c r="P204" s="22">
        <v>0</v>
      </c>
      <c r="Q204" s="22">
        <v>0</v>
      </c>
      <c r="R204" s="22">
        <v>0</v>
      </c>
      <c r="S204" s="22">
        <v>0</v>
      </c>
      <c r="T204" s="22">
        <v>47022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70842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126297</v>
      </c>
      <c r="P205" s="22">
        <v>0</v>
      </c>
      <c r="Q205" s="22">
        <v>0</v>
      </c>
      <c r="R205" s="22">
        <v>0</v>
      </c>
      <c r="S205" s="22">
        <v>0</v>
      </c>
      <c r="T205" s="22">
        <v>39419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47275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212991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35623</v>
      </c>
      <c r="J206" s="22">
        <v>0</v>
      </c>
      <c r="K206" s="22">
        <v>0</v>
      </c>
      <c r="L206" s="22">
        <v>0</v>
      </c>
      <c r="M206" s="22">
        <v>0</v>
      </c>
      <c r="N206" s="22">
        <v>23626</v>
      </c>
      <c r="O206" s="22">
        <v>12792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13144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85185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10000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55591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65591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83013</v>
      </c>
      <c r="J208" s="22">
        <v>0</v>
      </c>
      <c r="K208" s="22">
        <v>0</v>
      </c>
      <c r="L208" s="22">
        <v>0</v>
      </c>
      <c r="M208" s="22">
        <v>0</v>
      </c>
      <c r="N208" s="22">
        <v>35798</v>
      </c>
      <c r="O208" s="22">
        <v>54872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173683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7660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126951</v>
      </c>
      <c r="O209" s="22">
        <v>269495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404106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7535</v>
      </c>
      <c r="P210" s="22">
        <v>0</v>
      </c>
      <c r="Q210" s="22">
        <v>0</v>
      </c>
      <c r="R210" s="22">
        <v>0</v>
      </c>
      <c r="S210" s="22">
        <v>0</v>
      </c>
      <c r="T210" s="22">
        <v>10500</v>
      </c>
      <c r="U210" s="22">
        <v>160328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178363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8713</v>
      </c>
      <c r="P211" s="22">
        <v>0</v>
      </c>
      <c r="Q211" s="22">
        <v>0</v>
      </c>
      <c r="R211" s="22">
        <v>96866</v>
      </c>
      <c r="S211" s="22">
        <v>0</v>
      </c>
      <c r="T211" s="22">
        <v>12500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118079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516160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97034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613194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279257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59650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338907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63924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63924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72687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8962</v>
      </c>
      <c r="P215" s="22">
        <v>0</v>
      </c>
      <c r="Q215" s="22">
        <v>0</v>
      </c>
      <c r="R215" s="22">
        <v>0</v>
      </c>
      <c r="S215" s="22">
        <v>0</v>
      </c>
      <c r="T215" s="22">
        <v>186453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268102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19844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19844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4681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14659</v>
      </c>
      <c r="O217" s="22">
        <v>37414</v>
      </c>
      <c r="P217" s="22">
        <v>0</v>
      </c>
      <c r="Q217" s="22">
        <v>0</v>
      </c>
      <c r="R217" s="22">
        <v>88437</v>
      </c>
      <c r="S217" s="22">
        <v>0</v>
      </c>
      <c r="T217" s="22">
        <v>0</v>
      </c>
      <c r="U217" s="22">
        <v>29994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175185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9800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14994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24794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39708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158313</v>
      </c>
      <c r="P219" s="22">
        <v>0</v>
      </c>
      <c r="Q219" s="22">
        <v>0</v>
      </c>
      <c r="R219" s="22">
        <v>0</v>
      </c>
      <c r="S219" s="22">
        <v>0</v>
      </c>
      <c r="T219" s="22">
        <v>39935</v>
      </c>
      <c r="U219" s="22">
        <v>98940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336896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4755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159774</v>
      </c>
      <c r="P220" s="22">
        <v>0</v>
      </c>
      <c r="Q220" s="22">
        <v>0</v>
      </c>
      <c r="R220" s="22">
        <v>0</v>
      </c>
      <c r="S220" s="22">
        <v>0</v>
      </c>
      <c r="T220" s="22">
        <v>6150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170679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236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183899</v>
      </c>
      <c r="P221" s="22">
        <v>0</v>
      </c>
      <c r="Q221" s="22">
        <v>0</v>
      </c>
      <c r="R221" s="22">
        <v>0</v>
      </c>
      <c r="S221" s="22">
        <v>41690</v>
      </c>
      <c r="T221" s="22">
        <v>95345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-204</v>
      </c>
      <c r="AM221" s="22">
        <v>0</v>
      </c>
      <c r="AN221" s="22">
        <v>0</v>
      </c>
      <c r="AO221" s="22">
        <v>0</v>
      </c>
      <c r="AP221" s="22">
        <v>320966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2701</v>
      </c>
      <c r="F222" s="22">
        <v>2848</v>
      </c>
      <c r="G222" s="22">
        <v>0</v>
      </c>
      <c r="H222" s="22">
        <v>0</v>
      </c>
      <c r="I222" s="22">
        <v>40000</v>
      </c>
      <c r="J222" s="22">
        <v>0</v>
      </c>
      <c r="K222" s="22">
        <v>0</v>
      </c>
      <c r="L222" s="22">
        <v>0</v>
      </c>
      <c r="M222" s="22">
        <v>0</v>
      </c>
      <c r="N222" s="22">
        <v>19750</v>
      </c>
      <c r="O222" s="22">
        <v>67161</v>
      </c>
      <c r="P222" s="22">
        <v>0</v>
      </c>
      <c r="Q222" s="22">
        <v>0</v>
      </c>
      <c r="R222" s="22">
        <v>0</v>
      </c>
      <c r="S222" s="22">
        <v>0</v>
      </c>
      <c r="T222" s="22">
        <v>71362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4500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208322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28449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16198</v>
      </c>
      <c r="U223" s="22">
        <v>40003</v>
      </c>
      <c r="V223" s="22">
        <v>41005</v>
      </c>
      <c r="W223" s="22">
        <v>0</v>
      </c>
      <c r="X223" s="22">
        <v>0</v>
      </c>
      <c r="Y223" s="22">
        <v>0</v>
      </c>
      <c r="Z223" s="22">
        <v>0</v>
      </c>
      <c r="AA223" s="22">
        <v>48765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6677</v>
      </c>
      <c r="AJ223" s="22">
        <v>7676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188773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64136</v>
      </c>
      <c r="P224" s="22">
        <v>0</v>
      </c>
      <c r="Q224" s="22">
        <v>0</v>
      </c>
      <c r="R224" s="22">
        <v>0</v>
      </c>
      <c r="S224" s="22">
        <v>0</v>
      </c>
      <c r="T224" s="22">
        <v>155551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3600</v>
      </c>
      <c r="AH224" s="22">
        <v>0</v>
      </c>
      <c r="AI224" s="22">
        <v>17833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241120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253512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253512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37372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48735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86107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58130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58130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5000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44762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49762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62159</v>
      </c>
      <c r="O229" s="22">
        <v>187504</v>
      </c>
      <c r="P229" s="22">
        <v>0</v>
      </c>
      <c r="Q229" s="22">
        <v>0</v>
      </c>
      <c r="R229" s="22">
        <v>82505</v>
      </c>
      <c r="S229" s="22">
        <v>0</v>
      </c>
      <c r="T229" s="22">
        <v>192847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62919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587934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19413</v>
      </c>
      <c r="O230" s="22">
        <v>179261</v>
      </c>
      <c r="P230" s="22">
        <v>0</v>
      </c>
      <c r="Q230" s="22">
        <v>0</v>
      </c>
      <c r="R230" s="22">
        <v>0</v>
      </c>
      <c r="S230" s="22">
        <v>0</v>
      </c>
      <c r="T230" s="22">
        <v>59484</v>
      </c>
      <c r="U230" s="22">
        <v>624329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882487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16599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14000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7825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38424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73950</v>
      </c>
      <c r="G233" s="22">
        <v>0</v>
      </c>
      <c r="H233" s="22">
        <v>0</v>
      </c>
      <c r="I233" s="22">
        <v>357888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715096</v>
      </c>
      <c r="P233" s="22">
        <v>0</v>
      </c>
      <c r="Q233" s="22">
        <v>0</v>
      </c>
      <c r="R233" s="22">
        <v>91425</v>
      </c>
      <c r="S233" s="22">
        <v>0</v>
      </c>
      <c r="T233" s="22">
        <v>4032</v>
      </c>
      <c r="U233" s="22">
        <v>255245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44764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1542400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27145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13331</v>
      </c>
      <c r="P234" s="22">
        <v>0</v>
      </c>
      <c r="Q234" s="22">
        <v>0</v>
      </c>
      <c r="R234" s="22">
        <v>0</v>
      </c>
      <c r="S234" s="22">
        <v>0</v>
      </c>
      <c r="T234" s="22">
        <v>11496</v>
      </c>
      <c r="U234" s="22">
        <v>46528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5770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104270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45042</v>
      </c>
      <c r="P235" s="22">
        <v>0</v>
      </c>
      <c r="Q235" s="22">
        <v>0</v>
      </c>
      <c r="R235" s="22">
        <v>0</v>
      </c>
      <c r="S235" s="22">
        <v>0</v>
      </c>
      <c r="T235" s="22">
        <v>29626</v>
      </c>
      <c r="U235" s="22">
        <v>22925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97593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18050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25619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43669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237125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27922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39696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304743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185397</v>
      </c>
      <c r="P238" s="22">
        <v>0</v>
      </c>
      <c r="Q238" s="22">
        <v>0</v>
      </c>
      <c r="R238" s="22">
        <v>0</v>
      </c>
      <c r="S238" s="22">
        <v>0</v>
      </c>
      <c r="T238" s="22">
        <v>537818</v>
      </c>
      <c r="U238" s="22">
        <v>3734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10714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737663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386303</v>
      </c>
      <c r="P239" s="22">
        <v>25571</v>
      </c>
      <c r="Q239" s="22">
        <v>0</v>
      </c>
      <c r="R239" s="22">
        <v>0</v>
      </c>
      <c r="S239" s="22">
        <v>0</v>
      </c>
      <c r="T239" s="22">
        <v>136369</v>
      </c>
      <c r="U239" s="22">
        <v>84381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199360</v>
      </c>
      <c r="AJ239" s="22">
        <v>40668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872652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11397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299645</v>
      </c>
      <c r="P240" s="22">
        <v>0</v>
      </c>
      <c r="Q240" s="22">
        <v>0</v>
      </c>
      <c r="R240" s="22">
        <v>0</v>
      </c>
      <c r="S240" s="22">
        <v>0</v>
      </c>
      <c r="T240" s="22">
        <v>202448</v>
      </c>
      <c r="U240" s="22">
        <v>109882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25578</v>
      </c>
      <c r="AH240" s="22">
        <v>0</v>
      </c>
      <c r="AI240" s="22">
        <v>57325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706275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48106</v>
      </c>
      <c r="P241" s="22">
        <v>0</v>
      </c>
      <c r="Q241" s="22">
        <v>0</v>
      </c>
      <c r="R241" s="22">
        <v>0</v>
      </c>
      <c r="S241" s="22">
        <v>0</v>
      </c>
      <c r="T241" s="22">
        <v>13789</v>
      </c>
      <c r="U241" s="22">
        <v>13788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8187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83870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88080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88080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121597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581773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703370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337729</v>
      </c>
      <c r="U244" s="22">
        <v>20060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357789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15267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15267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7350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313906</v>
      </c>
      <c r="P246" s="22">
        <v>0</v>
      </c>
      <c r="Q246" s="22">
        <v>0</v>
      </c>
      <c r="R246" s="22">
        <v>0</v>
      </c>
      <c r="S246" s="22">
        <v>0</v>
      </c>
      <c r="T246" s="22">
        <v>102991</v>
      </c>
      <c r="U246" s="22">
        <v>2080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38598</v>
      </c>
      <c r="AJ246" s="22">
        <v>0</v>
      </c>
      <c r="AK246" s="22">
        <v>0</v>
      </c>
      <c r="AL246" s="22">
        <v>0</v>
      </c>
      <c r="AM246" s="22">
        <v>1922</v>
      </c>
      <c r="AN246" s="22">
        <v>0</v>
      </c>
      <c r="AO246" s="22">
        <v>0</v>
      </c>
      <c r="AP246" s="22">
        <v>466847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22424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7499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29923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85054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85054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213463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10536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9569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233568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38741</v>
      </c>
      <c r="U250" s="22">
        <v>353997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170043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562781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37914</v>
      </c>
      <c r="P251" s="22">
        <v>0</v>
      </c>
      <c r="Q251" s="22">
        <v>0</v>
      </c>
      <c r="R251" s="22">
        <v>0</v>
      </c>
      <c r="S251" s="22">
        <v>0</v>
      </c>
      <c r="T251" s="22">
        <v>929608</v>
      </c>
      <c r="U251" s="22">
        <v>17231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16250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1001003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34721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14515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21851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6000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77087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123059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123059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3446</v>
      </c>
      <c r="O254" s="22">
        <v>188220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21991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213657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274022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169984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122682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566688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164095</v>
      </c>
      <c r="U256" s="22">
        <v>0</v>
      </c>
      <c r="V256" s="22">
        <v>12037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176132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73438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290295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6973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5000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375706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32854</v>
      </c>
      <c r="G258" s="22">
        <v>0</v>
      </c>
      <c r="H258" s="22">
        <v>0</v>
      </c>
      <c r="I258" s="22">
        <v>375197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154234</v>
      </c>
      <c r="P258" s="22">
        <v>0</v>
      </c>
      <c r="Q258" s="22">
        <v>0</v>
      </c>
      <c r="R258" s="22">
        <v>0</v>
      </c>
      <c r="S258" s="22">
        <v>0</v>
      </c>
      <c r="T258" s="22">
        <v>31660</v>
      </c>
      <c r="U258" s="22">
        <v>0</v>
      </c>
      <c r="V258" s="22">
        <v>31660</v>
      </c>
      <c r="W258" s="22">
        <v>9987</v>
      </c>
      <c r="X258" s="22">
        <v>0</v>
      </c>
      <c r="Y258" s="22">
        <v>0</v>
      </c>
      <c r="Z258" s="22">
        <v>0</v>
      </c>
      <c r="AA258" s="22">
        <v>0</v>
      </c>
      <c r="AB258" s="22">
        <v>16770</v>
      </c>
      <c r="AC258" s="22">
        <v>0</v>
      </c>
      <c r="AD258" s="22">
        <v>48919</v>
      </c>
      <c r="AE258" s="22">
        <v>0</v>
      </c>
      <c r="AF258" s="22">
        <v>0</v>
      </c>
      <c r="AG258" s="22">
        <v>0</v>
      </c>
      <c r="AH258" s="22">
        <v>42208</v>
      </c>
      <c r="AI258" s="22">
        <v>5106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748595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140000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5926</v>
      </c>
      <c r="P259" s="22">
        <v>0</v>
      </c>
      <c r="Q259" s="22">
        <v>0</v>
      </c>
      <c r="R259" s="22">
        <v>58511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204437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17219</v>
      </c>
      <c r="P260" s="22">
        <v>0</v>
      </c>
      <c r="Q260" s="22">
        <v>0</v>
      </c>
      <c r="R260" s="22">
        <v>0</v>
      </c>
      <c r="S260" s="22">
        <v>0</v>
      </c>
      <c r="T260" s="22">
        <v>228304</v>
      </c>
      <c r="U260" s="22">
        <v>0</v>
      </c>
      <c r="V260" s="22">
        <v>22698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102936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371157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504894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504894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84185</v>
      </c>
      <c r="P262" s="22">
        <v>0</v>
      </c>
      <c r="Q262" s="22">
        <v>0</v>
      </c>
      <c r="R262" s="22">
        <v>0</v>
      </c>
      <c r="S262" s="22">
        <v>0</v>
      </c>
      <c r="T262" s="22">
        <v>60001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144186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9050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465698</v>
      </c>
      <c r="U263" s="22">
        <v>460250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219767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1154765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20731</v>
      </c>
      <c r="J264" s="22">
        <v>0</v>
      </c>
      <c r="K264" s="22">
        <v>0</v>
      </c>
      <c r="L264" s="22">
        <v>0</v>
      </c>
      <c r="M264" s="22">
        <v>0</v>
      </c>
      <c r="N264" s="22">
        <v>32854</v>
      </c>
      <c r="O264" s="22">
        <v>672888</v>
      </c>
      <c r="P264" s="22">
        <v>0</v>
      </c>
      <c r="Q264" s="22">
        <v>0</v>
      </c>
      <c r="R264" s="22">
        <v>541506</v>
      </c>
      <c r="S264" s="22">
        <v>0</v>
      </c>
      <c r="T264" s="22">
        <v>27435</v>
      </c>
      <c r="U264" s="22">
        <v>0</v>
      </c>
      <c r="V264" s="22">
        <v>6780</v>
      </c>
      <c r="W264" s="22">
        <v>0</v>
      </c>
      <c r="X264" s="22">
        <v>55062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2924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1360180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47525</v>
      </c>
      <c r="O265" s="22">
        <v>78180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125705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305491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3500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308991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12099</v>
      </c>
      <c r="G268" s="22">
        <v>0</v>
      </c>
      <c r="H268" s="22">
        <v>0</v>
      </c>
      <c r="I268" s="22">
        <v>0</v>
      </c>
      <c r="J268" s="22">
        <v>5425</v>
      </c>
      <c r="K268" s="22">
        <v>0</v>
      </c>
      <c r="L268" s="22">
        <v>0</v>
      </c>
      <c r="M268" s="22">
        <v>0</v>
      </c>
      <c r="N268" s="22">
        <v>0</v>
      </c>
      <c r="O268" s="22">
        <v>153549</v>
      </c>
      <c r="P268" s="22">
        <v>0</v>
      </c>
      <c r="Q268" s="22">
        <v>0</v>
      </c>
      <c r="R268" s="22">
        <v>0</v>
      </c>
      <c r="S268" s="22">
        <v>0</v>
      </c>
      <c r="T268" s="22">
        <v>21521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192594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14286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386206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12182</v>
      </c>
      <c r="V269" s="22">
        <v>14985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8962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436621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150560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138863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289423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14765</v>
      </c>
      <c r="H271" s="22">
        <v>0</v>
      </c>
      <c r="I271" s="22">
        <v>281598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31007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327370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68538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264814</v>
      </c>
      <c r="P272" s="22">
        <v>0</v>
      </c>
      <c r="Q272" s="22">
        <v>0</v>
      </c>
      <c r="R272" s="22">
        <v>0</v>
      </c>
      <c r="S272" s="22">
        <v>0</v>
      </c>
      <c r="T272" s="22">
        <v>158101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491453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29104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26000</v>
      </c>
      <c r="P273" s="22">
        <v>0</v>
      </c>
      <c r="Q273" s="22">
        <v>0</v>
      </c>
      <c r="R273" s="22">
        <v>0</v>
      </c>
      <c r="S273" s="22">
        <v>0</v>
      </c>
      <c r="T273" s="22">
        <v>1148394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1203498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1868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24758</v>
      </c>
      <c r="P274" s="22">
        <v>0</v>
      </c>
      <c r="Q274" s="22">
        <v>0</v>
      </c>
      <c r="R274" s="22">
        <v>5296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172251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204173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22559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3131</v>
      </c>
      <c r="P275" s="22">
        <v>0</v>
      </c>
      <c r="Q275" s="22">
        <v>0</v>
      </c>
      <c r="R275" s="22">
        <v>0</v>
      </c>
      <c r="S275" s="22">
        <v>0</v>
      </c>
      <c r="T275" s="22">
        <v>2800</v>
      </c>
      <c r="U275" s="22">
        <v>105544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134034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711106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711106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145274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228108</v>
      </c>
      <c r="AJ277" s="22">
        <v>0</v>
      </c>
      <c r="AK277" s="22">
        <v>34322</v>
      </c>
      <c r="AL277" s="22">
        <v>0</v>
      </c>
      <c r="AM277" s="22">
        <v>0</v>
      </c>
      <c r="AN277" s="22">
        <v>0</v>
      </c>
      <c r="AO277" s="22">
        <v>0</v>
      </c>
      <c r="AP277" s="22">
        <v>407704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141569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325385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17886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484840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72025</v>
      </c>
      <c r="P279" s="22">
        <v>0</v>
      </c>
      <c r="Q279" s="22">
        <v>0</v>
      </c>
      <c r="R279" s="22">
        <v>37288</v>
      </c>
      <c r="S279" s="22">
        <v>0</v>
      </c>
      <c r="T279" s="22">
        <v>19701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9900</v>
      </c>
      <c r="AM279" s="22">
        <v>0</v>
      </c>
      <c r="AN279" s="22">
        <v>0</v>
      </c>
      <c r="AO279" s="22">
        <v>0</v>
      </c>
      <c r="AP279" s="22">
        <v>138914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258506</v>
      </c>
      <c r="P280" s="22">
        <v>0</v>
      </c>
      <c r="Q280" s="22">
        <v>0</v>
      </c>
      <c r="R280" s="22">
        <v>64469</v>
      </c>
      <c r="S280" s="22">
        <v>0</v>
      </c>
      <c r="T280" s="22">
        <v>0</v>
      </c>
      <c r="U280" s="22">
        <v>24367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57355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404697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31771</v>
      </c>
      <c r="P281" s="22">
        <v>0</v>
      </c>
      <c r="Q281" s="22">
        <v>0</v>
      </c>
      <c r="R281" s="22">
        <v>0</v>
      </c>
      <c r="S281" s="22">
        <v>0</v>
      </c>
      <c r="T281" s="22">
        <v>103023</v>
      </c>
      <c r="U281" s="22">
        <v>12889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18037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165720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83442</v>
      </c>
      <c r="G282" s="22">
        <v>0</v>
      </c>
      <c r="H282" s="22">
        <v>0</v>
      </c>
      <c r="I282" s="22">
        <v>240818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158202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482462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32141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215824</v>
      </c>
      <c r="P283" s="22">
        <v>0</v>
      </c>
      <c r="Q283" s="22">
        <v>0</v>
      </c>
      <c r="R283" s="22">
        <v>0</v>
      </c>
      <c r="S283" s="22">
        <v>0</v>
      </c>
      <c r="T283" s="22">
        <v>8233</v>
      </c>
      <c r="U283" s="22">
        <v>0</v>
      </c>
      <c r="V283" s="22">
        <v>38088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294286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19900</v>
      </c>
      <c r="P284" s="22">
        <v>0</v>
      </c>
      <c r="Q284" s="22">
        <v>0</v>
      </c>
      <c r="R284" s="22">
        <v>0</v>
      </c>
      <c r="S284" s="22">
        <v>0</v>
      </c>
      <c r="T284" s="22">
        <v>34500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54400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42000</v>
      </c>
      <c r="G285" s="22">
        <v>0</v>
      </c>
      <c r="H285" s="22">
        <v>0</v>
      </c>
      <c r="I285" s="22">
        <v>2237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906068</v>
      </c>
      <c r="P285" s="22">
        <v>0</v>
      </c>
      <c r="Q285" s="22">
        <v>0</v>
      </c>
      <c r="R285" s="22">
        <v>0</v>
      </c>
      <c r="S285" s="22">
        <v>0</v>
      </c>
      <c r="T285" s="22">
        <v>2800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22573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975678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345613</v>
      </c>
      <c r="P286" s="22">
        <v>0</v>
      </c>
      <c r="Q286" s="22">
        <v>0</v>
      </c>
      <c r="R286" s="22">
        <v>0</v>
      </c>
      <c r="S286" s="22">
        <v>0</v>
      </c>
      <c r="T286" s="22">
        <v>678327</v>
      </c>
      <c r="U286" s="22">
        <v>6000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3700</v>
      </c>
      <c r="AJ286" s="22">
        <v>24230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1057870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15215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47714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62929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3849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64233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75320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282172</v>
      </c>
      <c r="AG288" s="22">
        <v>0</v>
      </c>
      <c r="AH288" s="22">
        <v>0</v>
      </c>
      <c r="AI288" s="22">
        <v>79640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505214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116421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116421</v>
      </c>
    </row>
    <row r="291" spans="1:42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171653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171653</v>
      </c>
    </row>
    <row r="292" spans="1:42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75000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62721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137721</v>
      </c>
    </row>
    <row r="293" spans="1:42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25411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10523</v>
      </c>
      <c r="AP293" s="22">
        <v>35934</v>
      </c>
    </row>
    <row r="294" spans="1:42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90940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90940</v>
      </c>
    </row>
    <row r="295" spans="1:42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247685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247685</v>
      </c>
    </row>
    <row r="296" spans="1:42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66500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66500</v>
      </c>
    </row>
    <row r="300" spans="1:42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2104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2104</v>
      </c>
    </row>
    <row r="301" spans="1:42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14648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4000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18648</v>
      </c>
    </row>
    <row r="302" spans="1:42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71379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71379</v>
      </c>
    </row>
    <row r="303" spans="1:42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43995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14289</v>
      </c>
      <c r="AJ303" s="22">
        <v>0</v>
      </c>
      <c r="AK303" s="22">
        <v>0</v>
      </c>
      <c r="AL303" s="22">
        <v>2050</v>
      </c>
      <c r="AM303" s="22">
        <v>0</v>
      </c>
      <c r="AN303" s="22">
        <v>0</v>
      </c>
      <c r="AO303" s="22">
        <v>0</v>
      </c>
      <c r="AP303" s="22">
        <v>60334</v>
      </c>
    </row>
    <row r="304" spans="1:42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90940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8690</v>
      </c>
      <c r="AM304" s="22">
        <v>0</v>
      </c>
      <c r="AN304" s="22">
        <v>0</v>
      </c>
      <c r="AO304" s="22">
        <v>0</v>
      </c>
      <c r="AP304" s="22">
        <v>99630</v>
      </c>
    </row>
    <row r="305" spans="1:42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198439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198439</v>
      </c>
    </row>
    <row r="306" spans="1:42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381583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127124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508707</v>
      </c>
    </row>
    <row r="307" spans="1:42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12167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12167</v>
      </c>
    </row>
    <row r="309" spans="1:42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90940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10300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101240</v>
      </c>
    </row>
    <row r="310" spans="1:42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78785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78785</v>
      </c>
    </row>
    <row r="311" spans="1:42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59110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59110</v>
      </c>
    </row>
    <row r="312" spans="1:42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1800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1800</v>
      </c>
    </row>
    <row r="313" spans="1:42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84240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75802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146226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306268</v>
      </c>
    </row>
    <row r="314" spans="1:42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52862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52862</v>
      </c>
    </row>
    <row r="315" spans="1:42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125000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125000</v>
      </c>
    </row>
    <row r="316" spans="1:42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115063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143467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57200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315730</v>
      </c>
    </row>
    <row r="317" spans="1:42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67679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67679</v>
      </c>
    </row>
    <row r="318" spans="1:42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2841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10606</v>
      </c>
      <c r="O318" s="22">
        <v>30500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4007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2203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50157</v>
      </c>
    </row>
    <row r="319" spans="1:42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59620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59620</v>
      </c>
    </row>
    <row r="320" spans="1:42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1092</v>
      </c>
      <c r="O320" s="22">
        <v>10867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1821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13780</v>
      </c>
    </row>
    <row r="321" spans="1:42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28177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28177</v>
      </c>
    </row>
    <row r="322" spans="1:42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47062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47062</v>
      </c>
    </row>
    <row r="324" spans="1:42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39116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64903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104019</v>
      </c>
    </row>
    <row r="325" spans="1:42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348573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348573</v>
      </c>
    </row>
    <row r="326" spans="1:42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530314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19457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549771</v>
      </c>
    </row>
    <row r="328" spans="1:42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4315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4315</v>
      </c>
    </row>
    <row r="330" spans="1:42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90940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76486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167426</v>
      </c>
    </row>
    <row r="331" spans="1:42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3000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83349</v>
      </c>
      <c r="P331" s="22">
        <v>0</v>
      </c>
      <c r="Q331" s="22">
        <v>0</v>
      </c>
      <c r="R331" s="22">
        <v>0</v>
      </c>
      <c r="S331" s="22">
        <v>0</v>
      </c>
      <c r="T331" s="22">
        <v>87398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87724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261471</v>
      </c>
    </row>
    <row r="332" spans="1:42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22091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22091</v>
      </c>
    </row>
    <row r="333" spans="1:42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3750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3750</v>
      </c>
    </row>
    <row r="334" spans="1:42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5445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5445</v>
      </c>
    </row>
    <row r="336" spans="1:42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351612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8612</v>
      </c>
      <c r="P336" s="22">
        <v>0</v>
      </c>
      <c r="Q336" s="22">
        <v>0</v>
      </c>
      <c r="R336" s="22">
        <v>6527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366751</v>
      </c>
    </row>
    <row r="337" spans="1:42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105125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105125</v>
      </c>
    </row>
    <row r="338" spans="1:42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1600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1600</v>
      </c>
    </row>
    <row r="340" spans="1:42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4290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5543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9833</v>
      </c>
    </row>
    <row r="341" spans="1:42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11000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4322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15322</v>
      </c>
    </row>
    <row r="342" spans="1:42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36759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36759</v>
      </c>
    </row>
    <row r="343" spans="1:42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54132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5425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401415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460972</v>
      </c>
    </row>
    <row r="344" spans="1:42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6178</v>
      </c>
      <c r="G349" s="22">
        <v>0</v>
      </c>
      <c r="H349" s="22">
        <v>0</v>
      </c>
      <c r="I349" s="22">
        <v>70258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24598</v>
      </c>
      <c r="P349" s="22">
        <v>0</v>
      </c>
      <c r="Q349" s="22">
        <v>0</v>
      </c>
      <c r="R349" s="22">
        <v>0</v>
      </c>
      <c r="S349" s="22">
        <v>0</v>
      </c>
      <c r="T349" s="22">
        <v>29117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130151</v>
      </c>
    </row>
    <row r="350" spans="1:42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0</v>
      </c>
      <c r="F350" s="22">
        <v>738227</v>
      </c>
      <c r="G350" s="22">
        <v>59077</v>
      </c>
      <c r="H350" s="22">
        <v>0</v>
      </c>
      <c r="I350" s="22">
        <v>374337</v>
      </c>
      <c r="J350" s="22">
        <v>0</v>
      </c>
      <c r="K350" s="22">
        <v>0</v>
      </c>
      <c r="L350" s="22">
        <v>0</v>
      </c>
      <c r="M350" s="22">
        <v>0</v>
      </c>
      <c r="N350" s="22">
        <v>838962</v>
      </c>
      <c r="O350" s="22">
        <v>22618597</v>
      </c>
      <c r="P350" s="22">
        <v>0</v>
      </c>
      <c r="Q350" s="22">
        <v>0</v>
      </c>
      <c r="R350" s="22">
        <v>0</v>
      </c>
      <c r="S350" s="22">
        <v>0</v>
      </c>
      <c r="T350" s="22">
        <v>380562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401683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716679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26128124</v>
      </c>
    </row>
    <row r="351" spans="1:42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13F32-8DC7-4536-85D4-561B5C5ACAFC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1142</v>
      </c>
      <c r="D1" s="20" t="s">
        <v>1182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871</v>
      </c>
      <c r="F2" s="21" t="s">
        <v>872</v>
      </c>
      <c r="G2" s="21" t="s">
        <v>873</v>
      </c>
      <c r="H2" s="21" t="s">
        <v>874</v>
      </c>
      <c r="I2" s="21" t="s">
        <v>875</v>
      </c>
      <c r="J2" s="21" t="s">
        <v>876</v>
      </c>
      <c r="K2" s="21" t="s">
        <v>877</v>
      </c>
      <c r="L2" s="21" t="s">
        <v>878</v>
      </c>
      <c r="M2" s="21" t="s">
        <v>879</v>
      </c>
      <c r="N2" s="21" t="s">
        <v>1075</v>
      </c>
      <c r="O2" s="21" t="s">
        <v>881</v>
      </c>
      <c r="P2" s="21" t="s">
        <v>882</v>
      </c>
      <c r="Q2" s="21" t="s">
        <v>883</v>
      </c>
      <c r="R2" s="21" t="s">
        <v>884</v>
      </c>
      <c r="S2" s="21" t="s">
        <v>885</v>
      </c>
      <c r="T2" s="21" t="s">
        <v>886</v>
      </c>
      <c r="U2" s="21" t="s">
        <v>887</v>
      </c>
      <c r="V2" s="21" t="s">
        <v>888</v>
      </c>
      <c r="W2" s="21" t="s">
        <v>889</v>
      </c>
      <c r="X2" s="21" t="s">
        <v>890</v>
      </c>
      <c r="Y2" s="21" t="s">
        <v>891</v>
      </c>
      <c r="Z2" s="21" t="s">
        <v>892</v>
      </c>
      <c r="AA2" s="21" t="s">
        <v>893</v>
      </c>
      <c r="AB2" s="21" t="s">
        <v>894</v>
      </c>
      <c r="AC2" s="21" t="s">
        <v>895</v>
      </c>
      <c r="AD2" s="21" t="s">
        <v>896</v>
      </c>
      <c r="AE2" s="21" t="s">
        <v>897</v>
      </c>
      <c r="AF2" s="21" t="s">
        <v>898</v>
      </c>
      <c r="AG2" s="21" t="s">
        <v>899</v>
      </c>
      <c r="AH2" s="21" t="s">
        <v>900</v>
      </c>
      <c r="AI2" s="21" t="s">
        <v>901</v>
      </c>
      <c r="AJ2" s="21" t="s">
        <v>902</v>
      </c>
      <c r="AK2" s="21" t="s">
        <v>903</v>
      </c>
      <c r="AL2" s="21" t="s">
        <v>904</v>
      </c>
      <c r="AM2" s="21" t="s">
        <v>905</v>
      </c>
      <c r="AN2" s="21" t="s">
        <v>906</v>
      </c>
      <c r="AO2" s="21" t="s">
        <v>65</v>
      </c>
      <c r="AP2" s="21" t="s">
        <v>1077</v>
      </c>
    </row>
    <row r="3" spans="1:42" x14ac:dyDescent="0.25">
      <c r="A3" s="21"/>
      <c r="B3" s="21"/>
      <c r="C3" s="21"/>
      <c r="D3" s="21" t="s">
        <v>88</v>
      </c>
      <c r="E3" s="21" t="s">
        <v>1144</v>
      </c>
      <c r="F3" s="21" t="s">
        <v>1145</v>
      </c>
      <c r="G3" s="21" t="s">
        <v>1146</v>
      </c>
      <c r="H3" s="21" t="s">
        <v>1147</v>
      </c>
      <c r="I3" s="21" t="s">
        <v>1148</v>
      </c>
      <c r="J3" s="21" t="s">
        <v>1149</v>
      </c>
      <c r="K3" s="21" t="s">
        <v>1150</v>
      </c>
      <c r="L3" s="21" t="s">
        <v>1151</v>
      </c>
      <c r="M3" s="21" t="s">
        <v>1152</v>
      </c>
      <c r="N3" s="21" t="s">
        <v>1153</v>
      </c>
      <c r="O3" s="21" t="s">
        <v>1154</v>
      </c>
      <c r="P3" s="21" t="s">
        <v>1155</v>
      </c>
      <c r="Q3" s="21" t="s">
        <v>1156</v>
      </c>
      <c r="R3" s="21" t="s">
        <v>1157</v>
      </c>
      <c r="S3" s="21" t="s">
        <v>1158</v>
      </c>
      <c r="T3" s="21" t="s">
        <v>1159</v>
      </c>
      <c r="U3" s="21" t="s">
        <v>1160</v>
      </c>
      <c r="V3" s="21" t="s">
        <v>1161</v>
      </c>
      <c r="W3" s="21" t="s">
        <v>1162</v>
      </c>
      <c r="X3" s="21" t="s">
        <v>1163</v>
      </c>
      <c r="Y3" s="21" t="s">
        <v>1164</v>
      </c>
      <c r="Z3" s="21" t="s">
        <v>1165</v>
      </c>
      <c r="AA3" s="21" t="s">
        <v>1166</v>
      </c>
      <c r="AB3" s="21" t="s">
        <v>1167</v>
      </c>
      <c r="AC3" s="21" t="s">
        <v>1168</v>
      </c>
      <c r="AD3" s="21" t="s">
        <v>1169</v>
      </c>
      <c r="AE3" s="21" t="s">
        <v>1170</v>
      </c>
      <c r="AF3" s="21" t="s">
        <v>1171</v>
      </c>
      <c r="AG3" s="21" t="s">
        <v>1172</v>
      </c>
      <c r="AH3" s="21" t="s">
        <v>1173</v>
      </c>
      <c r="AI3" s="21" t="s">
        <v>1174</v>
      </c>
      <c r="AJ3" s="21" t="s">
        <v>1175</v>
      </c>
      <c r="AK3" s="21" t="s">
        <v>1176</v>
      </c>
      <c r="AL3" s="21" t="s">
        <v>1177</v>
      </c>
      <c r="AM3" s="21" t="s">
        <v>1178</v>
      </c>
      <c r="AN3" s="21" t="s">
        <v>1179</v>
      </c>
      <c r="AO3" s="21" t="s">
        <v>1180</v>
      </c>
      <c r="AP3" s="21" t="s">
        <v>1181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2757607</v>
      </c>
      <c r="P4" s="22">
        <v>0</v>
      </c>
      <c r="Q4" s="22">
        <v>0</v>
      </c>
      <c r="R4" s="22">
        <v>1180786</v>
      </c>
      <c r="S4" s="22">
        <v>0</v>
      </c>
      <c r="T4" s="22">
        <v>1318953</v>
      </c>
      <c r="U4" s="22">
        <v>1434871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6160824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12853041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59041000</v>
      </c>
      <c r="P6" s="22">
        <v>0</v>
      </c>
      <c r="Q6" s="22">
        <v>0</v>
      </c>
      <c r="R6" s="22">
        <v>48854000</v>
      </c>
      <c r="S6" s="22">
        <v>0</v>
      </c>
      <c r="T6" s="22">
        <v>47316000</v>
      </c>
      <c r="U6" s="22">
        <v>45344000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964000</v>
      </c>
      <c r="AF6" s="22">
        <v>0</v>
      </c>
      <c r="AG6" s="22">
        <v>0</v>
      </c>
      <c r="AH6" s="22">
        <v>0</v>
      </c>
      <c r="AI6" s="22">
        <v>48459000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249978000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711487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711487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3351808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3351808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74558000</v>
      </c>
      <c r="P9" s="22">
        <v>0</v>
      </c>
      <c r="Q9" s="22">
        <v>3000</v>
      </c>
      <c r="R9" s="22">
        <v>56363000</v>
      </c>
      <c r="S9" s="22">
        <v>0</v>
      </c>
      <c r="T9" s="22">
        <v>0</v>
      </c>
      <c r="U9" s="22">
        <v>33627000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5841000</v>
      </c>
      <c r="AG9" s="22">
        <v>0</v>
      </c>
      <c r="AH9" s="22">
        <v>0</v>
      </c>
      <c r="AI9" s="22">
        <v>49207000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219599000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11738709</v>
      </c>
      <c r="P10" s="22">
        <v>0</v>
      </c>
      <c r="Q10" s="22">
        <v>0</v>
      </c>
      <c r="R10" s="22">
        <v>3490109</v>
      </c>
      <c r="S10" s="22">
        <v>0</v>
      </c>
      <c r="T10" s="22">
        <v>1642893</v>
      </c>
      <c r="U10" s="22">
        <v>3436937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3219491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-5218603</v>
      </c>
      <c r="AP10" s="22">
        <v>18309536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6431943</v>
      </c>
      <c r="P11" s="22">
        <v>0</v>
      </c>
      <c r="Q11" s="22">
        <v>0</v>
      </c>
      <c r="R11" s="22">
        <v>1900880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363500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18067</v>
      </c>
      <c r="AP11" s="22">
        <v>8714390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13338000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13338000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159000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9548000</v>
      </c>
      <c r="P14" s="22">
        <v>0</v>
      </c>
      <c r="Q14" s="22">
        <v>0</v>
      </c>
      <c r="R14" s="22">
        <v>6744000</v>
      </c>
      <c r="S14" s="22">
        <v>0</v>
      </c>
      <c r="T14" s="22">
        <v>7424000</v>
      </c>
      <c r="U14" s="22">
        <v>6143000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-2873000</v>
      </c>
      <c r="AE14" s="22">
        <v>0</v>
      </c>
      <c r="AF14" s="22">
        <v>0</v>
      </c>
      <c r="AG14" s="22">
        <v>0</v>
      </c>
      <c r="AH14" s="22">
        <v>0</v>
      </c>
      <c r="AI14" s="22">
        <v>2806000</v>
      </c>
      <c r="AJ14" s="22">
        <v>59000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30010000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1082500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43500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1126000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18053481</v>
      </c>
      <c r="P17" s="22">
        <v>0</v>
      </c>
      <c r="Q17" s="22">
        <v>0</v>
      </c>
      <c r="R17" s="22">
        <v>1622803</v>
      </c>
      <c r="S17" s="22">
        <v>0</v>
      </c>
      <c r="T17" s="22">
        <v>805442</v>
      </c>
      <c r="U17" s="22">
        <v>1151608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188000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57125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21878459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8308120</v>
      </c>
      <c r="P18" s="22">
        <v>0</v>
      </c>
      <c r="Q18" s="22">
        <v>0</v>
      </c>
      <c r="R18" s="22">
        <v>0</v>
      </c>
      <c r="S18" s="22">
        <v>0</v>
      </c>
      <c r="T18" s="22">
        <v>1472810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7191160</v>
      </c>
      <c r="AE18" s="22">
        <v>0</v>
      </c>
      <c r="AF18" s="22">
        <v>0</v>
      </c>
      <c r="AG18" s="22">
        <v>0</v>
      </c>
      <c r="AH18" s="22">
        <v>0</v>
      </c>
      <c r="AI18" s="22">
        <v>37340</v>
      </c>
      <c r="AJ18" s="22">
        <v>39070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17048500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10448338</v>
      </c>
      <c r="P19" s="22">
        <v>0</v>
      </c>
      <c r="Q19" s="22">
        <v>0</v>
      </c>
      <c r="R19" s="22">
        <v>2136884</v>
      </c>
      <c r="S19" s="22">
        <v>0</v>
      </c>
      <c r="T19" s="22">
        <v>1052270</v>
      </c>
      <c r="U19" s="22">
        <v>1473703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23374000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95238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38580433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</row>
    <row r="21" spans="1:42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750000</v>
      </c>
      <c r="AM21" s="22">
        <v>0</v>
      </c>
      <c r="AN21" s="22">
        <v>0</v>
      </c>
      <c r="AO21" s="22">
        <v>0</v>
      </c>
      <c r="AP21" s="22">
        <v>750000</v>
      </c>
    </row>
    <row r="22" spans="1:42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</row>
    <row r="23" spans="1:42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150000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150000</v>
      </c>
    </row>
    <row r="24" spans="1:42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5746208</v>
      </c>
      <c r="P24" s="22">
        <v>0</v>
      </c>
      <c r="Q24" s="22">
        <v>0</v>
      </c>
      <c r="R24" s="22">
        <v>2819526</v>
      </c>
      <c r="S24" s="22">
        <v>0</v>
      </c>
      <c r="T24" s="22">
        <v>1685420</v>
      </c>
      <c r="U24" s="22">
        <v>948538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22327969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33527661</v>
      </c>
    </row>
    <row r="25" spans="1:42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51553508</v>
      </c>
      <c r="P25" s="22">
        <v>0</v>
      </c>
      <c r="Q25" s="22">
        <v>0</v>
      </c>
      <c r="R25" s="22">
        <v>5134659</v>
      </c>
      <c r="S25" s="22">
        <v>0</v>
      </c>
      <c r="T25" s="22">
        <v>6121604</v>
      </c>
      <c r="U25" s="22">
        <v>4665893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3113875</v>
      </c>
      <c r="AC25" s="22">
        <v>0</v>
      </c>
      <c r="AD25" s="22">
        <v>979251</v>
      </c>
      <c r="AE25" s="22">
        <v>0</v>
      </c>
      <c r="AF25" s="22">
        <v>0</v>
      </c>
      <c r="AG25" s="22">
        <v>0</v>
      </c>
      <c r="AH25" s="22">
        <v>0</v>
      </c>
      <c r="AI25" s="22">
        <v>2153094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73721884</v>
      </c>
    </row>
    <row r="26" spans="1:42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</row>
    <row r="27" spans="1:42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1872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1872</v>
      </c>
    </row>
    <row r="29" spans="1:42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4711383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835000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5546383</v>
      </c>
    </row>
    <row r="34" spans="1:42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0</v>
      </c>
      <c r="F35" s="22">
        <v>469053</v>
      </c>
      <c r="G35" s="22">
        <v>0</v>
      </c>
      <c r="H35" s="22">
        <v>0</v>
      </c>
      <c r="I35" s="22">
        <v>24600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575386</v>
      </c>
      <c r="P35" s="22">
        <v>0</v>
      </c>
      <c r="Q35" s="22">
        <v>0</v>
      </c>
      <c r="R35" s="22">
        <v>0</v>
      </c>
      <c r="S35" s="22">
        <v>0</v>
      </c>
      <c r="T35" s="22">
        <v>635259</v>
      </c>
      <c r="U35" s="22">
        <v>1211954</v>
      </c>
      <c r="V35" s="22">
        <v>514489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48059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65290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3544090</v>
      </c>
    </row>
    <row r="36" spans="1:42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1898568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300000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2198568</v>
      </c>
    </row>
    <row r="43" spans="1:42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0</v>
      </c>
      <c r="F44" s="22">
        <v>109110</v>
      </c>
      <c r="G44" s="22">
        <v>0</v>
      </c>
      <c r="H44" s="22">
        <v>0</v>
      </c>
      <c r="I44" s="22">
        <v>24075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12613256</v>
      </c>
      <c r="P44" s="22">
        <v>0</v>
      </c>
      <c r="Q44" s="22">
        <v>0</v>
      </c>
      <c r="R44" s="22">
        <v>1749659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1157130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15653230</v>
      </c>
    </row>
    <row r="45" spans="1:42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</row>
    <row r="46" spans="1:42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22943</v>
      </c>
      <c r="P46" s="22">
        <v>0</v>
      </c>
      <c r="Q46" s="22">
        <v>0</v>
      </c>
      <c r="R46" s="22">
        <v>0</v>
      </c>
      <c r="S46" s="22">
        <v>0</v>
      </c>
      <c r="T46" s="22">
        <v>15893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38836</v>
      </c>
    </row>
    <row r="47" spans="1:42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</row>
    <row r="48" spans="1:42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609854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200302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810156</v>
      </c>
    </row>
    <row r="49" spans="1:42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40346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40346</v>
      </c>
    </row>
    <row r="50" spans="1:42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62576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526700</v>
      </c>
      <c r="U51" s="22">
        <v>0</v>
      </c>
      <c r="V51" s="22">
        <v>0</v>
      </c>
      <c r="W51" s="22">
        <v>159700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748976</v>
      </c>
    </row>
    <row r="52" spans="1:42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</row>
    <row r="53" spans="1:42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-10339</v>
      </c>
      <c r="O55" s="22">
        <v>23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-10316</v>
      </c>
    </row>
    <row r="56" spans="1:42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</row>
    <row r="58" spans="1:42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576875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576875</v>
      </c>
    </row>
    <row r="60" spans="1:42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205201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6481324</v>
      </c>
      <c r="P61" s="22">
        <v>0</v>
      </c>
      <c r="Q61" s="22">
        <v>0</v>
      </c>
      <c r="R61" s="22">
        <v>1736999</v>
      </c>
      <c r="S61" s="22">
        <v>0</v>
      </c>
      <c r="T61" s="22">
        <v>705871</v>
      </c>
      <c r="U61" s="22">
        <v>666656</v>
      </c>
      <c r="V61" s="22">
        <v>0</v>
      </c>
      <c r="W61" s="22">
        <v>109500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384548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10290099</v>
      </c>
    </row>
    <row r="62" spans="1:42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31335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31335</v>
      </c>
    </row>
    <row r="63" spans="1:42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912823</v>
      </c>
      <c r="P67" s="22">
        <v>0</v>
      </c>
      <c r="Q67" s="22">
        <v>0</v>
      </c>
      <c r="R67" s="22">
        <v>84000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996823</v>
      </c>
    </row>
    <row r="68" spans="1:42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24213</v>
      </c>
      <c r="J68" s="22">
        <v>0</v>
      </c>
      <c r="K68" s="22">
        <v>0</v>
      </c>
      <c r="L68" s="22">
        <v>0</v>
      </c>
      <c r="M68" s="22">
        <v>0</v>
      </c>
      <c r="N68" s="22">
        <v>11543</v>
      </c>
      <c r="O68" s="22">
        <v>1819932</v>
      </c>
      <c r="P68" s="22">
        <v>0</v>
      </c>
      <c r="Q68" s="22">
        <v>0</v>
      </c>
      <c r="R68" s="22">
        <v>4549187</v>
      </c>
      <c r="S68" s="22">
        <v>0</v>
      </c>
      <c r="T68" s="22">
        <v>0</v>
      </c>
      <c r="U68" s="22">
        <v>2845305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3394320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12644500</v>
      </c>
    </row>
    <row r="69" spans="1:42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309289</v>
      </c>
      <c r="P76" s="22">
        <v>0</v>
      </c>
      <c r="Q76" s="22">
        <v>0</v>
      </c>
      <c r="R76" s="22">
        <v>119971</v>
      </c>
      <c r="S76" s="22">
        <v>0</v>
      </c>
      <c r="T76" s="22">
        <v>271697</v>
      </c>
      <c r="U76" s="22">
        <v>102431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11773</v>
      </c>
      <c r="AC76" s="22">
        <v>7000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3470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825631</v>
      </c>
    </row>
    <row r="77" spans="1:42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6778767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6778767</v>
      </c>
    </row>
    <row r="78" spans="1:42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836725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836725</v>
      </c>
    </row>
    <row r="82" spans="1:42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0</v>
      </c>
      <c r="F82" s="22">
        <v>74900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74900</v>
      </c>
    </row>
    <row r="83" spans="1:42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13091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13091</v>
      </c>
    </row>
    <row r="84" spans="1:42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203266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203266</v>
      </c>
    </row>
    <row r="85" spans="1:42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</row>
    <row r="86" spans="1:42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909565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909565</v>
      </c>
    </row>
    <row r="87" spans="1:42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0</v>
      </c>
      <c r="F87" s="22">
        <v>22569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22569</v>
      </c>
    </row>
    <row r="88" spans="1:42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</row>
    <row r="91" spans="1:42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4193490</v>
      </c>
      <c r="P95" s="22">
        <v>0</v>
      </c>
      <c r="Q95" s="22">
        <v>0</v>
      </c>
      <c r="R95" s="22">
        <v>707010</v>
      </c>
      <c r="S95" s="22">
        <v>0</v>
      </c>
      <c r="T95" s="22">
        <v>763413</v>
      </c>
      <c r="U95" s="22">
        <v>433308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5904600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12001821</v>
      </c>
    </row>
    <row r="96" spans="1:42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</row>
    <row r="97" spans="1:42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</row>
    <row r="99" spans="1:42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</row>
    <row r="100" spans="1:42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3004393</v>
      </c>
      <c r="P100" s="22">
        <v>0</v>
      </c>
      <c r="Q100" s="22">
        <v>0</v>
      </c>
      <c r="R100" s="22">
        <v>1213729</v>
      </c>
      <c r="S100" s="22">
        <v>0</v>
      </c>
      <c r="T100" s="22">
        <v>1113835</v>
      </c>
      <c r="U100" s="22">
        <v>1483875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6815832</v>
      </c>
    </row>
    <row r="101" spans="1:42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</row>
    <row r="105" spans="1:42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716340</v>
      </c>
      <c r="P105" s="22">
        <v>0</v>
      </c>
      <c r="Q105" s="22">
        <v>0</v>
      </c>
      <c r="R105" s="22">
        <v>290759</v>
      </c>
      <c r="S105" s="22">
        <v>0</v>
      </c>
      <c r="T105" s="22">
        <v>734040</v>
      </c>
      <c r="U105" s="22">
        <v>418120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2159259</v>
      </c>
    </row>
    <row r="106" spans="1:42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2370</v>
      </c>
      <c r="S106" s="22">
        <v>0</v>
      </c>
      <c r="T106" s="22">
        <v>108961</v>
      </c>
      <c r="U106" s="22">
        <v>92979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332315</v>
      </c>
      <c r="AP106" s="22">
        <v>536625</v>
      </c>
    </row>
    <row r="107" spans="1:42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38894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38894</v>
      </c>
    </row>
    <row r="108" spans="1:42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652530</v>
      </c>
      <c r="P108" s="22">
        <v>0</v>
      </c>
      <c r="Q108" s="22">
        <v>0</v>
      </c>
      <c r="R108" s="22">
        <v>865727</v>
      </c>
      <c r="S108" s="22">
        <v>0</v>
      </c>
      <c r="T108" s="22">
        <v>529234</v>
      </c>
      <c r="U108" s="22">
        <v>130100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2177591</v>
      </c>
    </row>
    <row r="109" spans="1:42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5340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5340</v>
      </c>
    </row>
    <row r="110" spans="1:42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17667500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2273811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3904190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23845501</v>
      </c>
    </row>
    <row r="111" spans="1:42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</row>
    <row r="112" spans="1:42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974008</v>
      </c>
      <c r="P112" s="22">
        <v>0</v>
      </c>
      <c r="Q112" s="22">
        <v>0</v>
      </c>
      <c r="R112" s="22">
        <v>506342</v>
      </c>
      <c r="S112" s="22">
        <v>0</v>
      </c>
      <c r="T112" s="22">
        <v>343263</v>
      </c>
      <c r="U112" s="22">
        <v>351274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2174887</v>
      </c>
    </row>
    <row r="113" spans="1:42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13004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13004</v>
      </c>
    </row>
    <row r="114" spans="1:42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945314</v>
      </c>
      <c r="P114" s="22">
        <v>0</v>
      </c>
      <c r="Q114" s="22">
        <v>0</v>
      </c>
      <c r="R114" s="22">
        <v>2068389</v>
      </c>
      <c r="S114" s="22">
        <v>0</v>
      </c>
      <c r="T114" s="22">
        <v>1307256</v>
      </c>
      <c r="U114" s="22">
        <v>953137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3024483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8298579</v>
      </c>
    </row>
    <row r="115" spans="1:42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</row>
    <row r="117" spans="1:42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</row>
    <row r="119" spans="1:42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</row>
    <row r="120" spans="1:42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</row>
    <row r="123" spans="1:42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145715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145715</v>
      </c>
    </row>
    <row r="129" spans="1:42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5000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5000</v>
      </c>
    </row>
    <row r="136" spans="1:42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38681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38681</v>
      </c>
    </row>
    <row r="137" spans="1:42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601647</v>
      </c>
      <c r="P138" s="22">
        <v>0</v>
      </c>
      <c r="Q138" s="22">
        <v>0</v>
      </c>
      <c r="R138" s="22">
        <v>144538</v>
      </c>
      <c r="S138" s="22">
        <v>0</v>
      </c>
      <c r="T138" s="22">
        <v>201197</v>
      </c>
      <c r="U138" s="22">
        <v>137903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168829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1254114</v>
      </c>
    </row>
    <row r="139" spans="1:42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</row>
    <row r="150" spans="1:42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4275779</v>
      </c>
      <c r="P150" s="22">
        <v>0</v>
      </c>
      <c r="Q150" s="22">
        <v>0</v>
      </c>
      <c r="R150" s="22">
        <v>1316496</v>
      </c>
      <c r="S150" s="22">
        <v>0</v>
      </c>
      <c r="T150" s="22">
        <v>827233</v>
      </c>
      <c r="U150" s="22">
        <v>777377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243671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7440556</v>
      </c>
    </row>
    <row r="151" spans="1:42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10672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10672</v>
      </c>
    </row>
    <row r="153" spans="1:42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15956406</v>
      </c>
      <c r="P153" s="22">
        <v>0</v>
      </c>
      <c r="Q153" s="22">
        <v>0</v>
      </c>
      <c r="R153" s="22">
        <v>306371</v>
      </c>
      <c r="S153" s="22">
        <v>0</v>
      </c>
      <c r="T153" s="22">
        <v>841504</v>
      </c>
      <c r="U153" s="22">
        <v>406920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8500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476540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17996241</v>
      </c>
    </row>
    <row r="154" spans="1:42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2010573</v>
      </c>
      <c r="P154" s="22">
        <v>0</v>
      </c>
      <c r="Q154" s="22">
        <v>0</v>
      </c>
      <c r="R154" s="22">
        <v>662038</v>
      </c>
      <c r="S154" s="22">
        <v>0</v>
      </c>
      <c r="T154" s="22">
        <v>1609269</v>
      </c>
      <c r="U154" s="22">
        <v>1568625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81643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5932148</v>
      </c>
    </row>
    <row r="155" spans="1:42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</row>
    <row r="157" spans="1:42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758800</v>
      </c>
      <c r="P158" s="22">
        <v>0</v>
      </c>
      <c r="Q158" s="22">
        <v>0</v>
      </c>
      <c r="R158" s="22">
        <v>0</v>
      </c>
      <c r="S158" s="22">
        <v>0</v>
      </c>
      <c r="T158" s="22">
        <v>248849</v>
      </c>
      <c r="U158" s="22">
        <v>519111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58880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1585640</v>
      </c>
    </row>
    <row r="159" spans="1:42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50000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4580300</v>
      </c>
      <c r="AE161" s="22">
        <v>0</v>
      </c>
      <c r="AF161" s="22">
        <v>0</v>
      </c>
      <c r="AG161" s="22">
        <v>0</v>
      </c>
      <c r="AH161" s="22">
        <v>0</v>
      </c>
      <c r="AI161" s="22">
        <v>38396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4668696</v>
      </c>
    </row>
    <row r="162" spans="1:42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28979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28979</v>
      </c>
    </row>
    <row r="163" spans="1:42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</row>
    <row r="165" spans="1:42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1226707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1226707</v>
      </c>
    </row>
    <row r="174" spans="1:42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</row>
    <row r="175" spans="1:42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</row>
    <row r="177" spans="1:42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990522</v>
      </c>
      <c r="P177" s="22">
        <v>0</v>
      </c>
      <c r="Q177" s="22">
        <v>0</v>
      </c>
      <c r="R177" s="22">
        <v>136462</v>
      </c>
      <c r="S177" s="22">
        <v>0</v>
      </c>
      <c r="T177" s="22">
        <v>109505</v>
      </c>
      <c r="U177" s="22">
        <v>96040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288967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1621496</v>
      </c>
    </row>
    <row r="178" spans="1:42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676319</v>
      </c>
      <c r="P178" s="22">
        <v>0</v>
      </c>
      <c r="Q178" s="22">
        <v>0</v>
      </c>
      <c r="R178" s="22">
        <v>344224</v>
      </c>
      <c r="S178" s="22">
        <v>0</v>
      </c>
      <c r="T178" s="22">
        <v>522489</v>
      </c>
      <c r="U178" s="22">
        <v>777463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45056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2365551</v>
      </c>
    </row>
    <row r="179" spans="1:42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3468386</v>
      </c>
      <c r="P181" s="22">
        <v>0</v>
      </c>
      <c r="Q181" s="22">
        <v>0</v>
      </c>
      <c r="R181" s="22">
        <v>437277</v>
      </c>
      <c r="S181" s="22">
        <v>0</v>
      </c>
      <c r="T181" s="22">
        <v>409125</v>
      </c>
      <c r="U181" s="22">
        <v>290591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4605379</v>
      </c>
    </row>
    <row r="182" spans="1:42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25594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25594</v>
      </c>
    </row>
    <row r="183" spans="1:42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</row>
    <row r="185" spans="1:42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</row>
    <row r="187" spans="1:42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</row>
    <row r="188" spans="1:42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32773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208000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240773</v>
      </c>
    </row>
    <row r="191" spans="1:42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45090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45090</v>
      </c>
    </row>
    <row r="192" spans="1:42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48758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60664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13581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123003</v>
      </c>
    </row>
    <row r="196" spans="1:42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</row>
    <row r="197" spans="1:42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3200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3200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73206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73206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30000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30000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34960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34960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111715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111715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4395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4395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498096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498096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7226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7226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11687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11687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8675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8675</v>
      </c>
    </row>
    <row r="319" spans="1:42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1000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1000</v>
      </c>
    </row>
    <row r="332" spans="1:42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0</v>
      </c>
      <c r="F350" s="22">
        <v>57257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  <c r="T350" s="22">
        <v>0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57257</v>
      </c>
    </row>
    <row r="351" spans="1:42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B6C36-F065-45BE-974E-84D743AC2E89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1142</v>
      </c>
      <c r="D1" s="20" t="s">
        <v>1183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871</v>
      </c>
      <c r="F2" s="21" t="s">
        <v>872</v>
      </c>
      <c r="G2" s="21" t="s">
        <v>873</v>
      </c>
      <c r="H2" s="21" t="s">
        <v>874</v>
      </c>
      <c r="I2" s="21" t="s">
        <v>875</v>
      </c>
      <c r="J2" s="21" t="s">
        <v>876</v>
      </c>
      <c r="K2" s="21" t="s">
        <v>877</v>
      </c>
      <c r="L2" s="21" t="s">
        <v>878</v>
      </c>
      <c r="M2" s="21" t="s">
        <v>879</v>
      </c>
      <c r="N2" s="21" t="s">
        <v>1075</v>
      </c>
      <c r="O2" s="21" t="s">
        <v>881</v>
      </c>
      <c r="P2" s="21" t="s">
        <v>882</v>
      </c>
      <c r="Q2" s="21" t="s">
        <v>883</v>
      </c>
      <c r="R2" s="21" t="s">
        <v>884</v>
      </c>
      <c r="S2" s="21" t="s">
        <v>885</v>
      </c>
      <c r="T2" s="21" t="s">
        <v>886</v>
      </c>
      <c r="U2" s="21" t="s">
        <v>887</v>
      </c>
      <c r="V2" s="21" t="s">
        <v>888</v>
      </c>
      <c r="W2" s="21" t="s">
        <v>889</v>
      </c>
      <c r="X2" s="21" t="s">
        <v>890</v>
      </c>
      <c r="Y2" s="21" t="s">
        <v>891</v>
      </c>
      <c r="Z2" s="21" t="s">
        <v>892</v>
      </c>
      <c r="AA2" s="21" t="s">
        <v>893</v>
      </c>
      <c r="AB2" s="21" t="s">
        <v>894</v>
      </c>
      <c r="AC2" s="21" t="s">
        <v>895</v>
      </c>
      <c r="AD2" s="21" t="s">
        <v>896</v>
      </c>
      <c r="AE2" s="21" t="s">
        <v>897</v>
      </c>
      <c r="AF2" s="21" t="s">
        <v>898</v>
      </c>
      <c r="AG2" s="21" t="s">
        <v>899</v>
      </c>
      <c r="AH2" s="21" t="s">
        <v>900</v>
      </c>
      <c r="AI2" s="21" t="s">
        <v>901</v>
      </c>
      <c r="AJ2" s="21" t="s">
        <v>902</v>
      </c>
      <c r="AK2" s="21" t="s">
        <v>903</v>
      </c>
      <c r="AL2" s="21" t="s">
        <v>904</v>
      </c>
      <c r="AM2" s="21" t="s">
        <v>905</v>
      </c>
      <c r="AN2" s="21" t="s">
        <v>906</v>
      </c>
      <c r="AO2" s="21" t="s">
        <v>65</v>
      </c>
      <c r="AP2" s="21" t="s">
        <v>1077</v>
      </c>
    </row>
    <row r="3" spans="1:42" x14ac:dyDescent="0.25">
      <c r="A3" s="21"/>
      <c r="B3" s="21"/>
      <c r="C3" s="21"/>
      <c r="D3" s="21" t="s">
        <v>88</v>
      </c>
      <c r="E3" s="21" t="s">
        <v>1144</v>
      </c>
      <c r="F3" s="21" t="s">
        <v>1145</v>
      </c>
      <c r="G3" s="21" t="s">
        <v>1146</v>
      </c>
      <c r="H3" s="21" t="s">
        <v>1147</v>
      </c>
      <c r="I3" s="21" t="s">
        <v>1148</v>
      </c>
      <c r="J3" s="21" t="s">
        <v>1149</v>
      </c>
      <c r="K3" s="21" t="s">
        <v>1150</v>
      </c>
      <c r="L3" s="21" t="s">
        <v>1151</v>
      </c>
      <c r="M3" s="21" t="s">
        <v>1152</v>
      </c>
      <c r="N3" s="21" t="s">
        <v>1153</v>
      </c>
      <c r="O3" s="21" t="s">
        <v>1154</v>
      </c>
      <c r="P3" s="21" t="s">
        <v>1155</v>
      </c>
      <c r="Q3" s="21" t="s">
        <v>1156</v>
      </c>
      <c r="R3" s="21" t="s">
        <v>1157</v>
      </c>
      <c r="S3" s="21" t="s">
        <v>1158</v>
      </c>
      <c r="T3" s="21" t="s">
        <v>1159</v>
      </c>
      <c r="U3" s="21" t="s">
        <v>1160</v>
      </c>
      <c r="V3" s="21" t="s">
        <v>1161</v>
      </c>
      <c r="W3" s="21" t="s">
        <v>1162</v>
      </c>
      <c r="X3" s="21" t="s">
        <v>1163</v>
      </c>
      <c r="Y3" s="21" t="s">
        <v>1164</v>
      </c>
      <c r="Z3" s="21" t="s">
        <v>1165</v>
      </c>
      <c r="AA3" s="21" t="s">
        <v>1166</v>
      </c>
      <c r="AB3" s="21" t="s">
        <v>1167</v>
      </c>
      <c r="AC3" s="21" t="s">
        <v>1168</v>
      </c>
      <c r="AD3" s="21" t="s">
        <v>1169</v>
      </c>
      <c r="AE3" s="21" t="s">
        <v>1170</v>
      </c>
      <c r="AF3" s="21" t="s">
        <v>1171</v>
      </c>
      <c r="AG3" s="21" t="s">
        <v>1172</v>
      </c>
      <c r="AH3" s="21" t="s">
        <v>1173</v>
      </c>
      <c r="AI3" s="21" t="s">
        <v>1174</v>
      </c>
      <c r="AJ3" s="21" t="s">
        <v>1175</v>
      </c>
      <c r="AK3" s="21" t="s">
        <v>1176</v>
      </c>
      <c r="AL3" s="21" t="s">
        <v>1177</v>
      </c>
      <c r="AM3" s="21" t="s">
        <v>1178</v>
      </c>
      <c r="AN3" s="21" t="s">
        <v>1179</v>
      </c>
      <c r="AO3" s="21" t="s">
        <v>1180</v>
      </c>
      <c r="AP3" s="21" t="s">
        <v>1181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3937200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3937200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1515000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1515000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8950000</v>
      </c>
      <c r="G6" s="22">
        <v>0</v>
      </c>
      <c r="H6" s="22">
        <v>0</v>
      </c>
      <c r="I6" s="22">
        <v>183000</v>
      </c>
      <c r="J6" s="22">
        <v>0</v>
      </c>
      <c r="K6" s="22">
        <v>0</v>
      </c>
      <c r="L6" s="22">
        <v>0</v>
      </c>
      <c r="M6" s="22">
        <v>0</v>
      </c>
      <c r="N6" s="22">
        <v>23700000</v>
      </c>
      <c r="O6" s="22">
        <v>81543000</v>
      </c>
      <c r="P6" s="22">
        <v>0</v>
      </c>
      <c r="Q6" s="22">
        <v>0</v>
      </c>
      <c r="R6" s="22">
        <v>8000000</v>
      </c>
      <c r="S6" s="22">
        <v>0</v>
      </c>
      <c r="T6" s="22">
        <v>16000000</v>
      </c>
      <c r="U6" s="22">
        <v>44480000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251855000</v>
      </c>
      <c r="AJ6" s="22">
        <v>0</v>
      </c>
      <c r="AK6" s="22">
        <v>0</v>
      </c>
      <c r="AL6" s="22">
        <v>2100000</v>
      </c>
      <c r="AM6" s="22">
        <v>0</v>
      </c>
      <c r="AN6" s="22">
        <v>0</v>
      </c>
      <c r="AO6" s="22">
        <v>0</v>
      </c>
      <c r="AP6" s="22">
        <v>436811000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284597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4000000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4284597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48324000</v>
      </c>
      <c r="P9" s="22">
        <v>0</v>
      </c>
      <c r="Q9" s="22">
        <v>20300000</v>
      </c>
      <c r="R9" s="22">
        <v>20105000</v>
      </c>
      <c r="S9" s="22">
        <v>0</v>
      </c>
      <c r="T9" s="22">
        <v>0</v>
      </c>
      <c r="U9" s="22">
        <v>43743000</v>
      </c>
      <c r="V9" s="22">
        <v>12509000</v>
      </c>
      <c r="W9" s="22">
        <v>0</v>
      </c>
      <c r="X9" s="22">
        <v>29368000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11900000</v>
      </c>
      <c r="AF9" s="22">
        <v>0</v>
      </c>
      <c r="AG9" s="22">
        <v>0</v>
      </c>
      <c r="AH9" s="22">
        <v>0</v>
      </c>
      <c r="AI9" s="22">
        <v>101815000</v>
      </c>
      <c r="AJ9" s="22">
        <v>2900000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290964000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6000000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4200000</v>
      </c>
      <c r="AP10" s="22">
        <v>10200000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1650000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1650000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5840000</v>
      </c>
      <c r="O14" s="22">
        <v>500000</v>
      </c>
      <c r="P14" s="22">
        <v>0</v>
      </c>
      <c r="Q14" s="22">
        <v>0</v>
      </c>
      <c r="R14" s="22">
        <v>0</v>
      </c>
      <c r="S14" s="22">
        <v>0</v>
      </c>
      <c r="T14" s="22">
        <v>2750000</v>
      </c>
      <c r="U14" s="22">
        <v>1750000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10840000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20592965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74100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20667065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500000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2500000</v>
      </c>
      <c r="P16" s="22">
        <v>0</v>
      </c>
      <c r="Q16" s="22">
        <v>0</v>
      </c>
      <c r="R16" s="22">
        <v>0</v>
      </c>
      <c r="S16" s="22">
        <v>0</v>
      </c>
      <c r="T16" s="22">
        <v>12175000</v>
      </c>
      <c r="U16" s="22">
        <v>1870000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3300000</v>
      </c>
      <c r="AN16" s="22">
        <v>4545000</v>
      </c>
      <c r="AO16" s="22">
        <v>0</v>
      </c>
      <c r="AP16" s="22">
        <v>24890000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6723000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8286000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1328000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16337000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5539000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5539000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3537606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800000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4337606</v>
      </c>
    </row>
    <row r="21" spans="1:42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</row>
    <row r="22" spans="1:42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</row>
    <row r="23" spans="1:42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10400000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10400000</v>
      </c>
    </row>
    <row r="24" spans="1:42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1008063</v>
      </c>
      <c r="U24" s="22">
        <v>3800000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4200000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3000000</v>
      </c>
      <c r="AP24" s="22">
        <v>12008063</v>
      </c>
    </row>
    <row r="25" spans="1:42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</row>
    <row r="27" spans="1:42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3721634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3721634</v>
      </c>
    </row>
    <row r="35" spans="1:42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160000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160000</v>
      </c>
    </row>
    <row r="36" spans="1:42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0</v>
      </c>
      <c r="F41" s="22">
        <v>80554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80554</v>
      </c>
    </row>
    <row r="42" spans="1:42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7000000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7000000</v>
      </c>
    </row>
    <row r="45" spans="1:42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</row>
    <row r="46" spans="1:42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</row>
    <row r="47" spans="1:42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</row>
    <row r="48" spans="1:42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</row>
    <row r="53" spans="1:42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5000000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5000000</v>
      </c>
    </row>
    <row r="57" spans="1:42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4600000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4600000</v>
      </c>
    </row>
    <row r="58" spans="1:42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2126000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7589000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9715000</v>
      </c>
    </row>
    <row r="74" spans="1:42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714000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1000000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1714000</v>
      </c>
    </row>
    <row r="77" spans="1:42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335000</v>
      </c>
      <c r="O84" s="22">
        <v>650000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1500000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2485000</v>
      </c>
    </row>
    <row r="85" spans="1:42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</row>
    <row r="86" spans="1:42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208300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208300</v>
      </c>
    </row>
    <row r="87" spans="1:42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</row>
    <row r="91" spans="1:42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439987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439987</v>
      </c>
    </row>
    <row r="97" spans="1:42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51000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51000</v>
      </c>
    </row>
    <row r="98" spans="1:42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</row>
    <row r="99" spans="1:42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</row>
    <row r="100" spans="1:42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2500000</v>
      </c>
      <c r="P100" s="22">
        <v>0</v>
      </c>
      <c r="Q100" s="22">
        <v>0</v>
      </c>
      <c r="R100" s="22">
        <v>0</v>
      </c>
      <c r="S100" s="22">
        <v>0</v>
      </c>
      <c r="T100" s="22">
        <v>850000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110000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3460000</v>
      </c>
    </row>
    <row r="101" spans="1:42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6425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6425</v>
      </c>
    </row>
    <row r="105" spans="1:42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</row>
    <row r="106" spans="1:42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167500</v>
      </c>
      <c r="V106" s="22">
        <v>5633500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5801000</v>
      </c>
    </row>
    <row r="107" spans="1:42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</row>
    <row r="108" spans="1:42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</row>
    <row r="109" spans="1:42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250000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250000</v>
      </c>
    </row>
    <row r="110" spans="1:42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1876677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1876677</v>
      </c>
    </row>
    <row r="111" spans="1:42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</row>
    <row r="112" spans="1:42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311000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311000</v>
      </c>
    </row>
    <row r="113" spans="1:42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211038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211038</v>
      </c>
    </row>
    <row r="114" spans="1:42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</row>
    <row r="115" spans="1:42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140825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140825</v>
      </c>
    </row>
    <row r="117" spans="1:42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</row>
    <row r="119" spans="1:42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</row>
    <row r="120" spans="1:42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</row>
    <row r="123" spans="1:42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635100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635100</v>
      </c>
    </row>
    <row r="124" spans="1:42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2000000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2000000</v>
      </c>
    </row>
    <row r="125" spans="1:42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1406300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1406300</v>
      </c>
    </row>
    <row r="136" spans="1:42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</row>
    <row r="137" spans="1:42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7500000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7500000</v>
      </c>
    </row>
    <row r="138" spans="1:42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27408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27408</v>
      </c>
    </row>
    <row r="142" spans="1:42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1143000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1143000</v>
      </c>
    </row>
    <row r="143" spans="1:42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129500</v>
      </c>
      <c r="T145" s="22">
        <v>141000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350000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620500</v>
      </c>
    </row>
    <row r="146" spans="1:42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154411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154411</v>
      </c>
    </row>
    <row r="147" spans="1:42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</row>
    <row r="150" spans="1:42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</row>
    <row r="151" spans="1:42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275000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275000</v>
      </c>
    </row>
    <row r="154" spans="1:42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</row>
    <row r="155" spans="1:42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</row>
    <row r="157" spans="1:42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1186182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1186182</v>
      </c>
    </row>
    <row r="158" spans="1:42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</row>
    <row r="159" spans="1:42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</row>
    <row r="162" spans="1:42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60907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60907</v>
      </c>
    </row>
    <row r="165" spans="1:42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630000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630000</v>
      </c>
    </row>
    <row r="167" spans="1:42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200000</v>
      </c>
      <c r="AM170" s="22">
        <v>0</v>
      </c>
      <c r="AN170" s="22">
        <v>0</v>
      </c>
      <c r="AO170" s="22">
        <v>0</v>
      </c>
      <c r="AP170" s="22">
        <v>200000</v>
      </c>
    </row>
    <row r="171" spans="1:42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</row>
    <row r="175" spans="1:42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255101</v>
      </c>
      <c r="U176" s="22">
        <v>255100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510201</v>
      </c>
    </row>
    <row r="177" spans="1:42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0</v>
      </c>
      <c r="F177" s="22">
        <v>1475000</v>
      </c>
      <c r="G177" s="22">
        <v>0</v>
      </c>
      <c r="H177" s="22">
        <v>0</v>
      </c>
      <c r="I177" s="22">
        <v>0</v>
      </c>
      <c r="J177" s="22">
        <v>0</v>
      </c>
      <c r="K177" s="22">
        <v>1000000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2475000</v>
      </c>
    </row>
    <row r="178" spans="1:42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</row>
    <row r="179" spans="1:42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</row>
    <row r="182" spans="1:42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</row>
    <row r="183" spans="1:42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</row>
    <row r="185" spans="1:42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90000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90000</v>
      </c>
    </row>
    <row r="186" spans="1:42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628157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628157</v>
      </c>
    </row>
    <row r="187" spans="1:42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</row>
    <row r="188" spans="1:42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</row>
    <row r="192" spans="1:42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108000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108000</v>
      </c>
    </row>
    <row r="197" spans="1:42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67015</v>
      </c>
      <c r="J208" s="22">
        <v>0</v>
      </c>
      <c r="K208" s="22">
        <v>0</v>
      </c>
      <c r="L208" s="22">
        <v>0</v>
      </c>
      <c r="M208" s="22">
        <v>0</v>
      </c>
      <c r="N208" s="22">
        <v>27153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94168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300000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300000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275000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275000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90000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90000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270387</v>
      </c>
      <c r="U263" s="22">
        <v>721460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991847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500000</v>
      </c>
      <c r="P264" s="22">
        <v>0</v>
      </c>
      <c r="Q264" s="22">
        <v>0</v>
      </c>
      <c r="R264" s="22">
        <v>0</v>
      </c>
      <c r="S264" s="22">
        <v>0</v>
      </c>
      <c r="T264" s="22">
        <v>200000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700000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135992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135992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36000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36000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226941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130000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356941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540000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540000</v>
      </c>
    </row>
    <row r="292" spans="1:42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32084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32084</v>
      </c>
    </row>
    <row r="324" spans="1:42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  <c r="T350" s="22">
        <v>0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0</v>
      </c>
    </row>
    <row r="351" spans="1:42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E42C6-C63B-4CCB-9B3B-EB70A664451D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1142</v>
      </c>
      <c r="D1" s="20" t="s">
        <v>1184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871</v>
      </c>
      <c r="F2" s="21" t="s">
        <v>872</v>
      </c>
      <c r="G2" s="21" t="s">
        <v>873</v>
      </c>
      <c r="H2" s="21" t="s">
        <v>874</v>
      </c>
      <c r="I2" s="21" t="s">
        <v>875</v>
      </c>
      <c r="J2" s="21" t="s">
        <v>876</v>
      </c>
      <c r="K2" s="21" t="s">
        <v>877</v>
      </c>
      <c r="L2" s="21" t="s">
        <v>878</v>
      </c>
      <c r="M2" s="21" t="s">
        <v>879</v>
      </c>
      <c r="N2" s="21" t="s">
        <v>1075</v>
      </c>
      <c r="O2" s="21" t="s">
        <v>881</v>
      </c>
      <c r="P2" s="21" t="s">
        <v>882</v>
      </c>
      <c r="Q2" s="21" t="s">
        <v>883</v>
      </c>
      <c r="R2" s="21" t="s">
        <v>884</v>
      </c>
      <c r="S2" s="21" t="s">
        <v>885</v>
      </c>
      <c r="T2" s="21" t="s">
        <v>886</v>
      </c>
      <c r="U2" s="21" t="s">
        <v>887</v>
      </c>
      <c r="V2" s="21" t="s">
        <v>888</v>
      </c>
      <c r="W2" s="21" t="s">
        <v>889</v>
      </c>
      <c r="X2" s="21" t="s">
        <v>890</v>
      </c>
      <c r="Y2" s="21" t="s">
        <v>891</v>
      </c>
      <c r="Z2" s="21" t="s">
        <v>892</v>
      </c>
      <c r="AA2" s="21" t="s">
        <v>893</v>
      </c>
      <c r="AB2" s="21" t="s">
        <v>894</v>
      </c>
      <c r="AC2" s="21" t="s">
        <v>895</v>
      </c>
      <c r="AD2" s="21" t="s">
        <v>896</v>
      </c>
      <c r="AE2" s="21" t="s">
        <v>897</v>
      </c>
      <c r="AF2" s="21" t="s">
        <v>898</v>
      </c>
      <c r="AG2" s="21" t="s">
        <v>899</v>
      </c>
      <c r="AH2" s="21" t="s">
        <v>900</v>
      </c>
      <c r="AI2" s="21" t="s">
        <v>901</v>
      </c>
      <c r="AJ2" s="21" t="s">
        <v>902</v>
      </c>
      <c r="AK2" s="21" t="s">
        <v>903</v>
      </c>
      <c r="AL2" s="21" t="s">
        <v>904</v>
      </c>
      <c r="AM2" s="21" t="s">
        <v>905</v>
      </c>
      <c r="AN2" s="21" t="s">
        <v>906</v>
      </c>
      <c r="AO2" s="21" t="s">
        <v>65</v>
      </c>
      <c r="AP2" s="21" t="s">
        <v>1077</v>
      </c>
    </row>
    <row r="3" spans="1:42" x14ac:dyDescent="0.25">
      <c r="A3" s="21"/>
      <c r="B3" s="21"/>
      <c r="C3" s="21"/>
      <c r="D3" s="21" t="s">
        <v>88</v>
      </c>
      <c r="E3" s="21" t="s">
        <v>1144</v>
      </c>
      <c r="F3" s="21" t="s">
        <v>1145</v>
      </c>
      <c r="G3" s="21" t="s">
        <v>1146</v>
      </c>
      <c r="H3" s="21" t="s">
        <v>1147</v>
      </c>
      <c r="I3" s="21" t="s">
        <v>1148</v>
      </c>
      <c r="J3" s="21" t="s">
        <v>1149</v>
      </c>
      <c r="K3" s="21" t="s">
        <v>1150</v>
      </c>
      <c r="L3" s="21" t="s">
        <v>1151</v>
      </c>
      <c r="M3" s="21" t="s">
        <v>1152</v>
      </c>
      <c r="N3" s="21" t="s">
        <v>1153</v>
      </c>
      <c r="O3" s="21" t="s">
        <v>1154</v>
      </c>
      <c r="P3" s="21" t="s">
        <v>1155</v>
      </c>
      <c r="Q3" s="21" t="s">
        <v>1156</v>
      </c>
      <c r="R3" s="21" t="s">
        <v>1157</v>
      </c>
      <c r="S3" s="21" t="s">
        <v>1158</v>
      </c>
      <c r="T3" s="21" t="s">
        <v>1159</v>
      </c>
      <c r="U3" s="21" t="s">
        <v>1160</v>
      </c>
      <c r="V3" s="21" t="s">
        <v>1161</v>
      </c>
      <c r="W3" s="21" t="s">
        <v>1162</v>
      </c>
      <c r="X3" s="21" t="s">
        <v>1163</v>
      </c>
      <c r="Y3" s="21" t="s">
        <v>1164</v>
      </c>
      <c r="Z3" s="21" t="s">
        <v>1165</v>
      </c>
      <c r="AA3" s="21" t="s">
        <v>1166</v>
      </c>
      <c r="AB3" s="21" t="s">
        <v>1167</v>
      </c>
      <c r="AC3" s="21" t="s">
        <v>1168</v>
      </c>
      <c r="AD3" s="21" t="s">
        <v>1169</v>
      </c>
      <c r="AE3" s="21" t="s">
        <v>1170</v>
      </c>
      <c r="AF3" s="21" t="s">
        <v>1171</v>
      </c>
      <c r="AG3" s="21" t="s">
        <v>1172</v>
      </c>
      <c r="AH3" s="21" t="s">
        <v>1173</v>
      </c>
      <c r="AI3" s="21" t="s">
        <v>1174</v>
      </c>
      <c r="AJ3" s="21" t="s">
        <v>1175</v>
      </c>
      <c r="AK3" s="21" t="s">
        <v>1176</v>
      </c>
      <c r="AL3" s="21" t="s">
        <v>1177</v>
      </c>
      <c r="AM3" s="21" t="s">
        <v>1178</v>
      </c>
      <c r="AN3" s="21" t="s">
        <v>1179</v>
      </c>
      <c r="AO3" s="21" t="s">
        <v>1180</v>
      </c>
      <c r="AP3" s="21" t="s">
        <v>1181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142710</v>
      </c>
      <c r="I4" s="22">
        <v>362585</v>
      </c>
      <c r="J4" s="22">
        <v>0</v>
      </c>
      <c r="K4" s="22">
        <v>0</v>
      </c>
      <c r="L4" s="22">
        <v>0</v>
      </c>
      <c r="M4" s="22">
        <v>0</v>
      </c>
      <c r="N4" s="22">
        <v>139937</v>
      </c>
      <c r="O4" s="22">
        <v>1589234</v>
      </c>
      <c r="P4" s="22">
        <v>0</v>
      </c>
      <c r="Q4" s="22">
        <v>0</v>
      </c>
      <c r="R4" s="22">
        <v>0</v>
      </c>
      <c r="S4" s="22">
        <v>0</v>
      </c>
      <c r="T4" s="22">
        <v>182938</v>
      </c>
      <c r="U4" s="22">
        <v>458297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16642</v>
      </c>
      <c r="AD4" s="22">
        <v>0</v>
      </c>
      <c r="AE4" s="22">
        <v>0</v>
      </c>
      <c r="AF4" s="22">
        <v>394178</v>
      </c>
      <c r="AG4" s="22">
        <v>0</v>
      </c>
      <c r="AH4" s="22">
        <v>0</v>
      </c>
      <c r="AI4" s="22">
        <v>1000531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4287052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55780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26723</v>
      </c>
      <c r="P5" s="22">
        <v>0</v>
      </c>
      <c r="Q5" s="22">
        <v>0</v>
      </c>
      <c r="R5" s="22">
        <v>21853</v>
      </c>
      <c r="S5" s="22">
        <v>0</v>
      </c>
      <c r="T5" s="22">
        <v>39578</v>
      </c>
      <c r="U5" s="22">
        <v>75117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161019</v>
      </c>
      <c r="AE5" s="22">
        <v>0</v>
      </c>
      <c r="AF5" s="22">
        <v>0</v>
      </c>
      <c r="AG5" s="22">
        <v>0</v>
      </c>
      <c r="AH5" s="22">
        <v>0</v>
      </c>
      <c r="AI5" s="22">
        <v>281498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661568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4882000</v>
      </c>
      <c r="G6" s="22">
        <v>0</v>
      </c>
      <c r="H6" s="22">
        <v>868000</v>
      </c>
      <c r="I6" s="22">
        <v>404000</v>
      </c>
      <c r="J6" s="22">
        <v>0</v>
      </c>
      <c r="K6" s="22">
        <v>0</v>
      </c>
      <c r="L6" s="22">
        <v>0</v>
      </c>
      <c r="M6" s="22">
        <v>0</v>
      </c>
      <c r="N6" s="22">
        <v>30756000</v>
      </c>
      <c r="O6" s="22">
        <v>32324000</v>
      </c>
      <c r="P6" s="22">
        <v>0</v>
      </c>
      <c r="Q6" s="22">
        <v>15112000</v>
      </c>
      <c r="R6" s="22">
        <v>6272000</v>
      </c>
      <c r="S6" s="22">
        <v>0</v>
      </c>
      <c r="T6" s="22">
        <v>50491000</v>
      </c>
      <c r="U6" s="22">
        <v>27101000</v>
      </c>
      <c r="V6" s="22">
        <v>5235000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7912000</v>
      </c>
      <c r="AF6" s="22">
        <v>375000</v>
      </c>
      <c r="AG6" s="22">
        <v>0</v>
      </c>
      <c r="AH6" s="22">
        <v>0</v>
      </c>
      <c r="AI6" s="22">
        <v>11227000</v>
      </c>
      <c r="AJ6" s="22">
        <v>1969000</v>
      </c>
      <c r="AK6" s="22">
        <v>276000</v>
      </c>
      <c r="AL6" s="22">
        <v>765000</v>
      </c>
      <c r="AM6" s="22">
        <v>0</v>
      </c>
      <c r="AN6" s="22">
        <v>0</v>
      </c>
      <c r="AO6" s="22">
        <v>0</v>
      </c>
      <c r="AP6" s="22">
        <v>195969000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89618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743299</v>
      </c>
      <c r="P7" s="22">
        <v>0</v>
      </c>
      <c r="Q7" s="22">
        <v>0</v>
      </c>
      <c r="R7" s="22">
        <v>118229</v>
      </c>
      <c r="S7" s="22">
        <v>0</v>
      </c>
      <c r="T7" s="22">
        <v>97720</v>
      </c>
      <c r="U7" s="22">
        <v>316996</v>
      </c>
      <c r="V7" s="22">
        <v>38699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117264</v>
      </c>
      <c r="AE7" s="22">
        <v>0</v>
      </c>
      <c r="AF7" s="22">
        <v>0</v>
      </c>
      <c r="AG7" s="22">
        <v>0</v>
      </c>
      <c r="AH7" s="22">
        <v>0</v>
      </c>
      <c r="AI7" s="22">
        <v>479145</v>
      </c>
      <c r="AJ7" s="22">
        <v>73451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2074421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36125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396215</v>
      </c>
      <c r="P8" s="22">
        <v>0</v>
      </c>
      <c r="Q8" s="22">
        <v>0</v>
      </c>
      <c r="R8" s="22">
        <v>69666</v>
      </c>
      <c r="S8" s="22">
        <v>0</v>
      </c>
      <c r="T8" s="22">
        <v>28314</v>
      </c>
      <c r="U8" s="22">
        <v>23668</v>
      </c>
      <c r="V8" s="22">
        <v>71111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679505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1304604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804000</v>
      </c>
      <c r="I9" s="22">
        <v>563000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10738000</v>
      </c>
      <c r="P9" s="22">
        <v>0</v>
      </c>
      <c r="Q9" s="22">
        <v>27909000</v>
      </c>
      <c r="R9" s="22">
        <v>4021000</v>
      </c>
      <c r="S9" s="22">
        <v>0</v>
      </c>
      <c r="T9" s="22">
        <v>0</v>
      </c>
      <c r="U9" s="22">
        <v>13279000</v>
      </c>
      <c r="V9" s="22">
        <v>14396000</v>
      </c>
      <c r="W9" s="22">
        <v>0</v>
      </c>
      <c r="X9" s="22">
        <v>2628000</v>
      </c>
      <c r="Y9" s="22">
        <v>0</v>
      </c>
      <c r="Z9" s="22">
        <v>0</v>
      </c>
      <c r="AA9" s="22">
        <v>0</v>
      </c>
      <c r="AB9" s="22">
        <v>0</v>
      </c>
      <c r="AC9" s="22">
        <v>148000</v>
      </c>
      <c r="AD9" s="22">
        <v>981000</v>
      </c>
      <c r="AE9" s="22">
        <v>3392000</v>
      </c>
      <c r="AF9" s="22">
        <v>0</v>
      </c>
      <c r="AG9" s="22">
        <v>775000</v>
      </c>
      <c r="AH9" s="22">
        <v>0</v>
      </c>
      <c r="AI9" s="22">
        <v>16024000</v>
      </c>
      <c r="AJ9" s="22">
        <v>1405000</v>
      </c>
      <c r="AK9" s="22">
        <v>635000</v>
      </c>
      <c r="AL9" s="22">
        <v>0</v>
      </c>
      <c r="AM9" s="22">
        <v>0</v>
      </c>
      <c r="AN9" s="22">
        <v>0</v>
      </c>
      <c r="AO9" s="22">
        <v>0</v>
      </c>
      <c r="AP9" s="22">
        <v>97698000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372767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242275</v>
      </c>
      <c r="P10" s="22">
        <v>0</v>
      </c>
      <c r="Q10" s="22">
        <v>0</v>
      </c>
      <c r="R10" s="22">
        <v>0</v>
      </c>
      <c r="S10" s="22">
        <v>0</v>
      </c>
      <c r="T10" s="22">
        <v>140728</v>
      </c>
      <c r="U10" s="22">
        <v>204622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647208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1607600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207172</v>
      </c>
      <c r="H11" s="22">
        <v>537303</v>
      </c>
      <c r="I11" s="22">
        <v>402759</v>
      </c>
      <c r="J11" s="22">
        <v>0</v>
      </c>
      <c r="K11" s="22">
        <v>0</v>
      </c>
      <c r="L11" s="22">
        <v>14613</v>
      </c>
      <c r="M11" s="22">
        <v>0</v>
      </c>
      <c r="N11" s="22">
        <v>147458</v>
      </c>
      <c r="O11" s="22">
        <v>814698</v>
      </c>
      <c r="P11" s="22">
        <v>325166</v>
      </c>
      <c r="Q11" s="22">
        <v>0</v>
      </c>
      <c r="R11" s="22">
        <v>0</v>
      </c>
      <c r="S11" s="22">
        <v>548114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74276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3579327</v>
      </c>
      <c r="AJ11" s="22">
        <v>521568</v>
      </c>
      <c r="AK11" s="22">
        <v>0</v>
      </c>
      <c r="AL11" s="22">
        <v>0</v>
      </c>
      <c r="AM11" s="22">
        <v>0</v>
      </c>
      <c r="AN11" s="22">
        <v>0</v>
      </c>
      <c r="AO11" s="22">
        <v>218589</v>
      </c>
      <c r="AP11" s="22">
        <v>7391043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88968</v>
      </c>
      <c r="G12" s="22">
        <v>0</v>
      </c>
      <c r="H12" s="22">
        <v>0</v>
      </c>
      <c r="I12" s="22">
        <v>30226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543854</v>
      </c>
      <c r="P12" s="22">
        <v>0</v>
      </c>
      <c r="Q12" s="22">
        <v>0</v>
      </c>
      <c r="R12" s="22">
        <v>0</v>
      </c>
      <c r="S12" s="22">
        <v>0</v>
      </c>
      <c r="T12" s="22">
        <v>98859</v>
      </c>
      <c r="U12" s="22">
        <v>128619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566496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97013</v>
      </c>
      <c r="AL12" s="22">
        <v>0</v>
      </c>
      <c r="AM12" s="22">
        <v>0</v>
      </c>
      <c r="AN12" s="22">
        <v>0</v>
      </c>
      <c r="AO12" s="22">
        <v>0</v>
      </c>
      <c r="AP12" s="22">
        <v>1554035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338972</v>
      </c>
      <c r="G13" s="22">
        <v>0</v>
      </c>
      <c r="H13" s="22">
        <v>0</v>
      </c>
      <c r="I13" s="22">
        <v>79390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802966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1423762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2645090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133000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3151000</v>
      </c>
      <c r="O14" s="22">
        <v>98000</v>
      </c>
      <c r="P14" s="22">
        <v>0</v>
      </c>
      <c r="Q14" s="22">
        <v>0</v>
      </c>
      <c r="R14" s="22">
        <v>0</v>
      </c>
      <c r="S14" s="22">
        <v>0</v>
      </c>
      <c r="T14" s="22">
        <v>1388000</v>
      </c>
      <c r="U14" s="22">
        <v>924000</v>
      </c>
      <c r="V14" s="22">
        <v>2843000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390000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276000</v>
      </c>
      <c r="AO14" s="22">
        <v>0</v>
      </c>
      <c r="AP14" s="22">
        <v>9203000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629944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241400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14078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885422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390000</v>
      </c>
      <c r="G16" s="22">
        <v>0</v>
      </c>
      <c r="H16" s="22">
        <v>75000</v>
      </c>
      <c r="I16" s="22">
        <v>48000</v>
      </c>
      <c r="J16" s="22">
        <v>0</v>
      </c>
      <c r="K16" s="22">
        <v>0</v>
      </c>
      <c r="L16" s="22">
        <v>0</v>
      </c>
      <c r="M16" s="22">
        <v>0</v>
      </c>
      <c r="N16" s="22">
        <v>173000</v>
      </c>
      <c r="O16" s="22">
        <v>1050000</v>
      </c>
      <c r="P16" s="22">
        <v>154000</v>
      </c>
      <c r="Q16" s="22">
        <v>0</v>
      </c>
      <c r="R16" s="22">
        <v>0</v>
      </c>
      <c r="S16" s="22">
        <v>0</v>
      </c>
      <c r="T16" s="22">
        <v>3738000</v>
      </c>
      <c r="U16" s="22">
        <v>2932000</v>
      </c>
      <c r="V16" s="22">
        <v>348000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270000</v>
      </c>
      <c r="AJ16" s="22">
        <v>62000</v>
      </c>
      <c r="AK16" s="22">
        <v>0</v>
      </c>
      <c r="AL16" s="22">
        <v>0</v>
      </c>
      <c r="AM16" s="22">
        <v>348000</v>
      </c>
      <c r="AN16" s="22">
        <v>10427000</v>
      </c>
      <c r="AO16" s="22">
        <v>0</v>
      </c>
      <c r="AP16" s="22">
        <v>20015000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1883733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714984</v>
      </c>
      <c r="N17" s="22">
        <v>0</v>
      </c>
      <c r="O17" s="22">
        <v>5766778</v>
      </c>
      <c r="P17" s="22">
        <v>0</v>
      </c>
      <c r="Q17" s="22">
        <v>0</v>
      </c>
      <c r="R17" s="22">
        <v>0</v>
      </c>
      <c r="S17" s="22">
        <v>0</v>
      </c>
      <c r="T17" s="22">
        <v>2420888</v>
      </c>
      <c r="U17" s="22">
        <v>1993393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11997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1008243</v>
      </c>
      <c r="AO17" s="22">
        <v>-1</v>
      </c>
      <c r="AP17" s="22">
        <v>13800015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8130</v>
      </c>
      <c r="G18" s="22">
        <v>0</v>
      </c>
      <c r="H18" s="22">
        <v>0</v>
      </c>
      <c r="I18" s="22">
        <v>79210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75430</v>
      </c>
      <c r="P18" s="22">
        <v>0</v>
      </c>
      <c r="Q18" s="22">
        <v>0</v>
      </c>
      <c r="R18" s="22">
        <v>153920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588110</v>
      </c>
      <c r="AJ18" s="22">
        <v>112290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1017090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226573</v>
      </c>
      <c r="O19" s="22">
        <v>1748939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1987282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3962794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129512</v>
      </c>
      <c r="G20" s="22">
        <v>0</v>
      </c>
      <c r="H20" s="22">
        <v>93084</v>
      </c>
      <c r="I20" s="22">
        <v>60281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48010</v>
      </c>
      <c r="P20" s="22">
        <v>618</v>
      </c>
      <c r="Q20" s="22">
        <v>0</v>
      </c>
      <c r="R20" s="22">
        <v>3075</v>
      </c>
      <c r="S20" s="22">
        <v>0</v>
      </c>
      <c r="T20" s="22">
        <v>301180</v>
      </c>
      <c r="U20" s="22">
        <v>64386</v>
      </c>
      <c r="V20" s="22">
        <v>382474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10397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266467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1359484</v>
      </c>
    </row>
    <row r="21" spans="1:42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83755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320986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404741</v>
      </c>
    </row>
    <row r="22" spans="1:42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122823</v>
      </c>
      <c r="K22" s="22">
        <v>0</v>
      </c>
      <c r="L22" s="22">
        <v>0</v>
      </c>
      <c r="M22" s="22">
        <v>0</v>
      </c>
      <c r="N22" s="22">
        <v>68445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318810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199883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709961</v>
      </c>
    </row>
    <row r="23" spans="1:42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0</v>
      </c>
      <c r="F23" s="22">
        <v>315396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89977</v>
      </c>
      <c r="P23" s="22">
        <v>0</v>
      </c>
      <c r="Q23" s="22">
        <v>0</v>
      </c>
      <c r="R23" s="22">
        <v>0</v>
      </c>
      <c r="S23" s="22">
        <v>0</v>
      </c>
      <c r="T23" s="22">
        <v>1125439</v>
      </c>
      <c r="U23" s="22">
        <v>295760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1826572</v>
      </c>
    </row>
    <row r="24" spans="1:42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0</v>
      </c>
      <c r="F24" s="22">
        <v>1268749</v>
      </c>
      <c r="G24" s="22">
        <v>26424</v>
      </c>
      <c r="H24" s="22">
        <v>81611</v>
      </c>
      <c r="I24" s="22">
        <v>447080</v>
      </c>
      <c r="J24" s="22">
        <v>0</v>
      </c>
      <c r="K24" s="22">
        <v>0</v>
      </c>
      <c r="L24" s="22">
        <v>0</v>
      </c>
      <c r="M24" s="22">
        <v>0</v>
      </c>
      <c r="N24" s="22">
        <v>999340</v>
      </c>
      <c r="O24" s="22">
        <v>2044820</v>
      </c>
      <c r="P24" s="22">
        <v>0</v>
      </c>
      <c r="Q24" s="22">
        <v>411136</v>
      </c>
      <c r="R24" s="22">
        <v>158194</v>
      </c>
      <c r="S24" s="22">
        <v>0</v>
      </c>
      <c r="T24" s="22">
        <v>2383092</v>
      </c>
      <c r="U24" s="22">
        <v>426797</v>
      </c>
      <c r="V24" s="22">
        <v>0</v>
      </c>
      <c r="W24" s="22">
        <v>323968</v>
      </c>
      <c r="X24" s="22">
        <v>0</v>
      </c>
      <c r="Y24" s="22">
        <v>0</v>
      </c>
      <c r="Z24" s="22">
        <v>0</v>
      </c>
      <c r="AA24" s="22">
        <v>0</v>
      </c>
      <c r="AB24" s="22">
        <v>13761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2791031</v>
      </c>
      <c r="AJ24" s="22">
        <v>627088</v>
      </c>
      <c r="AK24" s="22">
        <v>0</v>
      </c>
      <c r="AL24" s="22">
        <v>0</v>
      </c>
      <c r="AM24" s="22">
        <v>0</v>
      </c>
      <c r="AN24" s="22">
        <v>0</v>
      </c>
      <c r="AO24" s="22">
        <v>430978</v>
      </c>
      <c r="AP24" s="22">
        <v>12434069</v>
      </c>
    </row>
    <row r="25" spans="1:42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0</v>
      </c>
      <c r="F25" s="22">
        <v>589916</v>
      </c>
      <c r="G25" s="22">
        <v>0</v>
      </c>
      <c r="H25" s="22">
        <v>224612</v>
      </c>
      <c r="I25" s="22">
        <v>1021491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1535586</v>
      </c>
      <c r="P25" s="22">
        <v>0</v>
      </c>
      <c r="Q25" s="22">
        <v>33506</v>
      </c>
      <c r="R25" s="22">
        <v>68984</v>
      </c>
      <c r="S25" s="22">
        <v>0</v>
      </c>
      <c r="T25" s="22">
        <v>1080246</v>
      </c>
      <c r="U25" s="22">
        <v>5209114</v>
      </c>
      <c r="V25" s="22">
        <v>133219</v>
      </c>
      <c r="W25" s="22">
        <v>0</v>
      </c>
      <c r="X25" s="22">
        <v>0</v>
      </c>
      <c r="Y25" s="22">
        <v>0</v>
      </c>
      <c r="Z25" s="22">
        <v>30165</v>
      </c>
      <c r="AA25" s="22">
        <v>0</v>
      </c>
      <c r="AB25" s="22">
        <v>0</v>
      </c>
      <c r="AC25" s="22">
        <v>0</v>
      </c>
      <c r="AD25" s="22">
        <v>0</v>
      </c>
      <c r="AE25" s="22">
        <v>3492375</v>
      </c>
      <c r="AF25" s="22">
        <v>643495</v>
      </c>
      <c r="AG25" s="22">
        <v>0</v>
      </c>
      <c r="AH25" s="22">
        <v>0</v>
      </c>
      <c r="AI25" s="22">
        <v>4504683</v>
      </c>
      <c r="AJ25" s="22">
        <v>49074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18616466</v>
      </c>
    </row>
    <row r="26" spans="1:42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</row>
    <row r="27" spans="1:42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0</v>
      </c>
      <c r="F27" s="22">
        <v>1160505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1160505</v>
      </c>
    </row>
    <row r="28" spans="1:42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7777</v>
      </c>
      <c r="O30" s="22">
        <v>604852</v>
      </c>
      <c r="P30" s="22">
        <v>0</v>
      </c>
      <c r="Q30" s="22">
        <v>0</v>
      </c>
      <c r="R30" s="22">
        <v>0</v>
      </c>
      <c r="S30" s="22">
        <v>0</v>
      </c>
      <c r="T30" s="22">
        <v>5311</v>
      </c>
      <c r="U30" s="22">
        <v>9145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627085</v>
      </c>
    </row>
    <row r="31" spans="1:42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574910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574910</v>
      </c>
    </row>
    <row r="32" spans="1:42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188084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36397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50000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274481</v>
      </c>
    </row>
    <row r="34" spans="1:42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0</v>
      </c>
      <c r="F34" s="22">
        <v>2712749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19075</v>
      </c>
      <c r="P34" s="22">
        <v>0</v>
      </c>
      <c r="Q34" s="22">
        <v>0</v>
      </c>
      <c r="R34" s="22">
        <v>0</v>
      </c>
      <c r="S34" s="22">
        <v>0</v>
      </c>
      <c r="T34" s="22">
        <v>167892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2899716</v>
      </c>
    </row>
    <row r="35" spans="1:42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506375</v>
      </c>
      <c r="P35" s="22">
        <v>0</v>
      </c>
      <c r="Q35" s="22">
        <v>0</v>
      </c>
      <c r="R35" s="22">
        <v>0</v>
      </c>
      <c r="S35" s="22">
        <v>0</v>
      </c>
      <c r="T35" s="22">
        <v>14781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521156</v>
      </c>
    </row>
    <row r="36" spans="1:42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2680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2680</v>
      </c>
    </row>
    <row r="40" spans="1:42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0</v>
      </c>
      <c r="F41" s="22">
        <v>43262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43262</v>
      </c>
    </row>
    <row r="42" spans="1:42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109398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755491</v>
      </c>
      <c r="P42" s="22">
        <v>0</v>
      </c>
      <c r="Q42" s="22">
        <v>0</v>
      </c>
      <c r="R42" s="22">
        <v>0</v>
      </c>
      <c r="S42" s="22">
        <v>0</v>
      </c>
      <c r="T42" s="22">
        <v>8914</v>
      </c>
      <c r="U42" s="22">
        <v>11806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2614478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3500087</v>
      </c>
    </row>
    <row r="43" spans="1:42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3537</v>
      </c>
      <c r="U43" s="22">
        <v>5968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9505</v>
      </c>
    </row>
    <row r="44" spans="1:42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1388538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1148105</v>
      </c>
      <c r="P44" s="22">
        <v>0</v>
      </c>
      <c r="Q44" s="22">
        <v>0</v>
      </c>
      <c r="R44" s="22">
        <v>0</v>
      </c>
      <c r="S44" s="22">
        <v>0</v>
      </c>
      <c r="T44" s="22">
        <v>432686</v>
      </c>
      <c r="U44" s="22">
        <v>10786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1145383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4125498</v>
      </c>
    </row>
    <row r="45" spans="1:42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13404</v>
      </c>
      <c r="U45" s="22">
        <v>13404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26808</v>
      </c>
    </row>
    <row r="46" spans="1:42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2366893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2366893</v>
      </c>
    </row>
    <row r="47" spans="1:42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43125</v>
      </c>
      <c r="P47" s="22">
        <v>0</v>
      </c>
      <c r="Q47" s="22">
        <v>0</v>
      </c>
      <c r="R47" s="22">
        <v>0</v>
      </c>
      <c r="S47" s="22">
        <v>0</v>
      </c>
      <c r="T47" s="22">
        <v>749701</v>
      </c>
      <c r="U47" s="22">
        <v>443921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4374216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5610963</v>
      </c>
    </row>
    <row r="48" spans="1:42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0</v>
      </c>
      <c r="F48" s="22">
        <v>100000</v>
      </c>
      <c r="G48" s="22">
        <v>0</v>
      </c>
      <c r="H48" s="22">
        <v>0</v>
      </c>
      <c r="I48" s="22">
        <v>401491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189886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10742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702119</v>
      </c>
    </row>
    <row r="49" spans="1:42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191937</v>
      </c>
      <c r="U51" s="22">
        <v>615860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807797</v>
      </c>
    </row>
    <row r="52" spans="1:42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67293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67293</v>
      </c>
    </row>
    <row r="53" spans="1:42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316098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316098</v>
      </c>
    </row>
    <row r="54" spans="1:42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3791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3791</v>
      </c>
    </row>
    <row r="55" spans="1:42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1588129</v>
      </c>
      <c r="U56" s="22">
        <v>77610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1665739</v>
      </c>
    </row>
    <row r="57" spans="1:42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138236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138236</v>
      </c>
    </row>
    <row r="58" spans="1:42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0</v>
      </c>
      <c r="F58" s="22">
        <v>100000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848547</v>
      </c>
      <c r="P58" s="22">
        <v>0</v>
      </c>
      <c r="Q58" s="22">
        <v>0</v>
      </c>
      <c r="R58" s="22">
        <v>0</v>
      </c>
      <c r="S58" s="22">
        <v>0</v>
      </c>
      <c r="T58" s="22">
        <v>173692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1122239</v>
      </c>
    </row>
    <row r="59" spans="1:42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33795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33795</v>
      </c>
    </row>
    <row r="60" spans="1:42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0</v>
      </c>
      <c r="F61" s="22">
        <v>725180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50578</v>
      </c>
      <c r="P61" s="22">
        <v>0</v>
      </c>
      <c r="Q61" s="22">
        <v>0</v>
      </c>
      <c r="R61" s="22">
        <v>0</v>
      </c>
      <c r="S61" s="22">
        <v>0</v>
      </c>
      <c r="T61" s="22">
        <v>151095</v>
      </c>
      <c r="U61" s="22">
        <v>143026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129069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1198948</v>
      </c>
    </row>
    <row r="62" spans="1:42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0</v>
      </c>
      <c r="F63" s="22">
        <v>8749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134819</v>
      </c>
      <c r="P63" s="22">
        <v>0</v>
      </c>
      <c r="Q63" s="22">
        <v>0</v>
      </c>
      <c r="R63" s="22">
        <v>169237</v>
      </c>
      <c r="S63" s="22">
        <v>0</v>
      </c>
      <c r="T63" s="22">
        <v>57376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370181</v>
      </c>
    </row>
    <row r="64" spans="1:42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687401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687401</v>
      </c>
    </row>
    <row r="68" spans="1:42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221146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3435856</v>
      </c>
      <c r="U68" s="22">
        <v>444445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4101447</v>
      </c>
    </row>
    <row r="69" spans="1:42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5587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5587</v>
      </c>
    </row>
    <row r="71" spans="1:42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47890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124182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172072</v>
      </c>
    </row>
    <row r="72" spans="1:42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115473</v>
      </c>
      <c r="P73" s="22">
        <v>0</v>
      </c>
      <c r="Q73" s="22">
        <v>0</v>
      </c>
      <c r="R73" s="22">
        <v>0</v>
      </c>
      <c r="S73" s="22">
        <v>0</v>
      </c>
      <c r="T73" s="22">
        <v>5428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120901</v>
      </c>
    </row>
    <row r="74" spans="1:42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322289</v>
      </c>
      <c r="O76" s="22">
        <v>1457569</v>
      </c>
      <c r="P76" s="22">
        <v>0</v>
      </c>
      <c r="Q76" s="22">
        <v>0</v>
      </c>
      <c r="R76" s="22">
        <v>0</v>
      </c>
      <c r="S76" s="22">
        <v>0</v>
      </c>
      <c r="T76" s="22">
        <v>249824</v>
      </c>
      <c r="U76" s="22">
        <v>121701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2151383</v>
      </c>
    </row>
    <row r="77" spans="1:42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218307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57615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275922</v>
      </c>
    </row>
    <row r="78" spans="1:42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0</v>
      </c>
      <c r="F78" s="22">
        <v>27422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27422</v>
      </c>
    </row>
    <row r="79" spans="1:42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779039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4932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783971</v>
      </c>
    </row>
    <row r="85" spans="1:42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0</v>
      </c>
      <c r="F85" s="22">
        <v>35319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35319</v>
      </c>
    </row>
    <row r="86" spans="1:42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52304</v>
      </c>
      <c r="U86" s="22">
        <v>7125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59429</v>
      </c>
    </row>
    <row r="87" spans="1:42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2433243</v>
      </c>
      <c r="P88" s="22">
        <v>66036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2499279</v>
      </c>
    </row>
    <row r="89" spans="1:42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92861</v>
      </c>
      <c r="P89" s="22">
        <v>0</v>
      </c>
      <c r="Q89" s="22">
        <v>0</v>
      </c>
      <c r="R89" s="22">
        <v>0</v>
      </c>
      <c r="S89" s="22">
        <v>0</v>
      </c>
      <c r="T89" s="22">
        <v>23457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26653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142971</v>
      </c>
    </row>
    <row r="90" spans="1:42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403219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-9323</v>
      </c>
      <c r="AP90" s="22">
        <v>393896</v>
      </c>
    </row>
    <row r="91" spans="1:42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30000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21630</v>
      </c>
      <c r="AG91" s="22">
        <v>0</v>
      </c>
      <c r="AH91" s="22">
        <v>0</v>
      </c>
      <c r="AI91" s="22">
        <v>1218692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1270322</v>
      </c>
    </row>
    <row r="92" spans="1:42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266158</v>
      </c>
      <c r="O92" s="22">
        <v>231072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321811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819041</v>
      </c>
    </row>
    <row r="93" spans="1:42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70705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70705</v>
      </c>
    </row>
    <row r="95" spans="1:42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0</v>
      </c>
      <c r="F95" s="22">
        <v>18822</v>
      </c>
      <c r="G95" s="22">
        <v>0</v>
      </c>
      <c r="H95" s="22">
        <v>164169</v>
      </c>
      <c r="I95" s="22">
        <v>35543</v>
      </c>
      <c r="J95" s="22">
        <v>0</v>
      </c>
      <c r="K95" s="22">
        <v>0</v>
      </c>
      <c r="L95" s="22">
        <v>0</v>
      </c>
      <c r="M95" s="22">
        <v>0</v>
      </c>
      <c r="N95" s="22">
        <v>109167</v>
      </c>
      <c r="O95" s="22">
        <v>429066</v>
      </c>
      <c r="P95" s="22">
        <v>0</v>
      </c>
      <c r="Q95" s="22">
        <v>0</v>
      </c>
      <c r="R95" s="22">
        <v>18395</v>
      </c>
      <c r="S95" s="22">
        <v>0</v>
      </c>
      <c r="T95" s="22">
        <v>302763</v>
      </c>
      <c r="U95" s="22">
        <v>59143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150290</v>
      </c>
      <c r="AJ95" s="22">
        <v>50828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1338186</v>
      </c>
    </row>
    <row r="96" spans="1:42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71171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10310</v>
      </c>
      <c r="U96" s="22">
        <v>53013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101318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235812</v>
      </c>
    </row>
    <row r="97" spans="1:42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12508</v>
      </c>
      <c r="O97" s="22">
        <v>148409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6160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167077</v>
      </c>
    </row>
    <row r="98" spans="1:42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0</v>
      </c>
      <c r="F98" s="22">
        <v>180651</v>
      </c>
      <c r="G98" s="22">
        <v>0</v>
      </c>
      <c r="H98" s="22">
        <v>210152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38099</v>
      </c>
      <c r="P98" s="22">
        <v>0</v>
      </c>
      <c r="Q98" s="22">
        <v>0</v>
      </c>
      <c r="R98" s="22">
        <v>45254</v>
      </c>
      <c r="S98" s="22">
        <v>0</v>
      </c>
      <c r="T98" s="22">
        <v>224125</v>
      </c>
      <c r="U98" s="22">
        <v>0</v>
      </c>
      <c r="V98" s="22">
        <v>186263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29056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913600</v>
      </c>
    </row>
    <row r="99" spans="1:42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46336</v>
      </c>
      <c r="P99" s="22">
        <v>0</v>
      </c>
      <c r="Q99" s="22">
        <v>0</v>
      </c>
      <c r="R99" s="22">
        <v>0</v>
      </c>
      <c r="S99" s="22">
        <v>0</v>
      </c>
      <c r="T99" s="22">
        <v>30310</v>
      </c>
      <c r="U99" s="22">
        <v>18155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97590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192391</v>
      </c>
    </row>
    <row r="100" spans="1:42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131171</v>
      </c>
      <c r="I100" s="22">
        <v>17909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282113</v>
      </c>
      <c r="P100" s="22">
        <v>0</v>
      </c>
      <c r="Q100" s="22">
        <v>0</v>
      </c>
      <c r="R100" s="22">
        <v>0</v>
      </c>
      <c r="S100" s="22">
        <v>0</v>
      </c>
      <c r="T100" s="22">
        <v>50913</v>
      </c>
      <c r="U100" s="22">
        <v>43701</v>
      </c>
      <c r="V100" s="22">
        <v>0</v>
      </c>
      <c r="W100" s="22">
        <v>0</v>
      </c>
      <c r="X100" s="22">
        <v>11041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205816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742664</v>
      </c>
    </row>
    <row r="101" spans="1:42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65521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63844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7817</v>
      </c>
      <c r="AM101" s="22">
        <v>0</v>
      </c>
      <c r="AN101" s="22">
        <v>0</v>
      </c>
      <c r="AO101" s="22">
        <v>0</v>
      </c>
      <c r="AP101" s="22">
        <v>137182</v>
      </c>
    </row>
    <row r="102" spans="1:42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119828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119828</v>
      </c>
    </row>
    <row r="103" spans="1:42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6415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5814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12229</v>
      </c>
    </row>
    <row r="104" spans="1:42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0</v>
      </c>
      <c r="F104" s="22">
        <v>19692</v>
      </c>
      <c r="G104" s="22">
        <v>0</v>
      </c>
      <c r="H104" s="22">
        <v>0</v>
      </c>
      <c r="I104" s="22">
        <v>31258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23349</v>
      </c>
      <c r="P104" s="22">
        <v>0</v>
      </c>
      <c r="Q104" s="22">
        <v>0</v>
      </c>
      <c r="R104" s="22">
        <v>10755</v>
      </c>
      <c r="S104" s="22">
        <v>0</v>
      </c>
      <c r="T104" s="22">
        <v>26577</v>
      </c>
      <c r="U104" s="22">
        <v>27542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4888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144061</v>
      </c>
    </row>
    <row r="105" spans="1:42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0</v>
      </c>
      <c r="F105" s="22">
        <v>50610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93025</v>
      </c>
      <c r="P105" s="22">
        <v>0</v>
      </c>
      <c r="Q105" s="22">
        <v>0</v>
      </c>
      <c r="R105" s="22">
        <v>0</v>
      </c>
      <c r="S105" s="22">
        <v>0</v>
      </c>
      <c r="T105" s="22">
        <v>101383</v>
      </c>
      <c r="U105" s="22">
        <v>51955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296973</v>
      </c>
    </row>
    <row r="106" spans="1:42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0</v>
      </c>
      <c r="F106" s="22">
        <v>149179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8277</v>
      </c>
      <c r="P106" s="22">
        <v>0</v>
      </c>
      <c r="Q106" s="22">
        <v>0</v>
      </c>
      <c r="R106" s="22">
        <v>71738</v>
      </c>
      <c r="S106" s="22">
        <v>0</v>
      </c>
      <c r="T106" s="22">
        <v>280130</v>
      </c>
      <c r="U106" s="22">
        <v>461228</v>
      </c>
      <c r="V106" s="22">
        <v>228672</v>
      </c>
      <c r="W106" s="22">
        <v>89058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142612</v>
      </c>
      <c r="AF106" s="22">
        <v>0</v>
      </c>
      <c r="AG106" s="22">
        <v>0</v>
      </c>
      <c r="AH106" s="22">
        <v>0</v>
      </c>
      <c r="AI106" s="22">
        <v>3077039</v>
      </c>
      <c r="AJ106" s="22">
        <v>67342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4575275</v>
      </c>
    </row>
    <row r="107" spans="1:42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3252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142318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145570</v>
      </c>
    </row>
    <row r="108" spans="1:42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0</v>
      </c>
      <c r="F108" s="22">
        <v>21250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22500</v>
      </c>
      <c r="O108" s="22">
        <v>133333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42848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24200</v>
      </c>
      <c r="AE108" s="22">
        <v>0</v>
      </c>
      <c r="AF108" s="22">
        <v>0</v>
      </c>
      <c r="AG108" s="22">
        <v>0</v>
      </c>
      <c r="AH108" s="22">
        <v>0</v>
      </c>
      <c r="AI108" s="22">
        <v>140871</v>
      </c>
      <c r="AJ108" s="22">
        <v>35000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420002</v>
      </c>
    </row>
    <row r="109" spans="1:42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25280</v>
      </c>
      <c r="P109" s="22">
        <v>0</v>
      </c>
      <c r="Q109" s="22">
        <v>0</v>
      </c>
      <c r="R109" s="22">
        <v>0</v>
      </c>
      <c r="S109" s="22">
        <v>0</v>
      </c>
      <c r="T109" s="22">
        <v>14025</v>
      </c>
      <c r="U109" s="22">
        <v>19599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59198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118102</v>
      </c>
    </row>
    <row r="110" spans="1:42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0</v>
      </c>
      <c r="F110" s="22">
        <v>199522</v>
      </c>
      <c r="G110" s="22">
        <v>0</v>
      </c>
      <c r="H110" s="22">
        <v>0</v>
      </c>
      <c r="I110" s="22">
        <v>11104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112002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10686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333314</v>
      </c>
    </row>
    <row r="111" spans="1:42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98766</v>
      </c>
      <c r="U111" s="22">
        <v>46056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115254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260076</v>
      </c>
    </row>
    <row r="112" spans="1:42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1816</v>
      </c>
      <c r="K112" s="22">
        <v>0</v>
      </c>
      <c r="L112" s="22">
        <v>0</v>
      </c>
      <c r="M112" s="22">
        <v>0</v>
      </c>
      <c r="N112" s="22">
        <v>59854</v>
      </c>
      <c r="O112" s="22">
        <v>60075</v>
      </c>
      <c r="P112" s="22">
        <v>0</v>
      </c>
      <c r="Q112" s="22">
        <v>0</v>
      </c>
      <c r="R112" s="22">
        <v>147336</v>
      </c>
      <c r="S112" s="22">
        <v>0</v>
      </c>
      <c r="T112" s="22">
        <v>39104</v>
      </c>
      <c r="U112" s="22">
        <v>26637</v>
      </c>
      <c r="V112" s="22">
        <v>57518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47164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439504</v>
      </c>
    </row>
    <row r="113" spans="1:42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24373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15121</v>
      </c>
      <c r="S113" s="22">
        <v>0</v>
      </c>
      <c r="T113" s="22">
        <v>10837</v>
      </c>
      <c r="U113" s="22">
        <v>10017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4930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65278</v>
      </c>
    </row>
    <row r="114" spans="1:42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83060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340521</v>
      </c>
      <c r="P114" s="22">
        <v>0</v>
      </c>
      <c r="Q114" s="22">
        <v>0</v>
      </c>
      <c r="R114" s="22">
        <v>42336</v>
      </c>
      <c r="S114" s="22">
        <v>0</v>
      </c>
      <c r="T114" s="22">
        <v>166013</v>
      </c>
      <c r="U114" s="22">
        <v>10566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167931</v>
      </c>
      <c r="AJ114" s="22">
        <v>79832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890259</v>
      </c>
    </row>
    <row r="115" spans="1:42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51968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22272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74240</v>
      </c>
    </row>
    <row r="116" spans="1:42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12367</v>
      </c>
      <c r="P116" s="22">
        <v>0</v>
      </c>
      <c r="Q116" s="22">
        <v>0</v>
      </c>
      <c r="R116" s="22">
        <v>0</v>
      </c>
      <c r="S116" s="22">
        <v>0</v>
      </c>
      <c r="T116" s="22">
        <v>221096</v>
      </c>
      <c r="U116" s="22">
        <v>191858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10605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435926</v>
      </c>
    </row>
    <row r="117" spans="1:42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14257</v>
      </c>
      <c r="J117" s="22">
        <v>0</v>
      </c>
      <c r="K117" s="22">
        <v>0</v>
      </c>
      <c r="L117" s="22">
        <v>0</v>
      </c>
      <c r="M117" s="22">
        <v>0</v>
      </c>
      <c r="N117" s="22">
        <v>25693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12273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16234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68457</v>
      </c>
    </row>
    <row r="118" spans="1:42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0</v>
      </c>
      <c r="F118" s="22">
        <v>30351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28528</v>
      </c>
      <c r="P118" s="22">
        <v>0</v>
      </c>
      <c r="Q118" s="22">
        <v>0</v>
      </c>
      <c r="R118" s="22">
        <v>0</v>
      </c>
      <c r="S118" s="22">
        <v>0</v>
      </c>
      <c r="T118" s="22">
        <v>18630</v>
      </c>
      <c r="U118" s="22">
        <v>13112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90621</v>
      </c>
    </row>
    <row r="119" spans="1:42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39623</v>
      </c>
      <c r="I119" s="22">
        <v>0</v>
      </c>
      <c r="J119" s="22">
        <v>0</v>
      </c>
      <c r="K119" s="22">
        <v>0</v>
      </c>
      <c r="L119" s="22">
        <v>7185</v>
      </c>
      <c r="M119" s="22">
        <v>0</v>
      </c>
      <c r="N119" s="22">
        <v>0</v>
      </c>
      <c r="O119" s="22">
        <v>294779</v>
      </c>
      <c r="P119" s="22">
        <v>0</v>
      </c>
      <c r="Q119" s="22">
        <v>0</v>
      </c>
      <c r="R119" s="22">
        <v>0</v>
      </c>
      <c r="S119" s="22">
        <v>0</v>
      </c>
      <c r="T119" s="22">
        <v>12501</v>
      </c>
      <c r="U119" s="22">
        <v>125520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93245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54577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627430</v>
      </c>
    </row>
    <row r="120" spans="1:42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86331</v>
      </c>
      <c r="J120" s="22">
        <v>0</v>
      </c>
      <c r="K120" s="22">
        <v>0</v>
      </c>
      <c r="L120" s="22">
        <v>0</v>
      </c>
      <c r="M120" s="22">
        <v>0</v>
      </c>
      <c r="N120" s="22">
        <v>35045</v>
      </c>
      <c r="O120" s="22">
        <v>340523</v>
      </c>
      <c r="P120" s="22">
        <v>0</v>
      </c>
      <c r="Q120" s="22">
        <v>0</v>
      </c>
      <c r="R120" s="22">
        <v>0</v>
      </c>
      <c r="S120" s="22">
        <v>0</v>
      </c>
      <c r="T120" s="22">
        <v>91631</v>
      </c>
      <c r="U120" s="22">
        <v>161514</v>
      </c>
      <c r="V120" s="22">
        <v>0</v>
      </c>
      <c r="W120" s="22">
        <v>0</v>
      </c>
      <c r="X120" s="22">
        <v>0</v>
      </c>
      <c r="Y120" s="22">
        <v>42573</v>
      </c>
      <c r="Z120" s="22">
        <v>0</v>
      </c>
      <c r="AA120" s="22">
        <v>29831</v>
      </c>
      <c r="AB120" s="22">
        <v>93932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67310</v>
      </c>
      <c r="AJ120" s="22">
        <v>71520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1020210</v>
      </c>
    </row>
    <row r="121" spans="1:42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128666</v>
      </c>
      <c r="U121" s="22">
        <v>126350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11134</v>
      </c>
      <c r="AF121" s="22">
        <v>0</v>
      </c>
      <c r="AG121" s="22">
        <v>0</v>
      </c>
      <c r="AH121" s="22">
        <v>0</v>
      </c>
      <c r="AI121" s="22">
        <v>0</v>
      </c>
      <c r="AJ121" s="22">
        <v>217023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483173</v>
      </c>
    </row>
    <row r="122" spans="1:42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14839</v>
      </c>
      <c r="P122" s="22">
        <v>0</v>
      </c>
      <c r="Q122" s="22">
        <v>0</v>
      </c>
      <c r="R122" s="22">
        <v>5033</v>
      </c>
      <c r="S122" s="22">
        <v>0</v>
      </c>
      <c r="T122" s="22">
        <v>0</v>
      </c>
      <c r="U122" s="22">
        <v>23095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42967</v>
      </c>
    </row>
    <row r="123" spans="1:42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226864</v>
      </c>
      <c r="P123" s="22">
        <v>0</v>
      </c>
      <c r="Q123" s="22">
        <v>0</v>
      </c>
      <c r="R123" s="22">
        <v>0</v>
      </c>
      <c r="S123" s="22">
        <v>0</v>
      </c>
      <c r="T123" s="22">
        <v>65536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275362</v>
      </c>
      <c r="AB123" s="22">
        <v>0</v>
      </c>
      <c r="AC123" s="22">
        <v>0</v>
      </c>
      <c r="AD123" s="22">
        <v>1847968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2415730</v>
      </c>
    </row>
    <row r="124" spans="1:42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10367</v>
      </c>
      <c r="O125" s="22">
        <v>369759</v>
      </c>
      <c r="P125" s="22">
        <v>0</v>
      </c>
      <c r="Q125" s="22">
        <v>0</v>
      </c>
      <c r="R125" s="22">
        <v>0</v>
      </c>
      <c r="S125" s="22">
        <v>0</v>
      </c>
      <c r="T125" s="22">
        <v>83495</v>
      </c>
      <c r="U125" s="22">
        <v>60678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102244</v>
      </c>
      <c r="AJ125" s="22">
        <v>0</v>
      </c>
      <c r="AK125" s="22">
        <v>0</v>
      </c>
      <c r="AL125" s="22">
        <v>9773</v>
      </c>
      <c r="AM125" s="22">
        <v>0</v>
      </c>
      <c r="AN125" s="22">
        <v>0</v>
      </c>
      <c r="AO125" s="22">
        <v>0</v>
      </c>
      <c r="AP125" s="22">
        <v>636316</v>
      </c>
    </row>
    <row r="126" spans="1:42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14997</v>
      </c>
      <c r="U126" s="22">
        <v>1203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33317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21590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71107</v>
      </c>
    </row>
    <row r="127" spans="1:42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36995</v>
      </c>
      <c r="U127" s="22">
        <v>36172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947</v>
      </c>
      <c r="AO127" s="22">
        <v>0</v>
      </c>
      <c r="AP127" s="22">
        <v>74114</v>
      </c>
    </row>
    <row r="128" spans="1:42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702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32170</v>
      </c>
      <c r="P128" s="22">
        <v>0</v>
      </c>
      <c r="Q128" s="22">
        <v>0</v>
      </c>
      <c r="R128" s="22">
        <v>0</v>
      </c>
      <c r="S128" s="22">
        <v>0</v>
      </c>
      <c r="T128" s="22">
        <v>44815</v>
      </c>
      <c r="U128" s="22">
        <v>64212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24229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166128</v>
      </c>
    </row>
    <row r="129" spans="1:42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15089</v>
      </c>
      <c r="U129" s="22">
        <v>58300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348597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421986</v>
      </c>
    </row>
    <row r="130" spans="1:42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5598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5598</v>
      </c>
    </row>
    <row r="131" spans="1:42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39623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837447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877070</v>
      </c>
    </row>
    <row r="132" spans="1:42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55657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55657</v>
      </c>
    </row>
    <row r="134" spans="1:42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21053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6490</v>
      </c>
      <c r="P134" s="22">
        <v>0</v>
      </c>
      <c r="Q134" s="22">
        <v>0</v>
      </c>
      <c r="R134" s="22">
        <v>0</v>
      </c>
      <c r="S134" s="22">
        <v>0</v>
      </c>
      <c r="T134" s="22">
        <v>26714</v>
      </c>
      <c r="U134" s="22">
        <v>21745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76002</v>
      </c>
    </row>
    <row r="135" spans="1:42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0</v>
      </c>
      <c r="F135" s="22">
        <v>92485</v>
      </c>
      <c r="G135" s="22">
        <v>0</v>
      </c>
      <c r="H135" s="22">
        <v>0</v>
      </c>
      <c r="I135" s="22">
        <v>29652</v>
      </c>
      <c r="J135" s="22">
        <v>0</v>
      </c>
      <c r="K135" s="22">
        <v>0</v>
      </c>
      <c r="L135" s="22">
        <v>0</v>
      </c>
      <c r="M135" s="22">
        <v>0</v>
      </c>
      <c r="N135" s="22">
        <v>23324</v>
      </c>
      <c r="O135" s="22">
        <v>280334</v>
      </c>
      <c r="P135" s="22">
        <v>0</v>
      </c>
      <c r="Q135" s="22">
        <v>0</v>
      </c>
      <c r="R135" s="22">
        <v>0</v>
      </c>
      <c r="S135" s="22">
        <v>0</v>
      </c>
      <c r="T135" s="22">
        <v>158835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7111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591741</v>
      </c>
    </row>
    <row r="136" spans="1:42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71515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61299</v>
      </c>
      <c r="AE136" s="22">
        <v>0</v>
      </c>
      <c r="AF136" s="22">
        <v>34047</v>
      </c>
      <c r="AG136" s="22">
        <v>0</v>
      </c>
      <c r="AH136" s="22">
        <v>0</v>
      </c>
      <c r="AI136" s="22">
        <v>128141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295002</v>
      </c>
    </row>
    <row r="137" spans="1:42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121204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164875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88627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50157</v>
      </c>
      <c r="AF137" s="22">
        <v>0</v>
      </c>
      <c r="AG137" s="22">
        <v>0</v>
      </c>
      <c r="AH137" s="22">
        <v>0</v>
      </c>
      <c r="AI137" s="22">
        <v>204366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629229</v>
      </c>
    </row>
    <row r="138" spans="1:42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0</v>
      </c>
      <c r="F138" s="22">
        <v>108854</v>
      </c>
      <c r="G138" s="22">
        <v>0</v>
      </c>
      <c r="H138" s="22">
        <v>191069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1057246</v>
      </c>
      <c r="P138" s="22">
        <v>0</v>
      </c>
      <c r="Q138" s="22">
        <v>0</v>
      </c>
      <c r="R138" s="22">
        <v>0</v>
      </c>
      <c r="S138" s="22">
        <v>0</v>
      </c>
      <c r="T138" s="22">
        <v>274466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112931</v>
      </c>
      <c r="AF138" s="22">
        <v>0</v>
      </c>
      <c r="AG138" s="22">
        <v>0</v>
      </c>
      <c r="AH138" s="22">
        <v>0</v>
      </c>
      <c r="AI138" s="22">
        <v>153214</v>
      </c>
      <c r="AJ138" s="22">
        <v>183987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2081767</v>
      </c>
    </row>
    <row r="139" spans="1:42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10921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14746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18430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44097</v>
      </c>
    </row>
    <row r="141" spans="1:42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4501</v>
      </c>
      <c r="O141" s="22">
        <v>95722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100223</v>
      </c>
    </row>
    <row r="142" spans="1:42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15741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15741</v>
      </c>
    </row>
    <row r="143" spans="1:42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25448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25448</v>
      </c>
    </row>
    <row r="144" spans="1:42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30138</v>
      </c>
      <c r="S144" s="22">
        <v>0</v>
      </c>
      <c r="T144" s="22">
        <v>17420</v>
      </c>
      <c r="U144" s="22">
        <v>43056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90614</v>
      </c>
    </row>
    <row r="145" spans="1:42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137681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47884</v>
      </c>
      <c r="P145" s="22">
        <v>0</v>
      </c>
      <c r="Q145" s="22">
        <v>0</v>
      </c>
      <c r="R145" s="22">
        <v>0</v>
      </c>
      <c r="S145" s="22">
        <v>0</v>
      </c>
      <c r="T145" s="22">
        <v>56591</v>
      </c>
      <c r="U145" s="22">
        <v>1370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2180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245706</v>
      </c>
    </row>
    <row r="146" spans="1:42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34852</v>
      </c>
      <c r="P146" s="22">
        <v>0</v>
      </c>
      <c r="Q146" s="22">
        <v>0</v>
      </c>
      <c r="R146" s="22">
        <v>0</v>
      </c>
      <c r="S146" s="22">
        <v>0</v>
      </c>
      <c r="T146" s="22">
        <v>49755</v>
      </c>
      <c r="U146" s="22">
        <v>21159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34701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140467</v>
      </c>
    </row>
    <row r="147" spans="1:42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27682</v>
      </c>
      <c r="U147" s="22">
        <v>3808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24230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55720</v>
      </c>
    </row>
    <row r="148" spans="1:42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47500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47500</v>
      </c>
    </row>
    <row r="149" spans="1:42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7722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10014</v>
      </c>
      <c r="P149" s="22">
        <v>0</v>
      </c>
      <c r="Q149" s="22">
        <v>0</v>
      </c>
      <c r="R149" s="22">
        <v>0</v>
      </c>
      <c r="S149" s="22">
        <v>0</v>
      </c>
      <c r="T149" s="22">
        <v>9632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7057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34425</v>
      </c>
    </row>
    <row r="150" spans="1:42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0</v>
      </c>
      <c r="F150" s="22">
        <v>157865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34754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38606</v>
      </c>
      <c r="AJ150" s="22">
        <v>593014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824239</v>
      </c>
    </row>
    <row r="151" spans="1:42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40150</v>
      </c>
      <c r="P151" s="22">
        <v>0</v>
      </c>
      <c r="Q151" s="22">
        <v>0</v>
      </c>
      <c r="R151" s="22">
        <v>0</v>
      </c>
      <c r="S151" s="22">
        <v>0</v>
      </c>
      <c r="T151" s="22">
        <v>9223</v>
      </c>
      <c r="U151" s="22">
        <v>1873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51246</v>
      </c>
    </row>
    <row r="152" spans="1:42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5326</v>
      </c>
      <c r="P152" s="22">
        <v>0</v>
      </c>
      <c r="Q152" s="22">
        <v>0</v>
      </c>
      <c r="R152" s="22">
        <v>0</v>
      </c>
      <c r="S152" s="22">
        <v>0</v>
      </c>
      <c r="T152" s="22">
        <v>46504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215139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266969</v>
      </c>
    </row>
    <row r="153" spans="1:42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0</v>
      </c>
      <c r="F153" s="22">
        <v>156232</v>
      </c>
      <c r="G153" s="22">
        <v>0</v>
      </c>
      <c r="H153" s="22">
        <v>226558</v>
      </c>
      <c r="I153" s="22">
        <v>252083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225516</v>
      </c>
      <c r="P153" s="22">
        <v>0</v>
      </c>
      <c r="Q153" s="22">
        <v>0</v>
      </c>
      <c r="R153" s="22">
        <v>6893</v>
      </c>
      <c r="S153" s="22">
        <v>0</v>
      </c>
      <c r="T153" s="22">
        <v>173559</v>
      </c>
      <c r="U153" s="22">
        <v>272751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1317700</v>
      </c>
      <c r="AJ153" s="22">
        <v>136890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2768182</v>
      </c>
    </row>
    <row r="154" spans="1:42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67457</v>
      </c>
      <c r="I154" s="22">
        <v>84667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25005</v>
      </c>
      <c r="U154" s="22">
        <v>118085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48602</v>
      </c>
      <c r="AJ154" s="22">
        <v>19805</v>
      </c>
      <c r="AK154" s="22">
        <v>0</v>
      </c>
      <c r="AL154" s="22">
        <v>0</v>
      </c>
      <c r="AM154" s="22">
        <v>0</v>
      </c>
      <c r="AN154" s="22">
        <v>0</v>
      </c>
      <c r="AO154" s="22">
        <v>548716</v>
      </c>
      <c r="AP154" s="22">
        <v>912337</v>
      </c>
    </row>
    <row r="155" spans="1:42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29428</v>
      </c>
      <c r="U155" s="22">
        <v>29428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58856</v>
      </c>
    </row>
    <row r="156" spans="1:42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9512</v>
      </c>
      <c r="P156" s="22">
        <v>0</v>
      </c>
      <c r="Q156" s="22">
        <v>0</v>
      </c>
      <c r="R156" s="22">
        <v>0</v>
      </c>
      <c r="S156" s="22">
        <v>0</v>
      </c>
      <c r="T156" s="22">
        <v>47910</v>
      </c>
      <c r="U156" s="22">
        <v>28767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6620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92809</v>
      </c>
    </row>
    <row r="157" spans="1:42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49683</v>
      </c>
      <c r="O157" s="22">
        <v>161020</v>
      </c>
      <c r="P157" s="22">
        <v>0</v>
      </c>
      <c r="Q157" s="22">
        <v>0</v>
      </c>
      <c r="R157" s="22">
        <v>0</v>
      </c>
      <c r="S157" s="22">
        <v>0</v>
      </c>
      <c r="T157" s="22">
        <v>50662</v>
      </c>
      <c r="U157" s="22">
        <v>179627</v>
      </c>
      <c r="V157" s="22">
        <v>0</v>
      </c>
      <c r="W157" s="22">
        <v>0</v>
      </c>
      <c r="X157" s="22">
        <v>0</v>
      </c>
      <c r="Y157" s="22">
        <v>13605</v>
      </c>
      <c r="Z157" s="22">
        <v>0</v>
      </c>
      <c r="AA157" s="22">
        <v>0</v>
      </c>
      <c r="AB157" s="22">
        <v>0</v>
      </c>
      <c r="AC157" s="22">
        <v>10052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154555</v>
      </c>
      <c r="AJ157" s="22">
        <v>40090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659294</v>
      </c>
    </row>
    <row r="158" spans="1:42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0</v>
      </c>
      <c r="F158" s="22">
        <v>9849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69835</v>
      </c>
      <c r="AJ158" s="22">
        <v>0</v>
      </c>
      <c r="AK158" s="22">
        <v>9849</v>
      </c>
      <c r="AL158" s="22">
        <v>0</v>
      </c>
      <c r="AM158" s="22">
        <v>0</v>
      </c>
      <c r="AN158" s="22">
        <v>0</v>
      </c>
      <c r="AO158" s="22">
        <v>0</v>
      </c>
      <c r="AP158" s="22">
        <v>89533</v>
      </c>
    </row>
    <row r="159" spans="1:42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152269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152269</v>
      </c>
    </row>
    <row r="160" spans="1:42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84836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103827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188663</v>
      </c>
    </row>
    <row r="161" spans="1:42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0</v>
      </c>
      <c r="F161" s="22">
        <v>26006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110039</v>
      </c>
      <c r="P161" s="22">
        <v>0</v>
      </c>
      <c r="Q161" s="22">
        <v>0</v>
      </c>
      <c r="R161" s="22">
        <v>5239</v>
      </c>
      <c r="S161" s="22">
        <v>0</v>
      </c>
      <c r="T161" s="22">
        <v>240168</v>
      </c>
      <c r="U161" s="22">
        <v>98853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480305</v>
      </c>
    </row>
    <row r="162" spans="1:42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48388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76922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125310</v>
      </c>
    </row>
    <row r="163" spans="1:42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99599</v>
      </c>
      <c r="U163" s="22">
        <v>9200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68445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177244</v>
      </c>
    </row>
    <row r="164" spans="1:42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15836</v>
      </c>
      <c r="U164" s="22">
        <v>129808</v>
      </c>
      <c r="V164" s="22">
        <v>89075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48893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283612</v>
      </c>
    </row>
    <row r="165" spans="1:42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45733</v>
      </c>
      <c r="I165" s="22">
        <v>2652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198490</v>
      </c>
      <c r="P165" s="22">
        <v>0</v>
      </c>
      <c r="Q165" s="22">
        <v>0</v>
      </c>
      <c r="R165" s="22">
        <v>64709</v>
      </c>
      <c r="S165" s="22">
        <v>0</v>
      </c>
      <c r="T165" s="22">
        <v>121728</v>
      </c>
      <c r="U165" s="22">
        <v>11026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483876</v>
      </c>
      <c r="AE165" s="22">
        <v>0</v>
      </c>
      <c r="AF165" s="22">
        <v>0</v>
      </c>
      <c r="AG165" s="22">
        <v>0</v>
      </c>
      <c r="AH165" s="22">
        <v>0</v>
      </c>
      <c r="AI165" s="22">
        <v>24103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952317</v>
      </c>
    </row>
    <row r="166" spans="1:42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27597</v>
      </c>
      <c r="U166" s="22">
        <v>90517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150465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268579</v>
      </c>
    </row>
    <row r="167" spans="1:42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100276</v>
      </c>
      <c r="P167" s="22">
        <v>0</v>
      </c>
      <c r="Q167" s="22">
        <v>0</v>
      </c>
      <c r="R167" s="22">
        <v>0</v>
      </c>
      <c r="S167" s="22">
        <v>0</v>
      </c>
      <c r="T167" s="22">
        <v>77464</v>
      </c>
      <c r="U167" s="22">
        <v>132290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55461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365491</v>
      </c>
    </row>
    <row r="168" spans="1:42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48163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28200</v>
      </c>
      <c r="P168" s="22">
        <v>0</v>
      </c>
      <c r="Q168" s="22">
        <v>0</v>
      </c>
      <c r="R168" s="22">
        <v>0</v>
      </c>
      <c r="S168" s="22">
        <v>0</v>
      </c>
      <c r="T168" s="22">
        <v>202526</v>
      </c>
      <c r="U168" s="22">
        <v>46238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34115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179669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538911</v>
      </c>
    </row>
    <row r="169" spans="1:42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82083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82083</v>
      </c>
    </row>
    <row r="170" spans="1:42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21866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202439</v>
      </c>
      <c r="T170" s="22">
        <v>0</v>
      </c>
      <c r="U170" s="22">
        <v>0</v>
      </c>
      <c r="V170" s="22">
        <v>0</v>
      </c>
      <c r="W170" s="22">
        <v>87845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32842</v>
      </c>
      <c r="AM170" s="22">
        <v>0</v>
      </c>
      <c r="AN170" s="22">
        <v>0</v>
      </c>
      <c r="AO170" s="22">
        <v>0</v>
      </c>
      <c r="AP170" s="22">
        <v>344992</v>
      </c>
    </row>
    <row r="171" spans="1:42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0</v>
      </c>
      <c r="F171" s="22">
        <v>1077871</v>
      </c>
      <c r="G171" s="22">
        <v>0</v>
      </c>
      <c r="H171" s="22">
        <v>0</v>
      </c>
      <c r="I171" s="22">
        <v>28479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63422</v>
      </c>
      <c r="P171" s="22">
        <v>0</v>
      </c>
      <c r="Q171" s="22">
        <v>0</v>
      </c>
      <c r="R171" s="22">
        <v>0</v>
      </c>
      <c r="S171" s="22">
        <v>0</v>
      </c>
      <c r="T171" s="22">
        <v>167421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92461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1429654</v>
      </c>
    </row>
    <row r="172" spans="1:42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42890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40000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82890</v>
      </c>
    </row>
    <row r="173" spans="1:42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11298</v>
      </c>
      <c r="P173" s="22">
        <v>0</v>
      </c>
      <c r="Q173" s="22">
        <v>0</v>
      </c>
      <c r="R173" s="22">
        <v>0</v>
      </c>
      <c r="S173" s="22">
        <v>0</v>
      </c>
      <c r="T173" s="22">
        <v>18300</v>
      </c>
      <c r="U173" s="22">
        <v>17100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22256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68954</v>
      </c>
    </row>
    <row r="174" spans="1:42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116589</v>
      </c>
      <c r="P174" s="22">
        <v>0</v>
      </c>
      <c r="Q174" s="22">
        <v>0</v>
      </c>
      <c r="R174" s="22">
        <v>0</v>
      </c>
      <c r="S174" s="22">
        <v>0</v>
      </c>
      <c r="T174" s="22">
        <v>24984</v>
      </c>
      <c r="U174" s="22">
        <v>24983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166556</v>
      </c>
    </row>
    <row r="175" spans="1:42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94468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13877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11708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120053</v>
      </c>
    </row>
    <row r="176" spans="1:42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0</v>
      </c>
      <c r="F176" s="22">
        <v>35794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39773</v>
      </c>
      <c r="P176" s="22">
        <v>0</v>
      </c>
      <c r="Q176" s="22">
        <v>0</v>
      </c>
      <c r="R176" s="22">
        <v>0</v>
      </c>
      <c r="S176" s="22">
        <v>0</v>
      </c>
      <c r="T176" s="22">
        <v>107471</v>
      </c>
      <c r="U176" s="22">
        <v>119771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54340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357149</v>
      </c>
    </row>
    <row r="177" spans="1:42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0</v>
      </c>
      <c r="F177" s="22">
        <v>69085</v>
      </c>
      <c r="G177" s="22">
        <v>0</v>
      </c>
      <c r="H177" s="22">
        <v>0</v>
      </c>
      <c r="I177" s="22">
        <v>86360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462147</v>
      </c>
      <c r="P177" s="22">
        <v>0</v>
      </c>
      <c r="Q177" s="22">
        <v>0</v>
      </c>
      <c r="R177" s="22">
        <v>0</v>
      </c>
      <c r="S177" s="22">
        <v>0</v>
      </c>
      <c r="T177" s="22">
        <v>15065</v>
      </c>
      <c r="U177" s="22">
        <v>15705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177694</v>
      </c>
      <c r="AJ177" s="22">
        <v>0</v>
      </c>
      <c r="AK177" s="22">
        <v>0</v>
      </c>
      <c r="AL177" s="22">
        <v>70831</v>
      </c>
      <c r="AM177" s="22">
        <v>0</v>
      </c>
      <c r="AN177" s="22">
        <v>0</v>
      </c>
      <c r="AO177" s="22">
        <v>0</v>
      </c>
      <c r="AP177" s="22">
        <v>896887</v>
      </c>
    </row>
    <row r="178" spans="1:42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0</v>
      </c>
      <c r="F178" s="22">
        <v>100143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404265</v>
      </c>
      <c r="U178" s="22">
        <v>501003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464503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1469914</v>
      </c>
    </row>
    <row r="179" spans="1:42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0</v>
      </c>
      <c r="F179" s="22">
        <v>55374</v>
      </c>
      <c r="G179" s="22">
        <v>0</v>
      </c>
      <c r="H179" s="22">
        <v>0</v>
      </c>
      <c r="I179" s="22">
        <v>38545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109643</v>
      </c>
      <c r="P179" s="22">
        <v>0</v>
      </c>
      <c r="Q179" s="22">
        <v>0</v>
      </c>
      <c r="R179" s="22">
        <v>0</v>
      </c>
      <c r="S179" s="22">
        <v>0</v>
      </c>
      <c r="T179" s="22">
        <v>108167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25144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336873</v>
      </c>
    </row>
    <row r="180" spans="1:42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133844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40550</v>
      </c>
      <c r="P181" s="22">
        <v>0</v>
      </c>
      <c r="Q181" s="22">
        <v>0</v>
      </c>
      <c r="R181" s="22">
        <v>0</v>
      </c>
      <c r="S181" s="22">
        <v>0</v>
      </c>
      <c r="T181" s="22">
        <v>6825</v>
      </c>
      <c r="U181" s="22">
        <v>75373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99272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355864</v>
      </c>
    </row>
    <row r="182" spans="1:42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22063</v>
      </c>
      <c r="S182" s="22">
        <v>0</v>
      </c>
      <c r="T182" s="22">
        <v>0</v>
      </c>
      <c r="U182" s="22">
        <v>433174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66692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521929</v>
      </c>
    </row>
    <row r="183" spans="1:42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29962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6876</v>
      </c>
      <c r="P183" s="22">
        <v>0</v>
      </c>
      <c r="Q183" s="22">
        <v>0</v>
      </c>
      <c r="R183" s="22">
        <v>0</v>
      </c>
      <c r="S183" s="22">
        <v>0</v>
      </c>
      <c r="T183" s="22">
        <v>7910</v>
      </c>
      <c r="U183" s="22">
        <v>107245</v>
      </c>
      <c r="V183" s="22">
        <v>20772</v>
      </c>
      <c r="W183" s="22">
        <v>0</v>
      </c>
      <c r="X183" s="22">
        <v>0</v>
      </c>
      <c r="Y183" s="22">
        <v>0</v>
      </c>
      <c r="Z183" s="22">
        <v>5610</v>
      </c>
      <c r="AA183" s="22">
        <v>0</v>
      </c>
      <c r="AB183" s="22">
        <v>0</v>
      </c>
      <c r="AC183" s="22">
        <v>73052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126519</v>
      </c>
      <c r="AJ183" s="22">
        <v>24973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402919</v>
      </c>
    </row>
    <row r="184" spans="1:42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53236</v>
      </c>
      <c r="P184" s="22">
        <v>0</v>
      </c>
      <c r="Q184" s="22">
        <v>0</v>
      </c>
      <c r="R184" s="22">
        <v>0</v>
      </c>
      <c r="S184" s="22">
        <v>0</v>
      </c>
      <c r="T184" s="22">
        <v>20236</v>
      </c>
      <c r="U184" s="22">
        <v>8673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82145</v>
      </c>
    </row>
    <row r="185" spans="1:42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1450</v>
      </c>
      <c r="P185" s="22">
        <v>0</v>
      </c>
      <c r="Q185" s="22">
        <v>0</v>
      </c>
      <c r="R185" s="22">
        <v>0</v>
      </c>
      <c r="S185" s="22">
        <v>0</v>
      </c>
      <c r="T185" s="22">
        <v>12597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66000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80047</v>
      </c>
    </row>
    <row r="186" spans="1:42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53530</v>
      </c>
      <c r="U186" s="22">
        <v>17146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70676</v>
      </c>
    </row>
    <row r="187" spans="1:42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10163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42889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48753</v>
      </c>
      <c r="AJ187" s="22">
        <v>18011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119816</v>
      </c>
    </row>
    <row r="188" spans="1:42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0</v>
      </c>
      <c r="F188" s="22">
        <v>5804</v>
      </c>
      <c r="G188" s="22">
        <v>0</v>
      </c>
      <c r="H188" s="22">
        <v>0</v>
      </c>
      <c r="I188" s="22">
        <v>48512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311138</v>
      </c>
      <c r="P188" s="22">
        <v>0</v>
      </c>
      <c r="Q188" s="22">
        <v>0</v>
      </c>
      <c r="R188" s="22">
        <v>0</v>
      </c>
      <c r="S188" s="22">
        <v>0</v>
      </c>
      <c r="T188" s="22">
        <v>355968</v>
      </c>
      <c r="U188" s="22">
        <v>75598</v>
      </c>
      <c r="V188" s="22">
        <v>19878</v>
      </c>
      <c r="W188" s="22">
        <v>0</v>
      </c>
      <c r="X188" s="22">
        <v>0</v>
      </c>
      <c r="Y188" s="22">
        <v>0</v>
      </c>
      <c r="Z188" s="22">
        <v>0</v>
      </c>
      <c r="AA188" s="22">
        <v>214785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4879</v>
      </c>
      <c r="AJ188" s="22">
        <v>60000</v>
      </c>
      <c r="AK188" s="22">
        <v>0</v>
      </c>
      <c r="AL188" s="22">
        <v>0</v>
      </c>
      <c r="AM188" s="22">
        <v>46400</v>
      </c>
      <c r="AN188" s="22">
        <v>0</v>
      </c>
      <c r="AO188" s="22">
        <v>0</v>
      </c>
      <c r="AP188" s="22">
        <v>1142962</v>
      </c>
    </row>
    <row r="189" spans="1:42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37418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37418</v>
      </c>
    </row>
    <row r="190" spans="1:42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0</v>
      </c>
      <c r="F190" s="22">
        <v>107329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126495</v>
      </c>
      <c r="P190" s="22">
        <v>72624</v>
      </c>
      <c r="Q190" s="22">
        <v>0</v>
      </c>
      <c r="R190" s="22">
        <v>21184</v>
      </c>
      <c r="S190" s="22">
        <v>0</v>
      </c>
      <c r="T190" s="22">
        <v>31520</v>
      </c>
      <c r="U190" s="22">
        <v>23364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23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382539</v>
      </c>
    </row>
    <row r="191" spans="1:42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171967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35813</v>
      </c>
      <c r="AB191" s="22">
        <v>98907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90841</v>
      </c>
      <c r="AL191" s="22">
        <v>0</v>
      </c>
      <c r="AM191" s="22">
        <v>0</v>
      </c>
      <c r="AN191" s="22">
        <v>0</v>
      </c>
      <c r="AO191" s="22">
        <v>0</v>
      </c>
      <c r="AP191" s="22">
        <v>397528</v>
      </c>
    </row>
    <row r="192" spans="1:42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46100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46100</v>
      </c>
    </row>
    <row r="193" spans="1:42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51322</v>
      </c>
      <c r="O193" s="22">
        <v>23809</v>
      </c>
      <c r="P193" s="22">
        <v>0</v>
      </c>
      <c r="Q193" s="22">
        <v>0</v>
      </c>
      <c r="R193" s="22">
        <v>0</v>
      </c>
      <c r="S193" s="22">
        <v>0</v>
      </c>
      <c r="T193" s="22">
        <v>24862</v>
      </c>
      <c r="U193" s="22">
        <v>55581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12300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167874</v>
      </c>
    </row>
    <row r="194" spans="1:42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14392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21550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35942</v>
      </c>
    </row>
    <row r="196" spans="1:42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5643</v>
      </c>
      <c r="J196" s="22">
        <v>0</v>
      </c>
      <c r="K196" s="22">
        <v>0</v>
      </c>
      <c r="L196" s="22">
        <v>0</v>
      </c>
      <c r="M196" s="22">
        <v>0</v>
      </c>
      <c r="N196" s="22">
        <v>67499</v>
      </c>
      <c r="O196" s="22">
        <v>190900</v>
      </c>
      <c r="P196" s="22">
        <v>0</v>
      </c>
      <c r="Q196" s="22">
        <v>0</v>
      </c>
      <c r="R196" s="22">
        <v>0</v>
      </c>
      <c r="S196" s="22">
        <v>0</v>
      </c>
      <c r="T196" s="22">
        <v>11143</v>
      </c>
      <c r="U196" s="22">
        <v>123166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39788</v>
      </c>
      <c r="AG196" s="22">
        <v>0</v>
      </c>
      <c r="AH196" s="22">
        <v>0</v>
      </c>
      <c r="AI196" s="22">
        <v>310025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748164</v>
      </c>
    </row>
    <row r="197" spans="1:42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138178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66033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538314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742525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35000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35000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28559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12935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41494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5155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5155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25307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25307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17134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17134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7818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7818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5587</v>
      </c>
      <c r="J208" s="22">
        <v>0</v>
      </c>
      <c r="K208" s="22">
        <v>0</v>
      </c>
      <c r="L208" s="22">
        <v>0</v>
      </c>
      <c r="M208" s="22">
        <v>0</v>
      </c>
      <c r="N208" s="22">
        <v>15903</v>
      </c>
      <c r="O208" s="22">
        <v>268750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14804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9805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314849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20846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20846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7065</v>
      </c>
      <c r="U211" s="22">
        <v>2194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9259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4801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4801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3785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10323</v>
      </c>
      <c r="U215" s="22">
        <v>10732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54199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79039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16633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16633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15000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3310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18310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28451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28451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7984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3423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11407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13543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255969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60000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329512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4344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52772</v>
      </c>
      <c r="O229" s="22">
        <v>15458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41299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113873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10579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10579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1145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1145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27824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11106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38930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10623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10623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24859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24859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12445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12445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47522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47522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11405</v>
      </c>
      <c r="P242" s="22">
        <v>0</v>
      </c>
      <c r="Q242" s="22">
        <v>0</v>
      </c>
      <c r="R242" s="22">
        <v>2943</v>
      </c>
      <c r="S242" s="22">
        <v>0</v>
      </c>
      <c r="T242" s="22">
        <v>4205</v>
      </c>
      <c r="U242" s="22">
        <v>2914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9086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4512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35065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81366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81366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17000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17000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5094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5094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11131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30433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41564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40000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58200</v>
      </c>
      <c r="P257" s="22">
        <v>0</v>
      </c>
      <c r="Q257" s="22">
        <v>0</v>
      </c>
      <c r="R257" s="22">
        <v>0</v>
      </c>
      <c r="S257" s="22">
        <v>0</v>
      </c>
      <c r="T257" s="22">
        <v>14469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112669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58323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74987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33328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166638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54720</v>
      </c>
      <c r="P259" s="22">
        <v>0</v>
      </c>
      <c r="Q259" s="22">
        <v>0</v>
      </c>
      <c r="R259" s="22">
        <v>0</v>
      </c>
      <c r="S259" s="22">
        <v>0</v>
      </c>
      <c r="T259" s="22">
        <v>18932</v>
      </c>
      <c r="U259" s="22">
        <v>41531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115183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4609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4609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18908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18908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10517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4111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42667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57295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22078</v>
      </c>
      <c r="P263" s="22">
        <v>0</v>
      </c>
      <c r="Q263" s="22">
        <v>0</v>
      </c>
      <c r="R263" s="22">
        <v>0</v>
      </c>
      <c r="S263" s="22">
        <v>0</v>
      </c>
      <c r="T263" s="22">
        <v>12143</v>
      </c>
      <c r="U263" s="22">
        <v>9917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13456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57594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5868</v>
      </c>
      <c r="P264" s="22">
        <v>0</v>
      </c>
      <c r="Q264" s="22">
        <v>0</v>
      </c>
      <c r="R264" s="22">
        <v>0</v>
      </c>
      <c r="S264" s="22">
        <v>0</v>
      </c>
      <c r="T264" s="22">
        <v>2021</v>
      </c>
      <c r="U264" s="22">
        <v>1815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10388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20092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4226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4226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5568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5568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39020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6772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45792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32106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32106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4416</v>
      </c>
      <c r="P271" s="22">
        <v>0</v>
      </c>
      <c r="Q271" s="22">
        <v>0</v>
      </c>
      <c r="R271" s="22">
        <v>0</v>
      </c>
      <c r="S271" s="22">
        <v>0</v>
      </c>
      <c r="T271" s="22">
        <v>12431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16847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16751</v>
      </c>
      <c r="P273" s="22">
        <v>0</v>
      </c>
      <c r="Q273" s="22">
        <v>0</v>
      </c>
      <c r="R273" s="22">
        <v>0</v>
      </c>
      <c r="S273" s="22">
        <v>0</v>
      </c>
      <c r="T273" s="22">
        <v>5674</v>
      </c>
      <c r="U273" s="22">
        <v>8987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31412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3264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8237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11501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61347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61347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14922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14922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38997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12178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51175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15113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9438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24551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21348</v>
      </c>
      <c r="S282" s="22">
        <v>0</v>
      </c>
      <c r="T282" s="22">
        <v>52938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74286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13750</v>
      </c>
      <c r="P284" s="22">
        <v>0</v>
      </c>
      <c r="Q284" s="22">
        <v>0</v>
      </c>
      <c r="R284" s="22">
        <v>0</v>
      </c>
      <c r="S284" s="22">
        <v>0</v>
      </c>
      <c r="T284" s="22">
        <v>15146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28896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4160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4160</v>
      </c>
    </row>
    <row r="291" spans="1:42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13304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13304</v>
      </c>
    </row>
    <row r="324" spans="1:42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6159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6159</v>
      </c>
    </row>
    <row r="335" spans="1:42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760000</v>
      </c>
      <c r="P350" s="22">
        <v>0</v>
      </c>
      <c r="Q350" s="22">
        <v>0</v>
      </c>
      <c r="R350" s="22">
        <v>0</v>
      </c>
      <c r="S350" s="22">
        <v>0</v>
      </c>
      <c r="T350" s="22">
        <v>0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0</v>
      </c>
      <c r="AN350" s="22">
        <v>0</v>
      </c>
      <c r="AO350" s="22">
        <v>0</v>
      </c>
      <c r="AP350" s="22">
        <v>760000</v>
      </c>
    </row>
    <row r="351" spans="1:42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1AE79-38EB-4C7D-B99F-102C03E27750}">
  <dimension ref="A1:AL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1185</v>
      </c>
      <c r="D1" s="20" t="s">
        <v>1186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1187</v>
      </c>
      <c r="F2" s="21" t="s">
        <v>1188</v>
      </c>
      <c r="G2" s="21" t="s">
        <v>1189</v>
      </c>
      <c r="H2" s="21" t="s">
        <v>1190</v>
      </c>
      <c r="I2" s="21" t="s">
        <v>1191</v>
      </c>
      <c r="J2" s="21" t="s">
        <v>1192</v>
      </c>
      <c r="K2" s="21" t="s">
        <v>1193</v>
      </c>
      <c r="L2" s="21" t="s">
        <v>1194</v>
      </c>
      <c r="M2" s="21" t="s">
        <v>1195</v>
      </c>
      <c r="N2" s="21" t="s">
        <v>1196</v>
      </c>
      <c r="O2" s="21" t="s">
        <v>1197</v>
      </c>
      <c r="P2" s="21" t="s">
        <v>1198</v>
      </c>
      <c r="Q2" s="21" t="s">
        <v>64</v>
      </c>
      <c r="R2" s="21" t="s">
        <v>1199</v>
      </c>
      <c r="S2" s="21" t="s">
        <v>1200</v>
      </c>
      <c r="T2" s="21" t="s">
        <v>1201</v>
      </c>
      <c r="U2" s="21" t="s">
        <v>1187</v>
      </c>
      <c r="V2" s="21" t="s">
        <v>1188</v>
      </c>
      <c r="W2" s="21" t="s">
        <v>1189</v>
      </c>
      <c r="X2" s="21" t="s">
        <v>1190</v>
      </c>
      <c r="Y2" s="21" t="s">
        <v>1191</v>
      </c>
      <c r="Z2" s="21" t="s">
        <v>1192</v>
      </c>
      <c r="AA2" s="21" t="s">
        <v>1193</v>
      </c>
      <c r="AB2" s="21" t="s">
        <v>1194</v>
      </c>
      <c r="AC2" s="21" t="s">
        <v>1202</v>
      </c>
      <c r="AD2" s="21" t="s">
        <v>1197</v>
      </c>
      <c r="AE2" s="21" t="s">
        <v>1198</v>
      </c>
      <c r="AF2" s="21" t="s">
        <v>64</v>
      </c>
      <c r="AG2" s="21" t="s">
        <v>1199</v>
      </c>
      <c r="AH2" s="21" t="s">
        <v>1200</v>
      </c>
      <c r="AI2" s="21" t="s">
        <v>1203</v>
      </c>
      <c r="AJ2" s="21" t="s">
        <v>1204</v>
      </c>
      <c r="AK2" s="21" t="s">
        <v>1205</v>
      </c>
      <c r="AL2" s="21" t="s">
        <v>1206</v>
      </c>
    </row>
    <row r="3" spans="1:38" x14ac:dyDescent="0.25">
      <c r="A3" s="21"/>
      <c r="B3" s="21"/>
      <c r="C3" s="21"/>
      <c r="D3" s="21" t="s">
        <v>88</v>
      </c>
      <c r="E3" s="21" t="s">
        <v>1207</v>
      </c>
      <c r="F3" s="21" t="s">
        <v>1208</v>
      </c>
      <c r="G3" s="21" t="s">
        <v>1209</v>
      </c>
      <c r="H3" s="21" t="s">
        <v>1210</v>
      </c>
      <c r="I3" s="21" t="s">
        <v>1211</v>
      </c>
      <c r="J3" s="21" t="s">
        <v>1212</v>
      </c>
      <c r="K3" s="21" t="s">
        <v>1213</v>
      </c>
      <c r="L3" s="21" t="s">
        <v>1214</v>
      </c>
      <c r="M3" s="21" t="s">
        <v>1215</v>
      </c>
      <c r="N3" s="21" t="s">
        <v>1216</v>
      </c>
      <c r="O3" s="21" t="s">
        <v>1217</v>
      </c>
      <c r="P3" s="21" t="s">
        <v>1218</v>
      </c>
      <c r="Q3" s="21" t="s">
        <v>1219</v>
      </c>
      <c r="R3" s="21" t="s">
        <v>1220</v>
      </c>
      <c r="S3" s="21" t="s">
        <v>1221</v>
      </c>
      <c r="T3" s="21" t="s">
        <v>1222</v>
      </c>
      <c r="U3" s="21" t="s">
        <v>1223</v>
      </c>
      <c r="V3" s="21" t="s">
        <v>1224</v>
      </c>
      <c r="W3" s="21" t="s">
        <v>1225</v>
      </c>
      <c r="X3" s="21" t="s">
        <v>1226</v>
      </c>
      <c r="Y3" s="21" t="s">
        <v>1227</v>
      </c>
      <c r="Z3" s="21" t="s">
        <v>1228</v>
      </c>
      <c r="AA3" s="21" t="s">
        <v>1229</v>
      </c>
      <c r="AB3" s="21" t="s">
        <v>1230</v>
      </c>
      <c r="AC3" s="21" t="s">
        <v>1231</v>
      </c>
      <c r="AD3" s="21" t="s">
        <v>1232</v>
      </c>
      <c r="AE3" s="21" t="s">
        <v>1233</v>
      </c>
      <c r="AF3" s="21" t="s">
        <v>1234</v>
      </c>
      <c r="AG3" s="21" t="s">
        <v>1235</v>
      </c>
      <c r="AH3" s="21" t="s">
        <v>1236</v>
      </c>
      <c r="AI3" s="21" t="s">
        <v>1237</v>
      </c>
      <c r="AJ3" s="21" t="s">
        <v>1238</v>
      </c>
      <c r="AK3" s="21" t="s">
        <v>1239</v>
      </c>
      <c r="AL3" s="21" t="s">
        <v>1240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194295075</v>
      </c>
      <c r="F4" s="22">
        <v>0</v>
      </c>
      <c r="G4" s="22">
        <v>57779918</v>
      </c>
      <c r="H4" s="22">
        <v>61714777</v>
      </c>
      <c r="I4" s="22">
        <v>63756972</v>
      </c>
      <c r="J4" s="22">
        <v>892429</v>
      </c>
      <c r="K4" s="22">
        <v>0</v>
      </c>
      <c r="L4" s="22">
        <v>0</v>
      </c>
      <c r="M4" s="22">
        <v>378439171</v>
      </c>
      <c r="N4" s="22">
        <v>46212506</v>
      </c>
      <c r="O4" s="22">
        <v>97685822</v>
      </c>
      <c r="P4" s="22">
        <v>15344788</v>
      </c>
      <c r="Q4" s="22">
        <v>76729524</v>
      </c>
      <c r="R4" s="22">
        <v>35174272</v>
      </c>
      <c r="S4" s="22">
        <v>9742939</v>
      </c>
      <c r="T4" s="22">
        <v>659329022</v>
      </c>
      <c r="U4" s="22">
        <v>57684012</v>
      </c>
      <c r="V4" s="22">
        <v>0</v>
      </c>
      <c r="W4" s="22">
        <v>13805848</v>
      </c>
      <c r="X4" s="22">
        <v>12742827</v>
      </c>
      <c r="Y4" s="22">
        <v>10746373</v>
      </c>
      <c r="Z4" s="22">
        <v>75289</v>
      </c>
      <c r="AA4" s="22">
        <v>0</v>
      </c>
      <c r="AB4" s="22">
        <v>0</v>
      </c>
      <c r="AC4" s="22">
        <v>95054349</v>
      </c>
      <c r="AD4" s="22">
        <v>11590201</v>
      </c>
      <c r="AE4" s="22">
        <v>7192494</v>
      </c>
      <c r="AF4" s="22">
        <v>0</v>
      </c>
      <c r="AG4" s="22">
        <v>10187169</v>
      </c>
      <c r="AH4" s="22">
        <v>3185575</v>
      </c>
      <c r="AI4" s="22">
        <v>127209788</v>
      </c>
      <c r="AJ4" s="22">
        <v>532119234</v>
      </c>
      <c r="AK4" s="22">
        <v>51512717</v>
      </c>
      <c r="AL4" s="22">
        <v>480606517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72953977</v>
      </c>
      <c r="F5" s="22">
        <v>0</v>
      </c>
      <c r="G5" s="22">
        <v>22929278</v>
      </c>
      <c r="H5" s="22">
        <v>17815242</v>
      </c>
      <c r="I5" s="22">
        <v>6863042</v>
      </c>
      <c r="J5" s="22">
        <v>0</v>
      </c>
      <c r="K5" s="22">
        <v>0</v>
      </c>
      <c r="L5" s="22">
        <v>0</v>
      </c>
      <c r="M5" s="22">
        <v>120561539</v>
      </c>
      <c r="N5" s="22">
        <v>3132713</v>
      </c>
      <c r="O5" s="22">
        <v>28732725</v>
      </c>
      <c r="P5" s="22">
        <v>5402827</v>
      </c>
      <c r="Q5" s="22">
        <v>9809359</v>
      </c>
      <c r="R5" s="22">
        <v>10696153</v>
      </c>
      <c r="S5" s="22">
        <v>4878575</v>
      </c>
      <c r="T5" s="22">
        <v>183213891</v>
      </c>
      <c r="U5" s="22">
        <v>38387728</v>
      </c>
      <c r="V5" s="22">
        <v>0</v>
      </c>
      <c r="W5" s="22">
        <v>8089047</v>
      </c>
      <c r="X5" s="22">
        <v>3815930</v>
      </c>
      <c r="Y5" s="22">
        <v>1136031</v>
      </c>
      <c r="Z5" s="22">
        <v>0</v>
      </c>
      <c r="AA5" s="22">
        <v>0</v>
      </c>
      <c r="AB5" s="22">
        <v>0</v>
      </c>
      <c r="AC5" s="22">
        <v>51428736</v>
      </c>
      <c r="AD5" s="22">
        <v>6831884</v>
      </c>
      <c r="AE5" s="22">
        <v>2869479</v>
      </c>
      <c r="AF5" s="22">
        <v>0</v>
      </c>
      <c r="AG5" s="22">
        <v>2232259</v>
      </c>
      <c r="AH5" s="22">
        <v>2191494</v>
      </c>
      <c r="AI5" s="22">
        <v>65553852</v>
      </c>
      <c r="AJ5" s="22">
        <v>117660039</v>
      </c>
      <c r="AK5" s="22">
        <v>7962538</v>
      </c>
      <c r="AL5" s="22">
        <v>109697501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4723945000</v>
      </c>
      <c r="F6" s="22">
        <v>1513653000</v>
      </c>
      <c r="G6" s="22">
        <v>1740814000</v>
      </c>
      <c r="H6" s="22">
        <v>1505130000</v>
      </c>
      <c r="I6" s="22">
        <v>1583014000</v>
      </c>
      <c r="J6" s="22">
        <v>33290000</v>
      </c>
      <c r="K6" s="22">
        <v>0</v>
      </c>
      <c r="L6" s="22">
        <v>0</v>
      </c>
      <c r="M6" s="22">
        <v>11099846000</v>
      </c>
      <c r="N6" s="22">
        <v>805165000</v>
      </c>
      <c r="O6" s="22">
        <v>1687158000</v>
      </c>
      <c r="P6" s="22">
        <v>801932000</v>
      </c>
      <c r="Q6" s="22">
        <v>1924633000</v>
      </c>
      <c r="R6" s="22">
        <v>1120418000</v>
      </c>
      <c r="S6" s="22">
        <v>1142262000</v>
      </c>
      <c r="T6" s="22">
        <v>18581414000</v>
      </c>
      <c r="U6" s="22">
        <v>2118025000</v>
      </c>
      <c r="V6" s="22">
        <v>259407000</v>
      </c>
      <c r="W6" s="22">
        <v>424948000</v>
      </c>
      <c r="X6" s="22">
        <v>386268000</v>
      </c>
      <c r="Y6" s="22">
        <v>318385000</v>
      </c>
      <c r="Z6" s="22">
        <v>11219000</v>
      </c>
      <c r="AA6" s="22">
        <v>0</v>
      </c>
      <c r="AB6" s="22">
        <v>0</v>
      </c>
      <c r="AC6" s="22">
        <v>3518252000</v>
      </c>
      <c r="AD6" s="22">
        <v>581707000</v>
      </c>
      <c r="AE6" s="22">
        <v>455386000</v>
      </c>
      <c r="AF6" s="22">
        <v>0</v>
      </c>
      <c r="AG6" s="22">
        <v>590124000</v>
      </c>
      <c r="AH6" s="22">
        <v>468734000</v>
      </c>
      <c r="AI6" s="22">
        <v>5614203000</v>
      </c>
      <c r="AJ6" s="22">
        <v>12967211000</v>
      </c>
      <c r="AK6" s="22">
        <v>3403165000</v>
      </c>
      <c r="AL6" s="22">
        <v>9564046000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105266352</v>
      </c>
      <c r="F7" s="22">
        <v>0</v>
      </c>
      <c r="G7" s="22">
        <v>42238727</v>
      </c>
      <c r="H7" s="22">
        <v>29520444</v>
      </c>
      <c r="I7" s="22">
        <v>30892746</v>
      </c>
      <c r="J7" s="22">
        <v>634472</v>
      </c>
      <c r="K7" s="22">
        <v>0</v>
      </c>
      <c r="L7" s="22">
        <v>0</v>
      </c>
      <c r="M7" s="22">
        <v>208552741</v>
      </c>
      <c r="N7" s="22">
        <v>4653607</v>
      </c>
      <c r="O7" s="22">
        <v>54622054</v>
      </c>
      <c r="P7" s="22">
        <v>6700598</v>
      </c>
      <c r="Q7" s="22">
        <v>6287584</v>
      </c>
      <c r="R7" s="22">
        <v>8478087</v>
      </c>
      <c r="S7" s="22">
        <v>5628410</v>
      </c>
      <c r="T7" s="22">
        <v>294923081</v>
      </c>
      <c r="U7" s="22">
        <v>44856280</v>
      </c>
      <c r="V7" s="22">
        <v>0</v>
      </c>
      <c r="W7" s="22">
        <v>13187061</v>
      </c>
      <c r="X7" s="22">
        <v>11016205</v>
      </c>
      <c r="Y7" s="22">
        <v>6637683</v>
      </c>
      <c r="Z7" s="22">
        <v>99444</v>
      </c>
      <c r="AA7" s="22">
        <v>0</v>
      </c>
      <c r="AB7" s="22">
        <v>0</v>
      </c>
      <c r="AC7" s="22">
        <v>75796673</v>
      </c>
      <c r="AD7" s="22">
        <v>12025029</v>
      </c>
      <c r="AE7" s="22">
        <v>2265060</v>
      </c>
      <c r="AF7" s="22">
        <v>0</v>
      </c>
      <c r="AG7" s="22">
        <v>5082280</v>
      </c>
      <c r="AH7" s="22">
        <v>2128140</v>
      </c>
      <c r="AI7" s="22">
        <v>97297182</v>
      </c>
      <c r="AJ7" s="22">
        <v>197625899</v>
      </c>
      <c r="AK7" s="22">
        <v>22541588</v>
      </c>
      <c r="AL7" s="22">
        <v>175084311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108983536</v>
      </c>
      <c r="F8" s="22">
        <v>0</v>
      </c>
      <c r="G8" s="22">
        <v>22123793</v>
      </c>
      <c r="H8" s="22">
        <v>27203212</v>
      </c>
      <c r="I8" s="22">
        <v>0</v>
      </c>
      <c r="J8" s="22">
        <v>2200048</v>
      </c>
      <c r="K8" s="22">
        <v>0</v>
      </c>
      <c r="L8" s="22">
        <v>0</v>
      </c>
      <c r="M8" s="22">
        <v>160510589</v>
      </c>
      <c r="N8" s="22">
        <v>59857107</v>
      </c>
      <c r="O8" s="22">
        <v>23237332</v>
      </c>
      <c r="P8" s="22">
        <v>6207103</v>
      </c>
      <c r="Q8" s="22">
        <v>36588190</v>
      </c>
      <c r="R8" s="22">
        <v>3631934</v>
      </c>
      <c r="S8" s="22">
        <v>4098754</v>
      </c>
      <c r="T8" s="22">
        <v>294131009</v>
      </c>
      <c r="U8" s="22">
        <v>64476751</v>
      </c>
      <c r="V8" s="22">
        <v>0</v>
      </c>
      <c r="W8" s="22">
        <v>8020936</v>
      </c>
      <c r="X8" s="22">
        <v>9375321</v>
      </c>
      <c r="Y8" s="22">
        <v>0</v>
      </c>
      <c r="Z8" s="22">
        <v>699566</v>
      </c>
      <c r="AA8" s="22">
        <v>0</v>
      </c>
      <c r="AB8" s="22">
        <v>0</v>
      </c>
      <c r="AC8" s="22">
        <v>82572574</v>
      </c>
      <c r="AD8" s="22">
        <v>4975536</v>
      </c>
      <c r="AE8" s="22">
        <v>3225665</v>
      </c>
      <c r="AF8" s="22">
        <v>0</v>
      </c>
      <c r="AG8" s="22">
        <v>704890</v>
      </c>
      <c r="AH8" s="22">
        <v>1923008</v>
      </c>
      <c r="AI8" s="22">
        <v>93401673</v>
      </c>
      <c r="AJ8" s="22">
        <v>200729336</v>
      </c>
      <c r="AK8" s="22">
        <v>29108115</v>
      </c>
      <c r="AL8" s="22">
        <v>171621221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5722344000</v>
      </c>
      <c r="F9" s="22">
        <v>797294000</v>
      </c>
      <c r="G9" s="22">
        <v>0</v>
      </c>
      <c r="H9" s="22">
        <v>1163735000</v>
      </c>
      <c r="I9" s="22">
        <v>1441131000</v>
      </c>
      <c r="J9" s="22">
        <v>8546000</v>
      </c>
      <c r="K9" s="22">
        <v>0</v>
      </c>
      <c r="L9" s="22">
        <v>0</v>
      </c>
      <c r="M9" s="22">
        <v>9133050000</v>
      </c>
      <c r="N9" s="22">
        <v>1438353000</v>
      </c>
      <c r="O9" s="22">
        <v>1771605000</v>
      </c>
      <c r="P9" s="22">
        <v>644482000</v>
      </c>
      <c r="Q9" s="22">
        <v>1174482000</v>
      </c>
      <c r="R9" s="22">
        <v>764693000</v>
      </c>
      <c r="S9" s="22">
        <v>915546000</v>
      </c>
      <c r="T9" s="22">
        <v>15842211000</v>
      </c>
      <c r="U9" s="22">
        <v>2904012000</v>
      </c>
      <c r="V9" s="22">
        <v>262193000</v>
      </c>
      <c r="W9" s="22">
        <v>0</v>
      </c>
      <c r="X9" s="22">
        <v>209837000</v>
      </c>
      <c r="Y9" s="22">
        <v>362199000</v>
      </c>
      <c r="Z9" s="22">
        <v>1153000</v>
      </c>
      <c r="AA9" s="22">
        <v>0</v>
      </c>
      <c r="AB9" s="22">
        <v>0</v>
      </c>
      <c r="AC9" s="22">
        <v>3739394000</v>
      </c>
      <c r="AD9" s="22">
        <v>825703000</v>
      </c>
      <c r="AE9" s="22">
        <v>381172000</v>
      </c>
      <c r="AF9" s="22">
        <v>0</v>
      </c>
      <c r="AG9" s="22">
        <v>333831000</v>
      </c>
      <c r="AH9" s="22">
        <v>360183000</v>
      </c>
      <c r="AI9" s="22">
        <v>5640283000</v>
      </c>
      <c r="AJ9" s="22">
        <v>10201928000</v>
      </c>
      <c r="AK9" s="22">
        <v>2177573000</v>
      </c>
      <c r="AL9" s="22">
        <v>8024355000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113667316</v>
      </c>
      <c r="F10" s="22">
        <v>0</v>
      </c>
      <c r="G10" s="22">
        <v>36050757</v>
      </c>
      <c r="H10" s="22">
        <v>32498795</v>
      </c>
      <c r="I10" s="22">
        <v>30930968</v>
      </c>
      <c r="J10" s="22">
        <v>0</v>
      </c>
      <c r="K10" s="22">
        <v>0</v>
      </c>
      <c r="L10" s="22">
        <v>0</v>
      </c>
      <c r="M10" s="22">
        <v>213147836</v>
      </c>
      <c r="N10" s="22">
        <v>66771868</v>
      </c>
      <c r="O10" s="22">
        <v>36651849</v>
      </c>
      <c r="P10" s="22">
        <v>10079094</v>
      </c>
      <c r="Q10" s="22">
        <v>80311708</v>
      </c>
      <c r="R10" s="22">
        <v>13225979</v>
      </c>
      <c r="S10" s="22">
        <v>4592421</v>
      </c>
      <c r="T10" s="22">
        <v>424780755</v>
      </c>
      <c r="U10" s="22">
        <v>47168884</v>
      </c>
      <c r="V10" s="22">
        <v>0</v>
      </c>
      <c r="W10" s="22">
        <v>7133596</v>
      </c>
      <c r="X10" s="22">
        <v>6229725</v>
      </c>
      <c r="Y10" s="22">
        <v>5071544</v>
      </c>
      <c r="Z10" s="22">
        <v>0</v>
      </c>
      <c r="AA10" s="22">
        <v>0</v>
      </c>
      <c r="AB10" s="22">
        <v>0</v>
      </c>
      <c r="AC10" s="22">
        <v>65603749</v>
      </c>
      <c r="AD10" s="22">
        <v>10929185</v>
      </c>
      <c r="AE10" s="22">
        <v>5365797</v>
      </c>
      <c r="AF10" s="22">
        <v>0</v>
      </c>
      <c r="AG10" s="22">
        <v>7423061</v>
      </c>
      <c r="AH10" s="22">
        <v>1865580</v>
      </c>
      <c r="AI10" s="22">
        <v>91187372</v>
      </c>
      <c r="AJ10" s="22">
        <v>333593383</v>
      </c>
      <c r="AK10" s="22">
        <v>29691467</v>
      </c>
      <c r="AL10" s="22">
        <v>303901916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315273325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315273325</v>
      </c>
      <c r="N11" s="22">
        <v>11341561</v>
      </c>
      <c r="O11" s="22">
        <v>262266101</v>
      </c>
      <c r="P11" s="22">
        <v>15974563</v>
      </c>
      <c r="Q11" s="22">
        <v>49175159</v>
      </c>
      <c r="R11" s="22">
        <v>14213689</v>
      </c>
      <c r="S11" s="22">
        <v>16202857</v>
      </c>
      <c r="T11" s="22">
        <v>684447255</v>
      </c>
      <c r="U11" s="22">
        <v>110201469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110201469</v>
      </c>
      <c r="AD11" s="22">
        <v>35140650</v>
      </c>
      <c r="AE11" s="22">
        <v>8560856</v>
      </c>
      <c r="AF11" s="22">
        <v>0</v>
      </c>
      <c r="AG11" s="22">
        <v>5789461</v>
      </c>
      <c r="AH11" s="22">
        <v>6339309</v>
      </c>
      <c r="AI11" s="22">
        <v>166031745</v>
      </c>
      <c r="AJ11" s="22">
        <v>518415510</v>
      </c>
      <c r="AK11" s="22">
        <v>140121851</v>
      </c>
      <c r="AL11" s="22">
        <v>378293659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51847952</v>
      </c>
      <c r="F12" s="22">
        <v>0</v>
      </c>
      <c r="G12" s="22">
        <v>18835205</v>
      </c>
      <c r="H12" s="22">
        <v>18886318</v>
      </c>
      <c r="I12" s="22">
        <v>12565081</v>
      </c>
      <c r="J12" s="22">
        <v>0</v>
      </c>
      <c r="K12" s="22">
        <v>0</v>
      </c>
      <c r="L12" s="22">
        <v>0</v>
      </c>
      <c r="M12" s="22">
        <v>102134556</v>
      </c>
      <c r="N12" s="22">
        <v>12079078</v>
      </c>
      <c r="O12" s="22">
        <v>26880011</v>
      </c>
      <c r="P12" s="22">
        <v>3798482</v>
      </c>
      <c r="Q12" s="22">
        <v>10720891</v>
      </c>
      <c r="R12" s="22">
        <v>4071830</v>
      </c>
      <c r="S12" s="22">
        <v>4294671</v>
      </c>
      <c r="T12" s="22">
        <v>163979519</v>
      </c>
      <c r="U12" s="22">
        <v>23505419</v>
      </c>
      <c r="V12" s="22">
        <v>0</v>
      </c>
      <c r="W12" s="22">
        <v>3703740</v>
      </c>
      <c r="X12" s="22">
        <v>3967381</v>
      </c>
      <c r="Y12" s="22">
        <v>2298533</v>
      </c>
      <c r="Z12" s="22">
        <v>0</v>
      </c>
      <c r="AA12" s="22">
        <v>0</v>
      </c>
      <c r="AB12" s="22">
        <v>0</v>
      </c>
      <c r="AC12" s="22">
        <v>33475073</v>
      </c>
      <c r="AD12" s="22">
        <v>7126246</v>
      </c>
      <c r="AE12" s="22">
        <v>2155933</v>
      </c>
      <c r="AF12" s="22">
        <v>0</v>
      </c>
      <c r="AG12" s="22">
        <v>1946954</v>
      </c>
      <c r="AH12" s="22">
        <v>2475101</v>
      </c>
      <c r="AI12" s="22">
        <v>47179307</v>
      </c>
      <c r="AJ12" s="22">
        <v>116800212</v>
      </c>
      <c r="AK12" s="22">
        <v>8916046</v>
      </c>
      <c r="AL12" s="22">
        <v>107884166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223336074</v>
      </c>
      <c r="F13" s="22">
        <v>0</v>
      </c>
      <c r="G13" s="22">
        <v>104105735</v>
      </c>
      <c r="H13" s="22">
        <v>88789939</v>
      </c>
      <c r="I13" s="22">
        <v>138149537</v>
      </c>
      <c r="J13" s="22">
        <v>0</v>
      </c>
      <c r="K13" s="22">
        <v>0</v>
      </c>
      <c r="L13" s="22">
        <v>0</v>
      </c>
      <c r="M13" s="22">
        <v>554381285</v>
      </c>
      <c r="N13" s="22">
        <v>4888409</v>
      </c>
      <c r="O13" s="22">
        <v>98558527</v>
      </c>
      <c r="P13" s="22">
        <v>14098114</v>
      </c>
      <c r="Q13" s="22">
        <v>73800907</v>
      </c>
      <c r="R13" s="22">
        <v>14499228</v>
      </c>
      <c r="S13" s="22">
        <v>6117811</v>
      </c>
      <c r="T13" s="22">
        <v>766344281</v>
      </c>
      <c r="U13" s="22">
        <v>107163216</v>
      </c>
      <c r="V13" s="22">
        <v>0</v>
      </c>
      <c r="W13" s="22">
        <v>24312325</v>
      </c>
      <c r="X13" s="22">
        <v>21748095</v>
      </c>
      <c r="Y13" s="22">
        <v>31614628</v>
      </c>
      <c r="Z13" s="22">
        <v>0</v>
      </c>
      <c r="AA13" s="22">
        <v>0</v>
      </c>
      <c r="AB13" s="22">
        <v>0</v>
      </c>
      <c r="AC13" s="22">
        <v>184838264</v>
      </c>
      <c r="AD13" s="22">
        <v>20102156</v>
      </c>
      <c r="AE13" s="22">
        <v>6501046</v>
      </c>
      <c r="AF13" s="22">
        <v>0</v>
      </c>
      <c r="AG13" s="22">
        <v>3574815</v>
      </c>
      <c r="AH13" s="22">
        <v>2397154</v>
      </c>
      <c r="AI13" s="22">
        <v>217413435</v>
      </c>
      <c r="AJ13" s="22">
        <v>548930846</v>
      </c>
      <c r="AK13" s="22">
        <v>52587185</v>
      </c>
      <c r="AL13" s="22">
        <v>496343661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332351000</v>
      </c>
      <c r="F14" s="22">
        <v>0</v>
      </c>
      <c r="G14" s="22">
        <v>183658000</v>
      </c>
      <c r="H14" s="22">
        <v>149990000</v>
      </c>
      <c r="I14" s="22">
        <v>134159000</v>
      </c>
      <c r="J14" s="22">
        <v>2928000</v>
      </c>
      <c r="K14" s="22">
        <v>129242000</v>
      </c>
      <c r="L14" s="22">
        <v>0</v>
      </c>
      <c r="M14" s="22">
        <v>932328000</v>
      </c>
      <c r="N14" s="22">
        <v>89004000</v>
      </c>
      <c r="O14" s="22">
        <v>247604000</v>
      </c>
      <c r="P14" s="22">
        <v>85488000</v>
      </c>
      <c r="Q14" s="22">
        <v>89451000</v>
      </c>
      <c r="R14" s="22">
        <v>47893000</v>
      </c>
      <c r="S14" s="22">
        <v>55283000</v>
      </c>
      <c r="T14" s="22">
        <v>1547051000</v>
      </c>
      <c r="U14" s="22">
        <v>146596000</v>
      </c>
      <c r="V14" s="22">
        <v>0</v>
      </c>
      <c r="W14" s="22">
        <v>42316000</v>
      </c>
      <c r="X14" s="22">
        <v>34567000</v>
      </c>
      <c r="Y14" s="22">
        <v>26170000</v>
      </c>
      <c r="Z14" s="22">
        <v>2549000</v>
      </c>
      <c r="AA14" s="22">
        <v>52254000</v>
      </c>
      <c r="AB14" s="22">
        <v>0</v>
      </c>
      <c r="AC14" s="22">
        <v>304452000</v>
      </c>
      <c r="AD14" s="22">
        <v>83921000</v>
      </c>
      <c r="AE14" s="22">
        <v>42743000</v>
      </c>
      <c r="AF14" s="22">
        <v>0</v>
      </c>
      <c r="AG14" s="22">
        <v>20602000</v>
      </c>
      <c r="AH14" s="22">
        <v>23839000</v>
      </c>
      <c r="AI14" s="22">
        <v>475557000</v>
      </c>
      <c r="AJ14" s="22">
        <v>1071494000</v>
      </c>
      <c r="AK14" s="22">
        <v>74884000</v>
      </c>
      <c r="AL14" s="22">
        <v>996610000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189961391</v>
      </c>
      <c r="F15" s="22">
        <v>0</v>
      </c>
      <c r="G15" s="22">
        <v>107998831</v>
      </c>
      <c r="H15" s="22">
        <v>34654764</v>
      </c>
      <c r="I15" s="22">
        <v>43085873</v>
      </c>
      <c r="J15" s="22">
        <v>0</v>
      </c>
      <c r="K15" s="22">
        <v>0</v>
      </c>
      <c r="L15" s="22">
        <v>0</v>
      </c>
      <c r="M15" s="22">
        <v>375700859</v>
      </c>
      <c r="N15" s="22">
        <v>20938081</v>
      </c>
      <c r="O15" s="22">
        <v>92696756</v>
      </c>
      <c r="P15" s="22">
        <v>21938702</v>
      </c>
      <c r="Q15" s="22">
        <v>20809076</v>
      </c>
      <c r="R15" s="22">
        <v>0</v>
      </c>
      <c r="S15" s="22">
        <v>6664377</v>
      </c>
      <c r="T15" s="22">
        <v>538747851</v>
      </c>
      <c r="U15" s="22">
        <v>57485092</v>
      </c>
      <c r="V15" s="22">
        <v>34609252</v>
      </c>
      <c r="W15" s="22">
        <v>18778797</v>
      </c>
      <c r="X15" s="22">
        <v>8490661</v>
      </c>
      <c r="Y15" s="22">
        <v>0</v>
      </c>
      <c r="Z15" s="22">
        <v>0</v>
      </c>
      <c r="AA15" s="22">
        <v>0</v>
      </c>
      <c r="AB15" s="22">
        <v>0</v>
      </c>
      <c r="AC15" s="22">
        <v>119363802</v>
      </c>
      <c r="AD15" s="22">
        <v>34381944</v>
      </c>
      <c r="AE15" s="22">
        <v>13131087</v>
      </c>
      <c r="AF15" s="22">
        <v>0</v>
      </c>
      <c r="AG15" s="22">
        <v>0</v>
      </c>
      <c r="AH15" s="22">
        <v>4558178</v>
      </c>
      <c r="AI15" s="22">
        <v>171435011</v>
      </c>
      <c r="AJ15" s="22">
        <v>367312840</v>
      </c>
      <c r="AK15" s="22">
        <v>6500002</v>
      </c>
      <c r="AL15" s="22">
        <v>360812838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326801000</v>
      </c>
      <c r="F16" s="22">
        <v>0</v>
      </c>
      <c r="G16" s="22">
        <v>138797000</v>
      </c>
      <c r="H16" s="22">
        <v>116508000</v>
      </c>
      <c r="I16" s="22">
        <v>91136000</v>
      </c>
      <c r="J16" s="22">
        <v>0</v>
      </c>
      <c r="K16" s="22">
        <v>284036000</v>
      </c>
      <c r="L16" s="22">
        <v>919702000</v>
      </c>
      <c r="M16" s="22">
        <v>1876980000</v>
      </c>
      <c r="N16" s="22">
        <v>53977000</v>
      </c>
      <c r="O16" s="22">
        <v>160588000</v>
      </c>
      <c r="P16" s="22">
        <v>53989000</v>
      </c>
      <c r="Q16" s="22">
        <v>44308000</v>
      </c>
      <c r="R16" s="22">
        <v>58226000</v>
      </c>
      <c r="S16" s="22">
        <v>47338000</v>
      </c>
      <c r="T16" s="22">
        <v>2295406000</v>
      </c>
      <c r="U16" s="22">
        <v>165110000</v>
      </c>
      <c r="V16" s="22">
        <v>0</v>
      </c>
      <c r="W16" s="22">
        <v>42767000</v>
      </c>
      <c r="X16" s="22">
        <v>38310000</v>
      </c>
      <c r="Y16" s="22">
        <v>14568000</v>
      </c>
      <c r="Z16" s="22">
        <v>0</v>
      </c>
      <c r="AA16" s="22">
        <v>144808000</v>
      </c>
      <c r="AB16" s="22">
        <v>642900000</v>
      </c>
      <c r="AC16" s="22">
        <v>1048463000</v>
      </c>
      <c r="AD16" s="22">
        <v>63260000</v>
      </c>
      <c r="AE16" s="22">
        <v>35411000</v>
      </c>
      <c r="AF16" s="22">
        <v>0</v>
      </c>
      <c r="AG16" s="22">
        <v>30109000</v>
      </c>
      <c r="AH16" s="22">
        <v>29339000</v>
      </c>
      <c r="AI16" s="22">
        <v>1206582000</v>
      </c>
      <c r="AJ16" s="22">
        <v>1088824000</v>
      </c>
      <c r="AK16" s="22">
        <v>206254000</v>
      </c>
      <c r="AL16" s="22">
        <v>882570000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627024135</v>
      </c>
      <c r="F17" s="22">
        <v>0</v>
      </c>
      <c r="G17" s="22">
        <v>236827976</v>
      </c>
      <c r="H17" s="22">
        <v>225271492</v>
      </c>
      <c r="I17" s="22">
        <v>219921672</v>
      </c>
      <c r="J17" s="22">
        <v>1958379</v>
      </c>
      <c r="K17" s="22">
        <v>67850186</v>
      </c>
      <c r="L17" s="22">
        <v>0</v>
      </c>
      <c r="M17" s="22">
        <v>1378853840</v>
      </c>
      <c r="N17" s="22">
        <v>147250192</v>
      </c>
      <c r="O17" s="22">
        <v>311815454</v>
      </c>
      <c r="P17" s="22">
        <v>52017190</v>
      </c>
      <c r="Q17" s="22">
        <v>320301219</v>
      </c>
      <c r="R17" s="22">
        <v>53928918</v>
      </c>
      <c r="S17" s="22">
        <v>44872936</v>
      </c>
      <c r="T17" s="22">
        <v>2309039749</v>
      </c>
      <c r="U17" s="22">
        <v>319103743</v>
      </c>
      <c r="V17" s="22">
        <v>0</v>
      </c>
      <c r="W17" s="22">
        <v>65985558</v>
      </c>
      <c r="X17" s="22">
        <v>80536381</v>
      </c>
      <c r="Y17" s="22">
        <v>46769324</v>
      </c>
      <c r="Z17" s="22">
        <v>610266</v>
      </c>
      <c r="AA17" s="22">
        <v>28887155</v>
      </c>
      <c r="AB17" s="22">
        <v>0</v>
      </c>
      <c r="AC17" s="22">
        <v>541892427</v>
      </c>
      <c r="AD17" s="22">
        <v>75875865</v>
      </c>
      <c r="AE17" s="22">
        <v>28484052</v>
      </c>
      <c r="AF17" s="22">
        <v>0</v>
      </c>
      <c r="AG17" s="22">
        <v>25669927</v>
      </c>
      <c r="AH17" s="22">
        <v>19273889</v>
      </c>
      <c r="AI17" s="22">
        <v>691196160</v>
      </c>
      <c r="AJ17" s="22">
        <v>1617843589</v>
      </c>
      <c r="AK17" s="22">
        <v>205963687</v>
      </c>
      <c r="AL17" s="22">
        <v>1411879902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115740770</v>
      </c>
      <c r="F18" s="22">
        <v>0</v>
      </c>
      <c r="G18" s="22">
        <v>68361000</v>
      </c>
      <c r="H18" s="22">
        <v>27045270</v>
      </c>
      <c r="I18" s="22">
        <v>52387370</v>
      </c>
      <c r="J18" s="22">
        <v>0</v>
      </c>
      <c r="K18" s="22">
        <v>0</v>
      </c>
      <c r="L18" s="22">
        <v>0</v>
      </c>
      <c r="M18" s="22">
        <v>263534410</v>
      </c>
      <c r="N18" s="22">
        <v>3104250</v>
      </c>
      <c r="O18" s="22">
        <v>32884440</v>
      </c>
      <c r="P18" s="22">
        <v>12876560</v>
      </c>
      <c r="Q18" s="22">
        <v>125118710</v>
      </c>
      <c r="R18" s="22">
        <v>11309630</v>
      </c>
      <c r="S18" s="22">
        <v>4741530</v>
      </c>
      <c r="T18" s="22">
        <v>453569530</v>
      </c>
      <c r="U18" s="22">
        <v>46399220</v>
      </c>
      <c r="V18" s="22">
        <v>0</v>
      </c>
      <c r="W18" s="22">
        <v>25315440</v>
      </c>
      <c r="X18" s="22">
        <v>7502250</v>
      </c>
      <c r="Y18" s="22">
        <v>11172020</v>
      </c>
      <c r="Z18" s="22">
        <v>0</v>
      </c>
      <c r="AA18" s="22">
        <v>0</v>
      </c>
      <c r="AB18" s="22">
        <v>0</v>
      </c>
      <c r="AC18" s="22">
        <v>90388930</v>
      </c>
      <c r="AD18" s="22">
        <v>9541970</v>
      </c>
      <c r="AE18" s="22">
        <v>6805340</v>
      </c>
      <c r="AF18" s="22">
        <v>0</v>
      </c>
      <c r="AG18" s="22">
        <v>2622610</v>
      </c>
      <c r="AH18" s="22">
        <v>2119830</v>
      </c>
      <c r="AI18" s="22">
        <v>111478680</v>
      </c>
      <c r="AJ18" s="22">
        <v>342090850</v>
      </c>
      <c r="AK18" s="22">
        <v>9397940</v>
      </c>
      <c r="AL18" s="22">
        <v>332692910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273767487</v>
      </c>
      <c r="F19" s="22">
        <v>87406</v>
      </c>
      <c r="G19" s="22">
        <v>87480175</v>
      </c>
      <c r="H19" s="22">
        <v>51234158</v>
      </c>
      <c r="I19" s="22">
        <v>78071731</v>
      </c>
      <c r="J19" s="22">
        <v>0</v>
      </c>
      <c r="K19" s="22">
        <v>0</v>
      </c>
      <c r="L19" s="22">
        <v>0</v>
      </c>
      <c r="M19" s="22">
        <v>490640957</v>
      </c>
      <c r="N19" s="22">
        <v>16708123</v>
      </c>
      <c r="O19" s="22">
        <v>137582919</v>
      </c>
      <c r="P19" s="22">
        <v>28923689</v>
      </c>
      <c r="Q19" s="22">
        <v>343573660</v>
      </c>
      <c r="R19" s="22">
        <v>45481538</v>
      </c>
      <c r="S19" s="22">
        <v>35776933</v>
      </c>
      <c r="T19" s="22">
        <v>1098687819</v>
      </c>
      <c r="U19" s="22">
        <v>158005892</v>
      </c>
      <c r="V19" s="22">
        <v>10248</v>
      </c>
      <c r="W19" s="22">
        <v>30953001</v>
      </c>
      <c r="X19" s="22">
        <v>14564778</v>
      </c>
      <c r="Y19" s="22">
        <v>19540531</v>
      </c>
      <c r="Z19" s="22">
        <v>0</v>
      </c>
      <c r="AA19" s="22">
        <v>0</v>
      </c>
      <c r="AB19" s="22">
        <v>0</v>
      </c>
      <c r="AC19" s="22">
        <v>223074450</v>
      </c>
      <c r="AD19" s="22">
        <v>52536885</v>
      </c>
      <c r="AE19" s="22">
        <v>17669676</v>
      </c>
      <c r="AF19" s="22">
        <v>0</v>
      </c>
      <c r="AG19" s="22">
        <v>19018623</v>
      </c>
      <c r="AH19" s="22">
        <v>11896536</v>
      </c>
      <c r="AI19" s="22">
        <v>324196170</v>
      </c>
      <c r="AJ19" s="22">
        <v>774491649</v>
      </c>
      <c r="AK19" s="22">
        <v>56821064</v>
      </c>
      <c r="AL19" s="22">
        <v>717670585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30306395</v>
      </c>
      <c r="F20" s="22">
        <v>0</v>
      </c>
      <c r="G20" s="22">
        <v>52821756</v>
      </c>
      <c r="H20" s="22">
        <v>20106455</v>
      </c>
      <c r="I20" s="22">
        <v>10327034</v>
      </c>
      <c r="J20" s="22">
        <v>170923</v>
      </c>
      <c r="K20" s="22">
        <v>0</v>
      </c>
      <c r="L20" s="22">
        <v>0</v>
      </c>
      <c r="M20" s="22">
        <v>113732563</v>
      </c>
      <c r="N20" s="22">
        <v>11601278</v>
      </c>
      <c r="O20" s="22">
        <v>18546692</v>
      </c>
      <c r="P20" s="22">
        <v>8195718</v>
      </c>
      <c r="Q20" s="22">
        <v>2330982</v>
      </c>
      <c r="R20" s="22">
        <v>13685790</v>
      </c>
      <c r="S20" s="22">
        <v>4737196</v>
      </c>
      <c r="T20" s="22">
        <v>172830219</v>
      </c>
      <c r="U20" s="22">
        <v>13699627</v>
      </c>
      <c r="V20" s="22">
        <v>0</v>
      </c>
      <c r="W20" s="22">
        <v>14652315</v>
      </c>
      <c r="X20" s="22">
        <v>4804834</v>
      </c>
      <c r="Y20" s="22">
        <v>2731271</v>
      </c>
      <c r="Z20" s="22">
        <v>75853</v>
      </c>
      <c r="AA20" s="22">
        <v>0</v>
      </c>
      <c r="AB20" s="22">
        <v>0</v>
      </c>
      <c r="AC20" s="22">
        <v>35963900</v>
      </c>
      <c r="AD20" s="22">
        <v>6015041</v>
      </c>
      <c r="AE20" s="22">
        <v>3156211</v>
      </c>
      <c r="AF20" s="22">
        <v>0</v>
      </c>
      <c r="AG20" s="22">
        <v>6275755</v>
      </c>
      <c r="AH20" s="22">
        <v>1897058</v>
      </c>
      <c r="AI20" s="22">
        <v>53307965</v>
      </c>
      <c r="AJ20" s="22">
        <v>119522254</v>
      </c>
      <c r="AK20" s="22">
        <v>29780883</v>
      </c>
      <c r="AL20" s="22">
        <v>89741371</v>
      </c>
    </row>
    <row r="21" spans="1:38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126643130</v>
      </c>
      <c r="F21" s="22">
        <v>0</v>
      </c>
      <c r="G21" s="22">
        <v>36263140</v>
      </c>
      <c r="H21" s="22">
        <v>25831168</v>
      </c>
      <c r="I21" s="22">
        <v>4094783</v>
      </c>
      <c r="J21" s="22">
        <v>0</v>
      </c>
      <c r="K21" s="22">
        <v>2942017</v>
      </c>
      <c r="L21" s="22">
        <v>0</v>
      </c>
      <c r="M21" s="22">
        <v>195774238</v>
      </c>
      <c r="N21" s="22">
        <v>328835</v>
      </c>
      <c r="O21" s="22">
        <v>7613284</v>
      </c>
      <c r="P21" s="22">
        <v>7891060</v>
      </c>
      <c r="Q21" s="22">
        <v>2644730</v>
      </c>
      <c r="R21" s="22">
        <v>2939222</v>
      </c>
      <c r="S21" s="22">
        <v>2824546</v>
      </c>
      <c r="T21" s="22">
        <v>220015915</v>
      </c>
      <c r="U21" s="22">
        <v>82424827</v>
      </c>
      <c r="V21" s="22">
        <v>0</v>
      </c>
      <c r="W21" s="22">
        <v>15976497</v>
      </c>
      <c r="X21" s="22">
        <v>9535336</v>
      </c>
      <c r="Y21" s="22">
        <v>1543243</v>
      </c>
      <c r="Z21" s="22">
        <v>0</v>
      </c>
      <c r="AA21" s="22">
        <v>1448244</v>
      </c>
      <c r="AB21" s="22">
        <v>0</v>
      </c>
      <c r="AC21" s="22">
        <v>110928147</v>
      </c>
      <c r="AD21" s="22">
        <v>4036908</v>
      </c>
      <c r="AE21" s="22">
        <v>4433340</v>
      </c>
      <c r="AF21" s="22">
        <v>0</v>
      </c>
      <c r="AG21" s="22">
        <v>967147</v>
      </c>
      <c r="AH21" s="22">
        <v>1574375</v>
      </c>
      <c r="AI21" s="22">
        <v>121939917</v>
      </c>
      <c r="AJ21" s="22">
        <v>98075998</v>
      </c>
      <c r="AK21" s="22">
        <v>1173765</v>
      </c>
      <c r="AL21" s="22">
        <v>96902233</v>
      </c>
    </row>
    <row r="22" spans="1:38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13021527</v>
      </c>
      <c r="F22" s="22">
        <v>0</v>
      </c>
      <c r="G22" s="22">
        <v>9633397</v>
      </c>
      <c r="H22" s="22">
        <v>16236663</v>
      </c>
      <c r="I22" s="22">
        <v>1625197</v>
      </c>
      <c r="J22" s="22">
        <v>0</v>
      </c>
      <c r="K22" s="22">
        <v>0</v>
      </c>
      <c r="L22" s="22">
        <v>0</v>
      </c>
      <c r="M22" s="22">
        <v>40516784</v>
      </c>
      <c r="N22" s="22">
        <v>7114360</v>
      </c>
      <c r="O22" s="22">
        <v>23042705</v>
      </c>
      <c r="P22" s="22">
        <v>3923359</v>
      </c>
      <c r="Q22" s="22">
        <v>403759</v>
      </c>
      <c r="R22" s="22">
        <v>4018336</v>
      </c>
      <c r="S22" s="22">
        <v>2388901</v>
      </c>
      <c r="T22" s="22">
        <v>81408204</v>
      </c>
      <c r="U22" s="22">
        <v>3755157</v>
      </c>
      <c r="V22" s="22">
        <v>0</v>
      </c>
      <c r="W22" s="22">
        <v>2752520</v>
      </c>
      <c r="X22" s="22">
        <v>3297739</v>
      </c>
      <c r="Y22" s="22">
        <v>425455</v>
      </c>
      <c r="Z22" s="22">
        <v>0</v>
      </c>
      <c r="AA22" s="22">
        <v>0</v>
      </c>
      <c r="AB22" s="22">
        <v>0</v>
      </c>
      <c r="AC22" s="22">
        <v>10230871</v>
      </c>
      <c r="AD22" s="22">
        <v>7573498</v>
      </c>
      <c r="AE22" s="22">
        <v>1939326</v>
      </c>
      <c r="AF22" s="22">
        <v>0</v>
      </c>
      <c r="AG22" s="22">
        <v>1862865</v>
      </c>
      <c r="AH22" s="22">
        <v>1198574</v>
      </c>
      <c r="AI22" s="22">
        <v>22805134</v>
      </c>
      <c r="AJ22" s="22">
        <v>58603070</v>
      </c>
      <c r="AK22" s="22">
        <v>6230078</v>
      </c>
      <c r="AL22" s="22">
        <v>52372992</v>
      </c>
    </row>
    <row r="23" spans="1:38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212871860</v>
      </c>
      <c r="F23" s="22">
        <v>0</v>
      </c>
      <c r="G23" s="22">
        <v>61140308</v>
      </c>
      <c r="H23" s="22">
        <v>24616550</v>
      </c>
      <c r="I23" s="22">
        <v>0</v>
      </c>
      <c r="J23" s="22">
        <v>0</v>
      </c>
      <c r="K23" s="22">
        <v>0</v>
      </c>
      <c r="L23" s="22">
        <v>0</v>
      </c>
      <c r="M23" s="22">
        <v>298628718</v>
      </c>
      <c r="N23" s="22">
        <v>0</v>
      </c>
      <c r="O23" s="22">
        <v>18007461</v>
      </c>
      <c r="P23" s="22">
        <v>8826337</v>
      </c>
      <c r="Q23" s="22">
        <v>4057269</v>
      </c>
      <c r="R23" s="22">
        <v>5070945</v>
      </c>
      <c r="S23" s="22">
        <v>4042793</v>
      </c>
      <c r="T23" s="22">
        <v>338633523</v>
      </c>
      <c r="U23" s="22">
        <v>149800974</v>
      </c>
      <c r="V23" s="22">
        <v>0</v>
      </c>
      <c r="W23" s="22">
        <v>9549457</v>
      </c>
      <c r="X23" s="22">
        <v>8055659</v>
      </c>
      <c r="Y23" s="22">
        <v>0</v>
      </c>
      <c r="Z23" s="22">
        <v>0</v>
      </c>
      <c r="AA23" s="22">
        <v>0</v>
      </c>
      <c r="AB23" s="22">
        <v>0</v>
      </c>
      <c r="AC23" s="22">
        <v>167406090</v>
      </c>
      <c r="AD23" s="22">
        <v>2765937</v>
      </c>
      <c r="AE23" s="22">
        <v>2202190</v>
      </c>
      <c r="AF23" s="22">
        <v>0</v>
      </c>
      <c r="AG23" s="22">
        <v>410830</v>
      </c>
      <c r="AH23" s="22">
        <v>1446740</v>
      </c>
      <c r="AI23" s="22">
        <v>174231787</v>
      </c>
      <c r="AJ23" s="22">
        <v>164401736</v>
      </c>
      <c r="AK23" s="22">
        <v>11422673</v>
      </c>
      <c r="AL23" s="22">
        <v>152979063</v>
      </c>
    </row>
    <row r="24" spans="1:38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655753694</v>
      </c>
      <c r="F24" s="22">
        <v>0</v>
      </c>
      <c r="G24" s="22">
        <v>139156842</v>
      </c>
      <c r="H24" s="22">
        <v>96521046</v>
      </c>
      <c r="I24" s="22">
        <v>85089268</v>
      </c>
      <c r="J24" s="22">
        <v>1098012</v>
      </c>
      <c r="K24" s="22">
        <v>0</v>
      </c>
      <c r="L24" s="22">
        <v>9077264</v>
      </c>
      <c r="M24" s="22">
        <v>986696126</v>
      </c>
      <c r="N24" s="22">
        <v>70971839</v>
      </c>
      <c r="O24" s="22">
        <v>332002462</v>
      </c>
      <c r="P24" s="22">
        <v>57603302</v>
      </c>
      <c r="Q24" s="22">
        <v>394687663</v>
      </c>
      <c r="R24" s="22">
        <v>53401580</v>
      </c>
      <c r="S24" s="22">
        <v>58768091</v>
      </c>
      <c r="T24" s="22">
        <v>1954131063</v>
      </c>
      <c r="U24" s="22">
        <v>212801705</v>
      </c>
      <c r="V24" s="22">
        <v>0</v>
      </c>
      <c r="W24" s="22">
        <v>26225377</v>
      </c>
      <c r="X24" s="22">
        <v>28808433</v>
      </c>
      <c r="Y24" s="22">
        <v>17193865</v>
      </c>
      <c r="Z24" s="22">
        <v>291296</v>
      </c>
      <c r="AA24" s="22">
        <v>0</v>
      </c>
      <c r="AB24" s="22">
        <v>1218658</v>
      </c>
      <c r="AC24" s="22">
        <v>286539334</v>
      </c>
      <c r="AD24" s="22">
        <v>66713418</v>
      </c>
      <c r="AE24" s="22">
        <v>26429108</v>
      </c>
      <c r="AF24" s="22">
        <v>0</v>
      </c>
      <c r="AG24" s="22">
        <v>24754971</v>
      </c>
      <c r="AH24" s="22">
        <v>24999147</v>
      </c>
      <c r="AI24" s="22">
        <v>429435978</v>
      </c>
      <c r="AJ24" s="22">
        <v>1524695085</v>
      </c>
      <c r="AK24" s="22">
        <v>172513576</v>
      </c>
      <c r="AL24" s="22">
        <v>1352181509</v>
      </c>
    </row>
    <row r="25" spans="1:38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351717130</v>
      </c>
      <c r="F25" s="22">
        <v>0</v>
      </c>
      <c r="G25" s="22">
        <v>594723500</v>
      </c>
      <c r="H25" s="22">
        <v>407707112</v>
      </c>
      <c r="I25" s="22">
        <v>300602502</v>
      </c>
      <c r="J25" s="22">
        <v>0</v>
      </c>
      <c r="K25" s="22">
        <v>0</v>
      </c>
      <c r="L25" s="22">
        <v>0</v>
      </c>
      <c r="M25" s="22">
        <v>1654750244</v>
      </c>
      <c r="N25" s="22">
        <v>608833081</v>
      </c>
      <c r="O25" s="22">
        <v>533130487</v>
      </c>
      <c r="P25" s="22">
        <v>64713986</v>
      </c>
      <c r="Q25" s="22">
        <v>339517786</v>
      </c>
      <c r="R25" s="22">
        <v>101336804</v>
      </c>
      <c r="S25" s="22">
        <v>62246931</v>
      </c>
      <c r="T25" s="22">
        <v>3364529319</v>
      </c>
      <c r="U25" s="22">
        <v>139675982</v>
      </c>
      <c r="V25" s="22">
        <v>0</v>
      </c>
      <c r="W25" s="22">
        <v>154098512</v>
      </c>
      <c r="X25" s="22">
        <v>72294902</v>
      </c>
      <c r="Y25" s="22">
        <v>24814551</v>
      </c>
      <c r="Z25" s="22">
        <v>0</v>
      </c>
      <c r="AA25" s="22">
        <v>0</v>
      </c>
      <c r="AB25" s="22">
        <v>0</v>
      </c>
      <c r="AC25" s="22">
        <v>390883947</v>
      </c>
      <c r="AD25" s="22">
        <v>57399596</v>
      </c>
      <c r="AE25" s="22">
        <v>27502228</v>
      </c>
      <c r="AF25" s="22">
        <v>0</v>
      </c>
      <c r="AG25" s="22">
        <v>17070316</v>
      </c>
      <c r="AH25" s="22">
        <v>29877441</v>
      </c>
      <c r="AI25" s="22">
        <v>522733528</v>
      </c>
      <c r="AJ25" s="22">
        <v>2841795791</v>
      </c>
      <c r="AK25" s="22">
        <v>438922282</v>
      </c>
      <c r="AL25" s="22">
        <v>2402873509</v>
      </c>
    </row>
    <row r="26" spans="1:38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7485779</v>
      </c>
      <c r="F26" s="22">
        <v>0</v>
      </c>
      <c r="G26" s="22">
        <v>1232724</v>
      </c>
      <c r="H26" s="22">
        <v>1205059</v>
      </c>
      <c r="I26" s="22">
        <v>0</v>
      </c>
      <c r="J26" s="22">
        <v>0</v>
      </c>
      <c r="K26" s="22">
        <v>0</v>
      </c>
      <c r="L26" s="22">
        <v>0</v>
      </c>
      <c r="M26" s="22">
        <v>9923562</v>
      </c>
      <c r="N26" s="22">
        <v>117984</v>
      </c>
      <c r="O26" s="22">
        <v>584981</v>
      </c>
      <c r="P26" s="22">
        <v>752942</v>
      </c>
      <c r="Q26" s="22">
        <v>2840139</v>
      </c>
      <c r="R26" s="22">
        <v>15479</v>
      </c>
      <c r="S26" s="22">
        <v>315437</v>
      </c>
      <c r="T26" s="22">
        <v>14550524</v>
      </c>
      <c r="U26" s="22">
        <v>4452501</v>
      </c>
      <c r="V26" s="22">
        <v>0</v>
      </c>
      <c r="W26" s="22">
        <v>486918</v>
      </c>
      <c r="X26" s="22">
        <v>104662</v>
      </c>
      <c r="Y26" s="22">
        <v>0</v>
      </c>
      <c r="Z26" s="22">
        <v>0</v>
      </c>
      <c r="AA26" s="22">
        <v>0</v>
      </c>
      <c r="AB26" s="22">
        <v>0</v>
      </c>
      <c r="AC26" s="22">
        <v>5044081</v>
      </c>
      <c r="AD26" s="22">
        <v>142867</v>
      </c>
      <c r="AE26" s="22">
        <v>272379</v>
      </c>
      <c r="AF26" s="22">
        <v>0</v>
      </c>
      <c r="AG26" s="22">
        <v>1858</v>
      </c>
      <c r="AH26" s="22">
        <v>165974</v>
      </c>
      <c r="AI26" s="22">
        <v>5627159</v>
      </c>
      <c r="AJ26" s="22">
        <v>8923365</v>
      </c>
      <c r="AK26" s="22">
        <v>0</v>
      </c>
      <c r="AL26" s="22">
        <v>8923365</v>
      </c>
    </row>
    <row r="27" spans="1:38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152998750</v>
      </c>
      <c r="F27" s="22">
        <v>0</v>
      </c>
      <c r="G27" s="22">
        <v>5149252</v>
      </c>
      <c r="H27" s="22">
        <v>2689263</v>
      </c>
      <c r="I27" s="22">
        <v>0</v>
      </c>
      <c r="J27" s="22">
        <v>0</v>
      </c>
      <c r="K27" s="22">
        <v>0</v>
      </c>
      <c r="L27" s="22">
        <v>0</v>
      </c>
      <c r="M27" s="22">
        <v>160837265</v>
      </c>
      <c r="N27" s="22">
        <v>0</v>
      </c>
      <c r="O27" s="22">
        <v>14416821</v>
      </c>
      <c r="P27" s="22">
        <v>10427092</v>
      </c>
      <c r="Q27" s="22">
        <v>1420987</v>
      </c>
      <c r="R27" s="22">
        <v>0</v>
      </c>
      <c r="S27" s="22">
        <v>3979314</v>
      </c>
      <c r="T27" s="22">
        <v>191081479</v>
      </c>
      <c r="U27" s="22">
        <v>92643202</v>
      </c>
      <c r="V27" s="22">
        <v>0</v>
      </c>
      <c r="W27" s="22">
        <v>1894343</v>
      </c>
      <c r="X27" s="22">
        <v>1142523</v>
      </c>
      <c r="Y27" s="22">
        <v>0</v>
      </c>
      <c r="Z27" s="22">
        <v>0</v>
      </c>
      <c r="AA27" s="22">
        <v>0</v>
      </c>
      <c r="AB27" s="22">
        <v>0</v>
      </c>
      <c r="AC27" s="22">
        <v>95680068</v>
      </c>
      <c r="AD27" s="22">
        <v>2725267</v>
      </c>
      <c r="AE27" s="22">
        <v>4472181</v>
      </c>
      <c r="AF27" s="22">
        <v>0</v>
      </c>
      <c r="AG27" s="22">
        <v>0</v>
      </c>
      <c r="AH27" s="22">
        <v>2207570</v>
      </c>
      <c r="AI27" s="22">
        <v>105085086</v>
      </c>
      <c r="AJ27" s="22">
        <v>85996393</v>
      </c>
      <c r="AK27" s="22">
        <v>0</v>
      </c>
      <c r="AL27" s="22">
        <v>85996393</v>
      </c>
    </row>
    <row r="28" spans="1:38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47109611</v>
      </c>
      <c r="F28" s="22">
        <v>0</v>
      </c>
      <c r="G28" s="22">
        <v>2511736</v>
      </c>
      <c r="H28" s="22">
        <v>990799</v>
      </c>
      <c r="I28" s="22">
        <v>0</v>
      </c>
      <c r="J28" s="22">
        <v>0</v>
      </c>
      <c r="K28" s="22">
        <v>0</v>
      </c>
      <c r="L28" s="22">
        <v>0</v>
      </c>
      <c r="M28" s="22">
        <v>50612146</v>
      </c>
      <c r="N28" s="22">
        <v>50750</v>
      </c>
      <c r="O28" s="22">
        <v>1911507</v>
      </c>
      <c r="P28" s="22">
        <v>7059753</v>
      </c>
      <c r="Q28" s="22">
        <v>1868600</v>
      </c>
      <c r="R28" s="22">
        <v>1138469</v>
      </c>
      <c r="S28" s="22">
        <v>2657841</v>
      </c>
      <c r="T28" s="22">
        <v>65299066</v>
      </c>
      <c r="U28" s="22">
        <v>15990150</v>
      </c>
      <c r="V28" s="22">
        <v>0</v>
      </c>
      <c r="W28" s="22">
        <v>853511</v>
      </c>
      <c r="X28" s="22">
        <v>268790</v>
      </c>
      <c r="Y28" s="22">
        <v>0</v>
      </c>
      <c r="Z28" s="22">
        <v>0</v>
      </c>
      <c r="AA28" s="22">
        <v>0</v>
      </c>
      <c r="AB28" s="22">
        <v>0</v>
      </c>
      <c r="AC28" s="22">
        <v>17112451</v>
      </c>
      <c r="AD28" s="22">
        <v>548349</v>
      </c>
      <c r="AE28" s="22">
        <v>2111720</v>
      </c>
      <c r="AF28" s="22">
        <v>0</v>
      </c>
      <c r="AG28" s="22">
        <v>613895</v>
      </c>
      <c r="AH28" s="22">
        <v>1139028</v>
      </c>
      <c r="AI28" s="22">
        <v>21525443</v>
      </c>
      <c r="AJ28" s="22">
        <v>43773623</v>
      </c>
      <c r="AK28" s="22">
        <v>0</v>
      </c>
      <c r="AL28" s="22">
        <v>43773623</v>
      </c>
    </row>
    <row r="29" spans="1:38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75120852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75120852</v>
      </c>
      <c r="N29" s="22">
        <v>0</v>
      </c>
      <c r="O29" s="22">
        <v>3903867</v>
      </c>
      <c r="P29" s="22">
        <v>8441550</v>
      </c>
      <c r="Q29" s="22">
        <v>549304</v>
      </c>
      <c r="R29" s="22">
        <v>246882</v>
      </c>
      <c r="S29" s="22">
        <v>2042148</v>
      </c>
      <c r="T29" s="22">
        <v>90304603</v>
      </c>
      <c r="U29" s="22">
        <v>46583026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46583026</v>
      </c>
      <c r="AD29" s="22">
        <v>809121</v>
      </c>
      <c r="AE29" s="22">
        <v>3054769</v>
      </c>
      <c r="AF29" s="22">
        <v>0</v>
      </c>
      <c r="AG29" s="22">
        <v>121240</v>
      </c>
      <c r="AH29" s="22">
        <v>1168354</v>
      </c>
      <c r="AI29" s="22">
        <v>51736510</v>
      </c>
      <c r="AJ29" s="22">
        <v>38568093</v>
      </c>
      <c r="AK29" s="22">
        <v>0</v>
      </c>
      <c r="AL29" s="22">
        <v>38568093</v>
      </c>
    </row>
    <row r="30" spans="1:38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293789909</v>
      </c>
      <c r="F30" s="22">
        <v>0</v>
      </c>
      <c r="G30" s="22">
        <v>26852895</v>
      </c>
      <c r="H30" s="22">
        <v>16195508</v>
      </c>
      <c r="I30" s="22">
        <v>6871493</v>
      </c>
      <c r="J30" s="22">
        <v>0</v>
      </c>
      <c r="K30" s="22">
        <v>0</v>
      </c>
      <c r="L30" s="22">
        <v>0</v>
      </c>
      <c r="M30" s="22">
        <v>343709805</v>
      </c>
      <c r="N30" s="22">
        <v>1878294</v>
      </c>
      <c r="O30" s="22">
        <v>14784010</v>
      </c>
      <c r="P30" s="22">
        <v>6974273</v>
      </c>
      <c r="Q30" s="22">
        <v>4527771</v>
      </c>
      <c r="R30" s="22">
        <v>873375</v>
      </c>
      <c r="S30" s="22">
        <v>3557334</v>
      </c>
      <c r="T30" s="22">
        <v>376304862</v>
      </c>
      <c r="U30" s="22">
        <v>73581734</v>
      </c>
      <c r="V30" s="22">
        <v>0</v>
      </c>
      <c r="W30" s="22">
        <v>8475178</v>
      </c>
      <c r="X30" s="22">
        <v>3759771</v>
      </c>
      <c r="Y30" s="22">
        <v>2400969</v>
      </c>
      <c r="Z30" s="22">
        <v>0</v>
      </c>
      <c r="AA30" s="22">
        <v>0</v>
      </c>
      <c r="AB30" s="22">
        <v>0</v>
      </c>
      <c r="AC30" s="22">
        <v>88217652</v>
      </c>
      <c r="AD30" s="22">
        <v>3485085</v>
      </c>
      <c r="AE30" s="22">
        <v>3134280</v>
      </c>
      <c r="AF30" s="22">
        <v>0</v>
      </c>
      <c r="AG30" s="22">
        <v>662501</v>
      </c>
      <c r="AH30" s="22">
        <v>1573539</v>
      </c>
      <c r="AI30" s="22">
        <v>97073057</v>
      </c>
      <c r="AJ30" s="22">
        <v>279231805</v>
      </c>
      <c r="AK30" s="22">
        <v>7356448</v>
      </c>
      <c r="AL30" s="22">
        <v>271875357</v>
      </c>
    </row>
    <row r="31" spans="1:38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42737859</v>
      </c>
      <c r="F31" s="22">
        <v>1674774</v>
      </c>
      <c r="G31" s="22">
        <v>16069009</v>
      </c>
      <c r="H31" s="22">
        <v>2979158</v>
      </c>
      <c r="I31" s="22">
        <v>0</v>
      </c>
      <c r="J31" s="22">
        <v>0</v>
      </c>
      <c r="K31" s="22">
        <v>0</v>
      </c>
      <c r="L31" s="22">
        <v>0</v>
      </c>
      <c r="M31" s="22">
        <v>63460800</v>
      </c>
      <c r="N31" s="22">
        <v>426652</v>
      </c>
      <c r="O31" s="22">
        <v>1733228</v>
      </c>
      <c r="P31" s="22">
        <v>2299380</v>
      </c>
      <c r="Q31" s="22">
        <v>17408389</v>
      </c>
      <c r="R31" s="22">
        <v>1775847</v>
      </c>
      <c r="S31" s="22">
        <v>2053034</v>
      </c>
      <c r="T31" s="22">
        <v>89157330</v>
      </c>
      <c r="U31" s="22">
        <v>15353274</v>
      </c>
      <c r="V31" s="22">
        <v>514642</v>
      </c>
      <c r="W31" s="22">
        <v>746507</v>
      </c>
      <c r="X31" s="22">
        <v>796362</v>
      </c>
      <c r="Y31" s="22">
        <v>0</v>
      </c>
      <c r="Z31" s="22">
        <v>0</v>
      </c>
      <c r="AA31" s="22">
        <v>0</v>
      </c>
      <c r="AB31" s="22">
        <v>0</v>
      </c>
      <c r="AC31" s="22">
        <v>17410785</v>
      </c>
      <c r="AD31" s="22">
        <v>732564</v>
      </c>
      <c r="AE31" s="22">
        <v>987629</v>
      </c>
      <c r="AF31" s="22">
        <v>0</v>
      </c>
      <c r="AG31" s="22">
        <v>1063280</v>
      </c>
      <c r="AH31" s="22">
        <v>998883</v>
      </c>
      <c r="AI31" s="22">
        <v>21193141</v>
      </c>
      <c r="AJ31" s="22">
        <v>67964189</v>
      </c>
      <c r="AK31" s="22">
        <v>5884711</v>
      </c>
      <c r="AL31" s="22">
        <v>62079478</v>
      </c>
    </row>
    <row r="32" spans="1:38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172743962</v>
      </c>
      <c r="F32" s="22">
        <v>0</v>
      </c>
      <c r="G32" s="22">
        <v>2559016</v>
      </c>
      <c r="H32" s="22">
        <v>1381574</v>
      </c>
      <c r="I32" s="22">
        <v>0</v>
      </c>
      <c r="J32" s="22">
        <v>0</v>
      </c>
      <c r="K32" s="22">
        <v>0</v>
      </c>
      <c r="L32" s="22">
        <v>0</v>
      </c>
      <c r="M32" s="22">
        <v>176684552</v>
      </c>
      <c r="N32" s="22">
        <v>237232</v>
      </c>
      <c r="O32" s="22">
        <v>5771436</v>
      </c>
      <c r="P32" s="22">
        <v>3460647</v>
      </c>
      <c r="Q32" s="22">
        <v>810212</v>
      </c>
      <c r="R32" s="22">
        <v>0</v>
      </c>
      <c r="S32" s="22">
        <v>1920242</v>
      </c>
      <c r="T32" s="22">
        <v>188884321</v>
      </c>
      <c r="U32" s="22">
        <v>140468731</v>
      </c>
      <c r="V32" s="22">
        <v>0</v>
      </c>
      <c r="W32" s="22">
        <v>876879</v>
      </c>
      <c r="X32" s="22">
        <v>451140</v>
      </c>
      <c r="Y32" s="22">
        <v>0</v>
      </c>
      <c r="Z32" s="22">
        <v>0</v>
      </c>
      <c r="AA32" s="22">
        <v>0</v>
      </c>
      <c r="AB32" s="22">
        <v>0</v>
      </c>
      <c r="AC32" s="22">
        <v>141796750</v>
      </c>
      <c r="AD32" s="22">
        <v>1042616</v>
      </c>
      <c r="AE32" s="22">
        <v>1424889</v>
      </c>
      <c r="AF32" s="22">
        <v>0</v>
      </c>
      <c r="AG32" s="22">
        <v>0</v>
      </c>
      <c r="AH32" s="22">
        <v>984064</v>
      </c>
      <c r="AI32" s="22">
        <v>145248319</v>
      </c>
      <c r="AJ32" s="22">
        <v>43636002</v>
      </c>
      <c r="AK32" s="22">
        <v>0</v>
      </c>
      <c r="AL32" s="22">
        <v>43636002</v>
      </c>
    </row>
    <row r="33" spans="1:38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460904749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460904749</v>
      </c>
      <c r="N33" s="22">
        <v>22017414</v>
      </c>
      <c r="O33" s="22">
        <v>33584053</v>
      </c>
      <c r="P33" s="22">
        <v>21496464</v>
      </c>
      <c r="Q33" s="22">
        <v>6939627</v>
      </c>
      <c r="R33" s="22">
        <v>0</v>
      </c>
      <c r="S33" s="22">
        <v>10969702</v>
      </c>
      <c r="T33" s="22">
        <v>555912009</v>
      </c>
      <c r="U33" s="22">
        <v>0</v>
      </c>
      <c r="V33" s="22">
        <v>0</v>
      </c>
      <c r="W33" s="22">
        <v>396257596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396257596</v>
      </c>
      <c r="AD33" s="22">
        <v>1887223</v>
      </c>
      <c r="AE33" s="22">
        <v>7242816</v>
      </c>
      <c r="AF33" s="22">
        <v>0</v>
      </c>
      <c r="AG33" s="22">
        <v>0</v>
      </c>
      <c r="AH33" s="22">
        <v>5122390</v>
      </c>
      <c r="AI33" s="22">
        <v>410510025</v>
      </c>
      <c r="AJ33" s="22">
        <v>145401984</v>
      </c>
      <c r="AK33" s="22">
        <v>1513655</v>
      </c>
      <c r="AL33" s="22">
        <v>143888329</v>
      </c>
    </row>
    <row r="34" spans="1:38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328658479</v>
      </c>
      <c r="F34" s="22">
        <v>0</v>
      </c>
      <c r="G34" s="22">
        <v>3307084</v>
      </c>
      <c r="H34" s="22">
        <v>8364997</v>
      </c>
      <c r="I34" s="22">
        <v>1263612</v>
      </c>
      <c r="J34" s="22">
        <v>0</v>
      </c>
      <c r="K34" s="22">
        <v>0</v>
      </c>
      <c r="L34" s="22">
        <v>0</v>
      </c>
      <c r="M34" s="22">
        <v>341594172</v>
      </c>
      <c r="N34" s="22">
        <v>3149107</v>
      </c>
      <c r="O34" s="22">
        <v>21874299</v>
      </c>
      <c r="P34" s="22">
        <v>9607395</v>
      </c>
      <c r="Q34" s="22">
        <v>5584802</v>
      </c>
      <c r="R34" s="22">
        <v>3557429</v>
      </c>
      <c r="S34" s="22">
        <v>4666531</v>
      </c>
      <c r="T34" s="22">
        <v>390033735</v>
      </c>
      <c r="U34" s="22">
        <v>225333190</v>
      </c>
      <c r="V34" s="22">
        <v>0</v>
      </c>
      <c r="W34" s="22">
        <v>882184</v>
      </c>
      <c r="X34" s="22">
        <v>2043098</v>
      </c>
      <c r="Y34" s="22">
        <v>78637</v>
      </c>
      <c r="Z34" s="22">
        <v>0</v>
      </c>
      <c r="AA34" s="22">
        <v>0</v>
      </c>
      <c r="AB34" s="22">
        <v>0</v>
      </c>
      <c r="AC34" s="22">
        <v>228337109</v>
      </c>
      <c r="AD34" s="22">
        <v>2059910</v>
      </c>
      <c r="AE34" s="22">
        <v>3240941</v>
      </c>
      <c r="AF34" s="22">
        <v>0</v>
      </c>
      <c r="AG34" s="22">
        <v>1027194</v>
      </c>
      <c r="AH34" s="22">
        <v>1821146</v>
      </c>
      <c r="AI34" s="22">
        <v>236486300</v>
      </c>
      <c r="AJ34" s="22">
        <v>153547435</v>
      </c>
      <c r="AK34" s="22">
        <v>3532615</v>
      </c>
      <c r="AL34" s="22">
        <v>150014820</v>
      </c>
    </row>
    <row r="35" spans="1:38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38261562</v>
      </c>
      <c r="F35" s="22">
        <v>0</v>
      </c>
      <c r="G35" s="22">
        <v>2838043</v>
      </c>
      <c r="H35" s="22">
        <v>3001769</v>
      </c>
      <c r="I35" s="22">
        <v>0</v>
      </c>
      <c r="J35" s="22">
        <v>0</v>
      </c>
      <c r="K35" s="22">
        <v>0</v>
      </c>
      <c r="L35" s="22">
        <v>0</v>
      </c>
      <c r="M35" s="22">
        <v>44101374</v>
      </c>
      <c r="N35" s="22">
        <v>1599406</v>
      </c>
      <c r="O35" s="22">
        <v>5355827</v>
      </c>
      <c r="P35" s="22">
        <v>11202176</v>
      </c>
      <c r="Q35" s="22">
        <v>5137322</v>
      </c>
      <c r="R35" s="22">
        <v>3751238</v>
      </c>
      <c r="S35" s="22">
        <v>3908410</v>
      </c>
      <c r="T35" s="22">
        <v>75055753</v>
      </c>
      <c r="U35" s="22">
        <v>15897953</v>
      </c>
      <c r="V35" s="22">
        <v>0</v>
      </c>
      <c r="W35" s="22">
        <v>220807</v>
      </c>
      <c r="X35" s="22">
        <v>1166225</v>
      </c>
      <c r="Y35" s="22">
        <v>0</v>
      </c>
      <c r="Z35" s="22">
        <v>0</v>
      </c>
      <c r="AA35" s="22">
        <v>0</v>
      </c>
      <c r="AB35" s="22">
        <v>0</v>
      </c>
      <c r="AC35" s="22">
        <v>17284985</v>
      </c>
      <c r="AD35" s="22">
        <v>1107525</v>
      </c>
      <c r="AE35" s="22">
        <v>7040344</v>
      </c>
      <c r="AF35" s="22">
        <v>0</v>
      </c>
      <c r="AG35" s="22">
        <v>1713808</v>
      </c>
      <c r="AH35" s="22">
        <v>1948316</v>
      </c>
      <c r="AI35" s="22">
        <v>29094978</v>
      </c>
      <c r="AJ35" s="22">
        <v>45960775</v>
      </c>
      <c r="AK35" s="22">
        <v>7734281</v>
      </c>
      <c r="AL35" s="22">
        <v>38226494</v>
      </c>
    </row>
    <row r="36" spans="1:38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60918028</v>
      </c>
      <c r="F36" s="22">
        <v>0</v>
      </c>
      <c r="G36" s="22">
        <v>103989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61022017</v>
      </c>
      <c r="N36" s="22">
        <v>138719</v>
      </c>
      <c r="O36" s="22">
        <v>2244660</v>
      </c>
      <c r="P36" s="22">
        <v>8650062</v>
      </c>
      <c r="Q36" s="22">
        <v>3917661</v>
      </c>
      <c r="R36" s="22">
        <v>0</v>
      </c>
      <c r="S36" s="22">
        <v>2018255</v>
      </c>
      <c r="T36" s="22">
        <v>77991374</v>
      </c>
      <c r="U36" s="22">
        <v>36380936</v>
      </c>
      <c r="V36" s="22">
        <v>0</v>
      </c>
      <c r="W36" s="22">
        <v>11349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36392285</v>
      </c>
      <c r="AD36" s="22">
        <v>415126</v>
      </c>
      <c r="AE36" s="22">
        <v>3276101</v>
      </c>
      <c r="AF36" s="22">
        <v>0</v>
      </c>
      <c r="AG36" s="22">
        <v>0</v>
      </c>
      <c r="AH36" s="22">
        <v>1232824</v>
      </c>
      <c r="AI36" s="22">
        <v>41316336</v>
      </c>
      <c r="AJ36" s="22">
        <v>36675038</v>
      </c>
      <c r="AK36" s="22">
        <v>0</v>
      </c>
      <c r="AL36" s="22">
        <v>36675038</v>
      </c>
    </row>
    <row r="37" spans="1:38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83502080</v>
      </c>
      <c r="F37" s="22">
        <v>0</v>
      </c>
      <c r="G37" s="22">
        <v>4690279</v>
      </c>
      <c r="H37" s="22">
        <v>585384</v>
      </c>
      <c r="I37" s="22">
        <v>0</v>
      </c>
      <c r="J37" s="22">
        <v>0</v>
      </c>
      <c r="K37" s="22">
        <v>0</v>
      </c>
      <c r="L37" s="22">
        <v>0</v>
      </c>
      <c r="M37" s="22">
        <v>88777743</v>
      </c>
      <c r="N37" s="22">
        <v>0</v>
      </c>
      <c r="O37" s="22">
        <v>2583731</v>
      </c>
      <c r="P37" s="22">
        <v>2647182</v>
      </c>
      <c r="Q37" s="22">
        <v>603832</v>
      </c>
      <c r="R37" s="22">
        <v>0</v>
      </c>
      <c r="S37" s="22">
        <v>891623</v>
      </c>
      <c r="T37" s="22">
        <v>95504111</v>
      </c>
      <c r="U37" s="22">
        <v>40224322</v>
      </c>
      <c r="V37" s="22">
        <v>0</v>
      </c>
      <c r="W37" s="22">
        <v>1600784</v>
      </c>
      <c r="X37" s="22">
        <v>204658</v>
      </c>
      <c r="Y37" s="22">
        <v>0</v>
      </c>
      <c r="Z37" s="22">
        <v>0</v>
      </c>
      <c r="AA37" s="22">
        <v>0</v>
      </c>
      <c r="AB37" s="22">
        <v>0</v>
      </c>
      <c r="AC37" s="22">
        <v>42029764</v>
      </c>
      <c r="AD37" s="22">
        <v>1406704</v>
      </c>
      <c r="AE37" s="22">
        <v>1056417</v>
      </c>
      <c r="AF37" s="22">
        <v>0</v>
      </c>
      <c r="AG37" s="22">
        <v>0</v>
      </c>
      <c r="AH37" s="22">
        <v>601765</v>
      </c>
      <c r="AI37" s="22">
        <v>45094650</v>
      </c>
      <c r="AJ37" s="22">
        <v>50409461</v>
      </c>
      <c r="AK37" s="22">
        <v>0</v>
      </c>
      <c r="AL37" s="22">
        <v>50409461</v>
      </c>
    </row>
    <row r="38" spans="1:38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587244765</v>
      </c>
      <c r="F38" s="22">
        <v>0</v>
      </c>
      <c r="G38" s="22">
        <v>1974511</v>
      </c>
      <c r="H38" s="22">
        <v>10486775</v>
      </c>
      <c r="I38" s="22">
        <v>0</v>
      </c>
      <c r="J38" s="22">
        <v>0</v>
      </c>
      <c r="K38" s="22">
        <v>0</v>
      </c>
      <c r="L38" s="22">
        <v>0</v>
      </c>
      <c r="M38" s="22">
        <v>599706051</v>
      </c>
      <c r="N38" s="22">
        <v>5766700</v>
      </c>
      <c r="O38" s="22">
        <v>9384970</v>
      </c>
      <c r="P38" s="22">
        <v>10454488</v>
      </c>
      <c r="Q38" s="22">
        <v>42754448</v>
      </c>
      <c r="R38" s="22">
        <v>604514</v>
      </c>
      <c r="S38" s="22">
        <v>1901597</v>
      </c>
      <c r="T38" s="22">
        <v>670572768</v>
      </c>
      <c r="U38" s="22">
        <v>306502553</v>
      </c>
      <c r="V38" s="22">
        <v>0</v>
      </c>
      <c r="W38" s="22">
        <v>345031</v>
      </c>
      <c r="X38" s="22">
        <v>1114408</v>
      </c>
      <c r="Y38" s="22">
        <v>0</v>
      </c>
      <c r="Z38" s="22">
        <v>0</v>
      </c>
      <c r="AA38" s="22">
        <v>0</v>
      </c>
      <c r="AB38" s="22">
        <v>0</v>
      </c>
      <c r="AC38" s="22">
        <v>307961992</v>
      </c>
      <c r="AD38" s="22">
        <v>1157713</v>
      </c>
      <c r="AE38" s="22">
        <v>3478322</v>
      </c>
      <c r="AF38" s="22">
        <v>0</v>
      </c>
      <c r="AG38" s="22">
        <v>29688</v>
      </c>
      <c r="AH38" s="22">
        <v>502157</v>
      </c>
      <c r="AI38" s="22">
        <v>313129872</v>
      </c>
      <c r="AJ38" s="22">
        <v>357442896</v>
      </c>
      <c r="AK38" s="22">
        <v>0</v>
      </c>
      <c r="AL38" s="22">
        <v>357442896</v>
      </c>
    </row>
    <row r="39" spans="1:38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216853812</v>
      </c>
      <c r="F39" s="22">
        <v>0</v>
      </c>
      <c r="G39" s="22">
        <v>28248081</v>
      </c>
      <c r="H39" s="22">
        <v>4855787</v>
      </c>
      <c r="I39" s="22">
        <v>1384020</v>
      </c>
      <c r="J39" s="22">
        <v>0</v>
      </c>
      <c r="K39" s="22">
        <v>0</v>
      </c>
      <c r="L39" s="22">
        <v>0</v>
      </c>
      <c r="M39" s="22">
        <v>251341700</v>
      </c>
      <c r="N39" s="22">
        <v>3709471</v>
      </c>
      <c r="O39" s="22">
        <v>10108503</v>
      </c>
      <c r="P39" s="22">
        <v>10327970</v>
      </c>
      <c r="Q39" s="22">
        <v>5668153</v>
      </c>
      <c r="R39" s="22">
        <v>573342</v>
      </c>
      <c r="S39" s="22">
        <v>6757248</v>
      </c>
      <c r="T39" s="22">
        <v>288486387</v>
      </c>
      <c r="U39" s="22">
        <v>136117818</v>
      </c>
      <c r="V39" s="22">
        <v>0</v>
      </c>
      <c r="W39" s="22">
        <v>7103294</v>
      </c>
      <c r="X39" s="22">
        <v>2290356</v>
      </c>
      <c r="Y39" s="22">
        <v>311294</v>
      </c>
      <c r="Z39" s="22">
        <v>0</v>
      </c>
      <c r="AA39" s="22">
        <v>0</v>
      </c>
      <c r="AB39" s="22">
        <v>0</v>
      </c>
      <c r="AC39" s="22">
        <v>145822762</v>
      </c>
      <c r="AD39" s="22">
        <v>3435437</v>
      </c>
      <c r="AE39" s="22">
        <v>3286000</v>
      </c>
      <c r="AF39" s="22">
        <v>0</v>
      </c>
      <c r="AG39" s="22">
        <v>387286</v>
      </c>
      <c r="AH39" s="22">
        <v>3152285</v>
      </c>
      <c r="AI39" s="22">
        <v>156083770</v>
      </c>
      <c r="AJ39" s="22">
        <v>132402617</v>
      </c>
      <c r="AK39" s="22">
        <v>5533</v>
      </c>
      <c r="AL39" s="22">
        <v>132397084</v>
      </c>
    </row>
    <row r="40" spans="1:38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33172789</v>
      </c>
      <c r="F40" s="22">
        <v>0</v>
      </c>
      <c r="G40" s="22">
        <v>1827309</v>
      </c>
      <c r="H40" s="22">
        <v>697542</v>
      </c>
      <c r="I40" s="22">
        <v>0</v>
      </c>
      <c r="J40" s="22">
        <v>0</v>
      </c>
      <c r="K40" s="22">
        <v>0</v>
      </c>
      <c r="L40" s="22">
        <v>0</v>
      </c>
      <c r="M40" s="22">
        <v>35697640</v>
      </c>
      <c r="N40" s="22">
        <v>140564</v>
      </c>
      <c r="O40" s="22">
        <v>2236779</v>
      </c>
      <c r="P40" s="22">
        <v>6027774</v>
      </c>
      <c r="Q40" s="22">
        <v>281181</v>
      </c>
      <c r="R40" s="22">
        <v>1944446</v>
      </c>
      <c r="S40" s="22">
        <v>406902</v>
      </c>
      <c r="T40" s="22">
        <v>46735286</v>
      </c>
      <c r="U40" s="22">
        <v>24593474</v>
      </c>
      <c r="V40" s="22">
        <v>0</v>
      </c>
      <c r="W40" s="22">
        <v>786881</v>
      </c>
      <c r="X40" s="22">
        <v>308224</v>
      </c>
      <c r="Y40" s="22">
        <v>0</v>
      </c>
      <c r="Z40" s="22">
        <v>0</v>
      </c>
      <c r="AA40" s="22">
        <v>0</v>
      </c>
      <c r="AB40" s="22">
        <v>0</v>
      </c>
      <c r="AC40" s="22">
        <v>25688579</v>
      </c>
      <c r="AD40" s="22">
        <v>457175</v>
      </c>
      <c r="AE40" s="22">
        <v>2838046</v>
      </c>
      <c r="AF40" s="22">
        <v>0</v>
      </c>
      <c r="AG40" s="22">
        <v>1103075</v>
      </c>
      <c r="AH40" s="22">
        <v>213091</v>
      </c>
      <c r="AI40" s="22">
        <v>30299966</v>
      </c>
      <c r="AJ40" s="22">
        <v>16435320</v>
      </c>
      <c r="AK40" s="22">
        <v>0</v>
      </c>
      <c r="AL40" s="22">
        <v>16435320</v>
      </c>
    </row>
    <row r="41" spans="1:38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111736768</v>
      </c>
      <c r="F41" s="22">
        <v>0</v>
      </c>
      <c r="G41" s="22">
        <v>1698221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113434989</v>
      </c>
      <c r="N41" s="22">
        <v>0</v>
      </c>
      <c r="O41" s="22">
        <v>8628319</v>
      </c>
      <c r="P41" s="22">
        <v>13270842</v>
      </c>
      <c r="Q41" s="22">
        <v>780699</v>
      </c>
      <c r="R41" s="22">
        <v>18326</v>
      </c>
      <c r="S41" s="22">
        <v>3903696</v>
      </c>
      <c r="T41" s="22">
        <v>140036871</v>
      </c>
      <c r="U41" s="22">
        <v>60214626</v>
      </c>
      <c r="V41" s="22">
        <v>0</v>
      </c>
      <c r="W41" s="22">
        <v>42456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60257082</v>
      </c>
      <c r="AD41" s="22">
        <v>917673</v>
      </c>
      <c r="AE41" s="22">
        <v>3919514</v>
      </c>
      <c r="AF41" s="22">
        <v>0</v>
      </c>
      <c r="AG41" s="22">
        <v>305</v>
      </c>
      <c r="AH41" s="22">
        <v>2137513</v>
      </c>
      <c r="AI41" s="22">
        <v>67232087</v>
      </c>
      <c r="AJ41" s="22">
        <v>72804784</v>
      </c>
      <c r="AK41" s="22">
        <v>28008</v>
      </c>
      <c r="AL41" s="22">
        <v>72776776</v>
      </c>
    </row>
    <row r="42" spans="1:38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293568353</v>
      </c>
      <c r="F42" s="22">
        <v>0</v>
      </c>
      <c r="G42" s="22">
        <v>11688326</v>
      </c>
      <c r="H42" s="22">
        <v>4973012</v>
      </c>
      <c r="I42" s="22">
        <v>0</v>
      </c>
      <c r="J42" s="22">
        <v>0</v>
      </c>
      <c r="K42" s="22">
        <v>0</v>
      </c>
      <c r="L42" s="22">
        <v>0</v>
      </c>
      <c r="M42" s="22">
        <v>310229691</v>
      </c>
      <c r="N42" s="22">
        <v>11307059</v>
      </c>
      <c r="O42" s="22">
        <v>18053251</v>
      </c>
      <c r="P42" s="22">
        <v>17863031</v>
      </c>
      <c r="Q42" s="22">
        <v>5142691</v>
      </c>
      <c r="R42" s="22">
        <v>761511</v>
      </c>
      <c r="S42" s="22">
        <v>9706803</v>
      </c>
      <c r="T42" s="22">
        <v>373064037</v>
      </c>
      <c r="U42" s="22">
        <v>157526092</v>
      </c>
      <c r="V42" s="22">
        <v>0</v>
      </c>
      <c r="W42" s="22">
        <v>4874890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162400982</v>
      </c>
      <c r="AD42" s="22">
        <v>3574695</v>
      </c>
      <c r="AE42" s="22">
        <v>9442751</v>
      </c>
      <c r="AF42" s="22">
        <v>0</v>
      </c>
      <c r="AG42" s="22">
        <v>176720</v>
      </c>
      <c r="AH42" s="22">
        <v>5739780</v>
      </c>
      <c r="AI42" s="22">
        <v>181334928</v>
      </c>
      <c r="AJ42" s="22">
        <v>191729109</v>
      </c>
      <c r="AK42" s="22">
        <v>22340321</v>
      </c>
      <c r="AL42" s="22">
        <v>169388788</v>
      </c>
    </row>
    <row r="43" spans="1:38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105316163</v>
      </c>
      <c r="F43" s="22">
        <v>0</v>
      </c>
      <c r="G43" s="22">
        <v>1129886</v>
      </c>
      <c r="H43" s="22">
        <v>899910</v>
      </c>
      <c r="I43" s="22">
        <v>0</v>
      </c>
      <c r="J43" s="22">
        <v>11036</v>
      </c>
      <c r="K43" s="22">
        <v>0</v>
      </c>
      <c r="L43" s="22">
        <v>0</v>
      </c>
      <c r="M43" s="22">
        <v>107356995</v>
      </c>
      <c r="N43" s="22">
        <v>0</v>
      </c>
      <c r="O43" s="22">
        <v>6974838</v>
      </c>
      <c r="P43" s="22">
        <v>12100025</v>
      </c>
      <c r="Q43" s="22">
        <v>26469352</v>
      </c>
      <c r="R43" s="22">
        <v>0</v>
      </c>
      <c r="S43" s="22">
        <v>4387245</v>
      </c>
      <c r="T43" s="22">
        <v>157288455</v>
      </c>
      <c r="U43" s="22">
        <v>76738556</v>
      </c>
      <c r="V43" s="22">
        <v>0</v>
      </c>
      <c r="W43" s="22">
        <v>688903</v>
      </c>
      <c r="X43" s="22">
        <v>107176</v>
      </c>
      <c r="Y43" s="22">
        <v>0</v>
      </c>
      <c r="Z43" s="22">
        <v>905</v>
      </c>
      <c r="AA43" s="22">
        <v>0</v>
      </c>
      <c r="AB43" s="22">
        <v>0</v>
      </c>
      <c r="AC43" s="22">
        <v>77535540</v>
      </c>
      <c r="AD43" s="22">
        <v>854347</v>
      </c>
      <c r="AE43" s="22">
        <v>6573219</v>
      </c>
      <c r="AF43" s="22">
        <v>0</v>
      </c>
      <c r="AG43" s="22">
        <v>0</v>
      </c>
      <c r="AH43" s="22">
        <v>2601065</v>
      </c>
      <c r="AI43" s="22">
        <v>87564171</v>
      </c>
      <c r="AJ43" s="22">
        <v>69724284</v>
      </c>
      <c r="AK43" s="22">
        <v>146708</v>
      </c>
      <c r="AL43" s="22">
        <v>69577576</v>
      </c>
    </row>
    <row r="44" spans="1:38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248733275</v>
      </c>
      <c r="F44" s="22">
        <v>0</v>
      </c>
      <c r="G44" s="22">
        <v>8907477</v>
      </c>
      <c r="H44" s="22">
        <v>1459821</v>
      </c>
      <c r="I44" s="22">
        <v>205883</v>
      </c>
      <c r="J44" s="22">
        <v>0</v>
      </c>
      <c r="K44" s="22">
        <v>0</v>
      </c>
      <c r="L44" s="22">
        <v>0</v>
      </c>
      <c r="M44" s="22">
        <v>259306456</v>
      </c>
      <c r="N44" s="22">
        <v>20364928</v>
      </c>
      <c r="O44" s="22">
        <v>54430393</v>
      </c>
      <c r="P44" s="22">
        <v>21965387</v>
      </c>
      <c r="Q44" s="22">
        <v>57925426</v>
      </c>
      <c r="R44" s="22">
        <v>8359899</v>
      </c>
      <c r="S44" s="22">
        <v>10465242</v>
      </c>
      <c r="T44" s="22">
        <v>432817731</v>
      </c>
      <c r="U44" s="22">
        <v>115034778</v>
      </c>
      <c r="V44" s="22">
        <v>0</v>
      </c>
      <c r="W44" s="22">
        <v>343525</v>
      </c>
      <c r="X44" s="22">
        <v>544666</v>
      </c>
      <c r="Y44" s="22">
        <v>14269</v>
      </c>
      <c r="Z44" s="22">
        <v>0</v>
      </c>
      <c r="AA44" s="22">
        <v>0</v>
      </c>
      <c r="AB44" s="22">
        <v>0</v>
      </c>
      <c r="AC44" s="22">
        <v>115937238</v>
      </c>
      <c r="AD44" s="22">
        <v>3702663</v>
      </c>
      <c r="AE44" s="22">
        <v>10336984</v>
      </c>
      <c r="AF44" s="22">
        <v>0</v>
      </c>
      <c r="AG44" s="22">
        <v>2342076</v>
      </c>
      <c r="AH44" s="22">
        <v>4149869</v>
      </c>
      <c r="AI44" s="22">
        <v>136468830</v>
      </c>
      <c r="AJ44" s="22">
        <v>296348901</v>
      </c>
      <c r="AK44" s="22">
        <v>41563089</v>
      </c>
      <c r="AL44" s="22">
        <v>254785812</v>
      </c>
    </row>
    <row r="45" spans="1:38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371791923</v>
      </c>
      <c r="F45" s="22">
        <v>0</v>
      </c>
      <c r="G45" s="22">
        <v>3008922</v>
      </c>
      <c r="H45" s="22">
        <v>2290241</v>
      </c>
      <c r="I45" s="22">
        <v>0</v>
      </c>
      <c r="J45" s="22">
        <v>0</v>
      </c>
      <c r="K45" s="22">
        <v>0</v>
      </c>
      <c r="L45" s="22">
        <v>0</v>
      </c>
      <c r="M45" s="22">
        <v>377091086</v>
      </c>
      <c r="N45" s="22">
        <v>24465143</v>
      </c>
      <c r="O45" s="22">
        <v>17168575</v>
      </c>
      <c r="P45" s="22">
        <v>6323296</v>
      </c>
      <c r="Q45" s="22">
        <v>5046797</v>
      </c>
      <c r="R45" s="22">
        <v>0</v>
      </c>
      <c r="S45" s="22">
        <v>5735446</v>
      </c>
      <c r="T45" s="22">
        <v>435830343</v>
      </c>
      <c r="U45" s="22">
        <v>270431700</v>
      </c>
      <c r="V45" s="22">
        <v>0</v>
      </c>
      <c r="W45" s="22">
        <v>592278</v>
      </c>
      <c r="X45" s="22">
        <v>486241</v>
      </c>
      <c r="Y45" s="22">
        <v>0</v>
      </c>
      <c r="Z45" s="22">
        <v>0</v>
      </c>
      <c r="AA45" s="22">
        <v>0</v>
      </c>
      <c r="AB45" s="22">
        <v>0</v>
      </c>
      <c r="AC45" s="22">
        <v>271510219</v>
      </c>
      <c r="AD45" s="22">
        <v>3025252</v>
      </c>
      <c r="AE45" s="22">
        <v>2161083</v>
      </c>
      <c r="AF45" s="22">
        <v>0</v>
      </c>
      <c r="AG45" s="22">
        <v>0</v>
      </c>
      <c r="AH45" s="22">
        <v>3000067</v>
      </c>
      <c r="AI45" s="22">
        <v>279696621</v>
      </c>
      <c r="AJ45" s="22">
        <v>156133722</v>
      </c>
      <c r="AK45" s="22">
        <v>0</v>
      </c>
      <c r="AL45" s="22">
        <v>156133722</v>
      </c>
    </row>
    <row r="46" spans="1:38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94193213</v>
      </c>
      <c r="F46" s="22">
        <v>0</v>
      </c>
      <c r="G46" s="22">
        <v>50554012</v>
      </c>
      <c r="H46" s="22">
        <v>1791644</v>
      </c>
      <c r="I46" s="22">
        <v>0</v>
      </c>
      <c r="J46" s="22">
        <v>0</v>
      </c>
      <c r="K46" s="22">
        <v>0</v>
      </c>
      <c r="L46" s="22">
        <v>0</v>
      </c>
      <c r="M46" s="22">
        <v>146538869</v>
      </c>
      <c r="N46" s="22">
        <v>415612</v>
      </c>
      <c r="O46" s="22">
        <v>7937076</v>
      </c>
      <c r="P46" s="22">
        <v>7524293</v>
      </c>
      <c r="Q46" s="22">
        <v>1380432</v>
      </c>
      <c r="R46" s="22">
        <v>1348715</v>
      </c>
      <c r="S46" s="22">
        <v>8350868</v>
      </c>
      <c r="T46" s="22">
        <v>173495865</v>
      </c>
      <c r="U46" s="22">
        <v>56381934</v>
      </c>
      <c r="V46" s="22">
        <v>0</v>
      </c>
      <c r="W46" s="22">
        <v>3535515</v>
      </c>
      <c r="X46" s="22">
        <v>666711</v>
      </c>
      <c r="Y46" s="22">
        <v>0</v>
      </c>
      <c r="Z46" s="22">
        <v>0</v>
      </c>
      <c r="AA46" s="22">
        <v>0</v>
      </c>
      <c r="AB46" s="22">
        <v>0</v>
      </c>
      <c r="AC46" s="22">
        <v>60584160</v>
      </c>
      <c r="AD46" s="22">
        <v>1971826</v>
      </c>
      <c r="AE46" s="22">
        <v>2118058</v>
      </c>
      <c r="AF46" s="22">
        <v>0</v>
      </c>
      <c r="AG46" s="22">
        <v>730327</v>
      </c>
      <c r="AH46" s="22">
        <v>3347955</v>
      </c>
      <c r="AI46" s="22">
        <v>68752326</v>
      </c>
      <c r="AJ46" s="22">
        <v>104743539</v>
      </c>
      <c r="AK46" s="22">
        <v>9884758</v>
      </c>
      <c r="AL46" s="22">
        <v>94858781</v>
      </c>
    </row>
    <row r="47" spans="1:38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222488746</v>
      </c>
      <c r="F47" s="22">
        <v>0</v>
      </c>
      <c r="G47" s="22">
        <v>30669636</v>
      </c>
      <c r="H47" s="22">
        <v>30551362</v>
      </c>
      <c r="I47" s="22">
        <v>6536388</v>
      </c>
      <c r="J47" s="22">
        <v>0</v>
      </c>
      <c r="K47" s="22">
        <v>0</v>
      </c>
      <c r="L47" s="22">
        <v>1752087</v>
      </c>
      <c r="M47" s="22">
        <v>291998219</v>
      </c>
      <c r="N47" s="22">
        <v>24325369</v>
      </c>
      <c r="O47" s="22">
        <v>65214783</v>
      </c>
      <c r="P47" s="22">
        <v>16016868</v>
      </c>
      <c r="Q47" s="22">
        <v>32546133</v>
      </c>
      <c r="R47" s="22">
        <v>9660741</v>
      </c>
      <c r="S47" s="22">
        <v>4985325</v>
      </c>
      <c r="T47" s="22">
        <v>444747438</v>
      </c>
      <c r="U47" s="22">
        <v>101501168</v>
      </c>
      <c r="V47" s="22">
        <v>0</v>
      </c>
      <c r="W47" s="22">
        <v>5233044</v>
      </c>
      <c r="X47" s="22">
        <v>7243433</v>
      </c>
      <c r="Y47" s="22">
        <v>2958454</v>
      </c>
      <c r="Z47" s="22">
        <v>0</v>
      </c>
      <c r="AA47" s="22">
        <v>0</v>
      </c>
      <c r="AB47" s="22">
        <v>1752087</v>
      </c>
      <c r="AC47" s="22">
        <v>118688186</v>
      </c>
      <c r="AD47" s="22">
        <v>9372787</v>
      </c>
      <c r="AE47" s="22">
        <v>4277902</v>
      </c>
      <c r="AF47" s="22">
        <v>0</v>
      </c>
      <c r="AG47" s="22">
        <v>3584293</v>
      </c>
      <c r="AH47" s="22">
        <v>3275904</v>
      </c>
      <c r="AI47" s="22">
        <v>139199072</v>
      </c>
      <c r="AJ47" s="22">
        <v>305548366</v>
      </c>
      <c r="AK47" s="22">
        <v>44269643</v>
      </c>
      <c r="AL47" s="22">
        <v>261278723</v>
      </c>
    </row>
    <row r="48" spans="1:38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94072630</v>
      </c>
      <c r="F48" s="22">
        <v>0</v>
      </c>
      <c r="G48" s="22">
        <v>917645</v>
      </c>
      <c r="H48" s="22">
        <v>4620222</v>
      </c>
      <c r="I48" s="22">
        <v>0</v>
      </c>
      <c r="J48" s="22">
        <v>1324655</v>
      </c>
      <c r="K48" s="22">
        <v>0</v>
      </c>
      <c r="L48" s="22">
        <v>0</v>
      </c>
      <c r="M48" s="22">
        <v>100935152</v>
      </c>
      <c r="N48" s="22">
        <v>0</v>
      </c>
      <c r="O48" s="22">
        <v>5451395</v>
      </c>
      <c r="P48" s="22">
        <v>8710367</v>
      </c>
      <c r="Q48" s="22">
        <v>10392061</v>
      </c>
      <c r="R48" s="22">
        <v>1670132</v>
      </c>
      <c r="S48" s="22">
        <v>6895223</v>
      </c>
      <c r="T48" s="22">
        <v>134054330</v>
      </c>
      <c r="U48" s="22">
        <v>68166543</v>
      </c>
      <c r="V48" s="22">
        <v>0</v>
      </c>
      <c r="W48" s="22">
        <v>547351</v>
      </c>
      <c r="X48" s="22">
        <v>1474544</v>
      </c>
      <c r="Y48" s="22">
        <v>0</v>
      </c>
      <c r="Z48" s="22">
        <v>0</v>
      </c>
      <c r="AA48" s="22">
        <v>0</v>
      </c>
      <c r="AB48" s="22">
        <v>0</v>
      </c>
      <c r="AC48" s="22">
        <v>70188438</v>
      </c>
      <c r="AD48" s="22">
        <v>1925833</v>
      </c>
      <c r="AE48" s="22">
        <v>3915177</v>
      </c>
      <c r="AF48" s="22">
        <v>0</v>
      </c>
      <c r="AG48" s="22">
        <v>951478</v>
      </c>
      <c r="AH48" s="22">
        <v>4451123</v>
      </c>
      <c r="AI48" s="22">
        <v>81432049</v>
      </c>
      <c r="AJ48" s="22">
        <v>52622281</v>
      </c>
      <c r="AK48" s="22">
        <v>2863994</v>
      </c>
      <c r="AL48" s="22">
        <v>49758287</v>
      </c>
    </row>
    <row r="49" spans="1:38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628363085</v>
      </c>
      <c r="F49" s="22">
        <v>0</v>
      </c>
      <c r="G49" s="22">
        <v>0</v>
      </c>
      <c r="H49" s="22">
        <v>2839880</v>
      </c>
      <c r="I49" s="22">
        <v>0</v>
      </c>
      <c r="J49" s="22">
        <v>0</v>
      </c>
      <c r="K49" s="22">
        <v>0</v>
      </c>
      <c r="L49" s="22">
        <v>0</v>
      </c>
      <c r="M49" s="22">
        <v>631202965</v>
      </c>
      <c r="N49" s="22">
        <v>0</v>
      </c>
      <c r="O49" s="22">
        <v>13724956</v>
      </c>
      <c r="P49" s="22">
        <v>14666445</v>
      </c>
      <c r="Q49" s="22">
        <v>12339370</v>
      </c>
      <c r="R49" s="22">
        <v>2107570</v>
      </c>
      <c r="S49" s="22">
        <v>5699562</v>
      </c>
      <c r="T49" s="22">
        <v>679740868</v>
      </c>
      <c r="U49" s="22">
        <v>344658131</v>
      </c>
      <c r="V49" s="22">
        <v>0</v>
      </c>
      <c r="W49" s="22">
        <v>0</v>
      </c>
      <c r="X49" s="22">
        <v>303276</v>
      </c>
      <c r="Y49" s="22">
        <v>0</v>
      </c>
      <c r="Z49" s="22">
        <v>0</v>
      </c>
      <c r="AA49" s="22">
        <v>0</v>
      </c>
      <c r="AB49" s="22">
        <v>0</v>
      </c>
      <c r="AC49" s="22">
        <v>344961407</v>
      </c>
      <c r="AD49" s="22">
        <v>2177595</v>
      </c>
      <c r="AE49" s="22">
        <v>7228893</v>
      </c>
      <c r="AF49" s="22">
        <v>0</v>
      </c>
      <c r="AG49" s="22">
        <v>205996</v>
      </c>
      <c r="AH49" s="22">
        <v>2094715</v>
      </c>
      <c r="AI49" s="22">
        <v>356668606</v>
      </c>
      <c r="AJ49" s="22">
        <v>323072262</v>
      </c>
      <c r="AK49" s="22">
        <v>0</v>
      </c>
      <c r="AL49" s="22">
        <v>323072262</v>
      </c>
    </row>
    <row r="50" spans="1:38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61062561</v>
      </c>
      <c r="F50" s="22">
        <v>0</v>
      </c>
      <c r="G50" s="22">
        <v>4246102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65308663</v>
      </c>
      <c r="N50" s="22">
        <v>0</v>
      </c>
      <c r="O50" s="22">
        <v>970631</v>
      </c>
      <c r="P50" s="22">
        <v>13153798</v>
      </c>
      <c r="Q50" s="22">
        <v>833553</v>
      </c>
      <c r="R50" s="22">
        <v>0</v>
      </c>
      <c r="S50" s="22">
        <v>1497053</v>
      </c>
      <c r="T50" s="22">
        <v>81763698</v>
      </c>
      <c r="U50" s="22">
        <v>45193196</v>
      </c>
      <c r="V50" s="22">
        <v>0</v>
      </c>
      <c r="W50" s="22">
        <v>379807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45573003</v>
      </c>
      <c r="AD50" s="22">
        <v>451461</v>
      </c>
      <c r="AE50" s="22">
        <v>4808151</v>
      </c>
      <c r="AF50" s="22">
        <v>0</v>
      </c>
      <c r="AG50" s="22">
        <v>0</v>
      </c>
      <c r="AH50" s="22">
        <v>710166</v>
      </c>
      <c r="AI50" s="22">
        <v>51542781</v>
      </c>
      <c r="AJ50" s="22">
        <v>30220917</v>
      </c>
      <c r="AK50" s="22">
        <v>0</v>
      </c>
      <c r="AL50" s="22">
        <v>30220917</v>
      </c>
    </row>
    <row r="51" spans="1:38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823999799</v>
      </c>
      <c r="F51" s="22">
        <v>0</v>
      </c>
      <c r="G51" s="22">
        <v>22707749</v>
      </c>
      <c r="H51" s="22">
        <v>18256559</v>
      </c>
      <c r="I51" s="22">
        <v>518190</v>
      </c>
      <c r="J51" s="22">
        <v>0</v>
      </c>
      <c r="K51" s="22">
        <v>0</v>
      </c>
      <c r="L51" s="22">
        <v>0</v>
      </c>
      <c r="M51" s="22">
        <v>865482297</v>
      </c>
      <c r="N51" s="22">
        <v>4435887</v>
      </c>
      <c r="O51" s="22">
        <v>14842293</v>
      </c>
      <c r="P51" s="22">
        <v>16704273</v>
      </c>
      <c r="Q51" s="22">
        <v>65118997</v>
      </c>
      <c r="R51" s="22">
        <v>4507716</v>
      </c>
      <c r="S51" s="22">
        <v>10226180</v>
      </c>
      <c r="T51" s="22">
        <v>981317643</v>
      </c>
      <c r="U51" s="22">
        <v>724988618</v>
      </c>
      <c r="V51" s="22">
        <v>0</v>
      </c>
      <c r="W51" s="22">
        <v>6157296</v>
      </c>
      <c r="X51" s="22">
        <v>3132243</v>
      </c>
      <c r="Y51" s="22">
        <v>156525</v>
      </c>
      <c r="Z51" s="22">
        <v>0</v>
      </c>
      <c r="AA51" s="22">
        <v>0</v>
      </c>
      <c r="AB51" s="22">
        <v>0</v>
      </c>
      <c r="AC51" s="22">
        <v>734434682</v>
      </c>
      <c r="AD51" s="22">
        <v>4418580</v>
      </c>
      <c r="AE51" s="22">
        <v>7814027</v>
      </c>
      <c r="AF51" s="22">
        <v>0</v>
      </c>
      <c r="AG51" s="22">
        <v>1302193</v>
      </c>
      <c r="AH51" s="22">
        <v>3708247</v>
      </c>
      <c r="AI51" s="22">
        <v>751677729</v>
      </c>
      <c r="AJ51" s="22">
        <v>229639914</v>
      </c>
      <c r="AK51" s="22">
        <v>14948313</v>
      </c>
      <c r="AL51" s="22">
        <v>214691601</v>
      </c>
    </row>
    <row r="52" spans="1:38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105558586</v>
      </c>
      <c r="F52" s="22">
        <v>0</v>
      </c>
      <c r="G52" s="22">
        <v>4441476</v>
      </c>
      <c r="H52" s="22">
        <v>11889376</v>
      </c>
      <c r="I52" s="22">
        <v>0</v>
      </c>
      <c r="J52" s="22">
        <v>0</v>
      </c>
      <c r="K52" s="22">
        <v>0</v>
      </c>
      <c r="L52" s="22">
        <v>0</v>
      </c>
      <c r="M52" s="22">
        <v>121889438</v>
      </c>
      <c r="N52" s="22">
        <v>865119</v>
      </c>
      <c r="O52" s="22">
        <v>28499163</v>
      </c>
      <c r="P52" s="22">
        <v>7012602</v>
      </c>
      <c r="Q52" s="22">
        <v>2513651</v>
      </c>
      <c r="R52" s="22">
        <v>0</v>
      </c>
      <c r="S52" s="22">
        <v>1220976</v>
      </c>
      <c r="T52" s="22">
        <v>162000949</v>
      </c>
      <c r="U52" s="22">
        <v>59471848</v>
      </c>
      <c r="V52" s="22">
        <v>0</v>
      </c>
      <c r="W52" s="22">
        <v>787012</v>
      </c>
      <c r="X52" s="22">
        <v>796114</v>
      </c>
      <c r="Y52" s="22">
        <v>0</v>
      </c>
      <c r="Z52" s="22">
        <v>0</v>
      </c>
      <c r="AA52" s="22">
        <v>0</v>
      </c>
      <c r="AB52" s="22">
        <v>0</v>
      </c>
      <c r="AC52" s="22">
        <v>61054974</v>
      </c>
      <c r="AD52" s="22">
        <v>9522880</v>
      </c>
      <c r="AE52" s="22">
        <v>3515467</v>
      </c>
      <c r="AF52" s="22">
        <v>0</v>
      </c>
      <c r="AG52" s="22">
        <v>0</v>
      </c>
      <c r="AH52" s="22">
        <v>784047</v>
      </c>
      <c r="AI52" s="22">
        <v>74877368</v>
      </c>
      <c r="AJ52" s="22">
        <v>87123581</v>
      </c>
      <c r="AK52" s="22">
        <v>1086226</v>
      </c>
      <c r="AL52" s="22">
        <v>86037355</v>
      </c>
    </row>
    <row r="53" spans="1:38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282088072</v>
      </c>
      <c r="F53" s="22">
        <v>0</v>
      </c>
      <c r="G53" s="22">
        <v>19824992</v>
      </c>
      <c r="H53" s="22">
        <v>25149451</v>
      </c>
      <c r="I53" s="22">
        <v>4740424</v>
      </c>
      <c r="J53" s="22">
        <v>0</v>
      </c>
      <c r="K53" s="22">
        <v>0</v>
      </c>
      <c r="L53" s="22">
        <v>0</v>
      </c>
      <c r="M53" s="22">
        <v>331802939</v>
      </c>
      <c r="N53" s="22">
        <v>0</v>
      </c>
      <c r="O53" s="22">
        <v>11461495</v>
      </c>
      <c r="P53" s="22">
        <v>11037270</v>
      </c>
      <c r="Q53" s="22">
        <v>8886187</v>
      </c>
      <c r="R53" s="22">
        <v>11761990</v>
      </c>
      <c r="S53" s="22">
        <v>5109807</v>
      </c>
      <c r="T53" s="22">
        <v>380059688</v>
      </c>
      <c r="U53" s="22">
        <v>213438285</v>
      </c>
      <c r="V53" s="22">
        <v>0</v>
      </c>
      <c r="W53" s="22">
        <v>3540417</v>
      </c>
      <c r="X53" s="22">
        <v>6027487</v>
      </c>
      <c r="Y53" s="22">
        <v>1035232</v>
      </c>
      <c r="Z53" s="22">
        <v>0</v>
      </c>
      <c r="AA53" s="22">
        <v>0</v>
      </c>
      <c r="AB53" s="22">
        <v>0</v>
      </c>
      <c r="AC53" s="22">
        <v>224041421</v>
      </c>
      <c r="AD53" s="22">
        <v>8527367</v>
      </c>
      <c r="AE53" s="22">
        <v>5315469</v>
      </c>
      <c r="AF53" s="22">
        <v>0</v>
      </c>
      <c r="AG53" s="22">
        <v>7040467</v>
      </c>
      <c r="AH53" s="22">
        <v>2653110</v>
      </c>
      <c r="AI53" s="22">
        <v>247577834</v>
      </c>
      <c r="AJ53" s="22">
        <v>132481854</v>
      </c>
      <c r="AK53" s="22">
        <v>11786452</v>
      </c>
      <c r="AL53" s="22">
        <v>120695402</v>
      </c>
    </row>
    <row r="54" spans="1:38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97241762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97241762</v>
      </c>
      <c r="N54" s="22">
        <v>0</v>
      </c>
      <c r="O54" s="22">
        <v>2710575</v>
      </c>
      <c r="P54" s="22">
        <v>10050326</v>
      </c>
      <c r="Q54" s="22">
        <v>397165</v>
      </c>
      <c r="R54" s="22">
        <v>701025</v>
      </c>
      <c r="S54" s="22">
        <v>3032720</v>
      </c>
      <c r="T54" s="22">
        <v>114133573</v>
      </c>
      <c r="U54" s="22">
        <v>90755659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90755659</v>
      </c>
      <c r="AD54" s="22">
        <v>706212</v>
      </c>
      <c r="AE54" s="22">
        <v>3560826</v>
      </c>
      <c r="AF54" s="22">
        <v>0</v>
      </c>
      <c r="AG54" s="22">
        <v>135722</v>
      </c>
      <c r="AH54" s="22">
        <v>1629723</v>
      </c>
      <c r="AI54" s="22">
        <v>96788142</v>
      </c>
      <c r="AJ54" s="22">
        <v>17345431</v>
      </c>
      <c r="AK54" s="22">
        <v>3791</v>
      </c>
      <c r="AL54" s="22">
        <v>17341640</v>
      </c>
    </row>
    <row r="55" spans="1:38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361827313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361827313</v>
      </c>
      <c r="N55" s="22">
        <v>6303045</v>
      </c>
      <c r="O55" s="22">
        <v>11091029</v>
      </c>
      <c r="P55" s="22">
        <v>13635601</v>
      </c>
      <c r="Q55" s="22">
        <v>15865977</v>
      </c>
      <c r="R55" s="22">
        <v>3191235</v>
      </c>
      <c r="S55" s="22">
        <v>4248282</v>
      </c>
      <c r="T55" s="22">
        <v>416162482</v>
      </c>
      <c r="U55" s="22">
        <v>269496087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269496087</v>
      </c>
      <c r="AD55" s="22">
        <v>2718405</v>
      </c>
      <c r="AE55" s="22">
        <v>5186261</v>
      </c>
      <c r="AF55" s="22">
        <v>0</v>
      </c>
      <c r="AG55" s="22">
        <v>614579</v>
      </c>
      <c r="AH55" s="22">
        <v>2246475</v>
      </c>
      <c r="AI55" s="22">
        <v>280261807</v>
      </c>
      <c r="AJ55" s="22">
        <v>135900675</v>
      </c>
      <c r="AK55" s="22">
        <v>0</v>
      </c>
      <c r="AL55" s="22">
        <v>135900675</v>
      </c>
    </row>
    <row r="56" spans="1:38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105198427</v>
      </c>
      <c r="F56" s="22">
        <v>0</v>
      </c>
      <c r="G56" s="22">
        <v>2585706</v>
      </c>
      <c r="H56" s="22">
        <v>3339548</v>
      </c>
      <c r="I56" s="22">
        <v>4317797</v>
      </c>
      <c r="J56" s="22">
        <v>10564</v>
      </c>
      <c r="K56" s="22">
        <v>137647</v>
      </c>
      <c r="L56" s="22">
        <v>0</v>
      </c>
      <c r="M56" s="22">
        <v>115589689</v>
      </c>
      <c r="N56" s="22">
        <v>66226334</v>
      </c>
      <c r="O56" s="22">
        <v>1213478</v>
      </c>
      <c r="P56" s="22">
        <v>9530567</v>
      </c>
      <c r="Q56" s="22">
        <v>5337570</v>
      </c>
      <c r="R56" s="22">
        <v>1113476</v>
      </c>
      <c r="S56" s="22">
        <v>3703789</v>
      </c>
      <c r="T56" s="22">
        <v>202714903</v>
      </c>
      <c r="U56" s="22">
        <v>38256486</v>
      </c>
      <c r="V56" s="22">
        <v>0</v>
      </c>
      <c r="W56" s="22">
        <v>803938</v>
      </c>
      <c r="X56" s="22">
        <v>813774</v>
      </c>
      <c r="Y56" s="22">
        <v>87695</v>
      </c>
      <c r="Z56" s="22">
        <v>1664</v>
      </c>
      <c r="AA56" s="22">
        <v>14826</v>
      </c>
      <c r="AB56" s="22">
        <v>0</v>
      </c>
      <c r="AC56" s="22">
        <v>39978383</v>
      </c>
      <c r="AD56" s="22">
        <v>445784</v>
      </c>
      <c r="AE56" s="22">
        <v>3371053</v>
      </c>
      <c r="AF56" s="22">
        <v>0</v>
      </c>
      <c r="AG56" s="22">
        <v>358643</v>
      </c>
      <c r="AH56" s="22">
        <v>1879137</v>
      </c>
      <c r="AI56" s="22">
        <v>46033000</v>
      </c>
      <c r="AJ56" s="22">
        <v>156681903</v>
      </c>
      <c r="AK56" s="22">
        <v>10416757</v>
      </c>
      <c r="AL56" s="22">
        <v>146265146</v>
      </c>
    </row>
    <row r="57" spans="1:38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39246155</v>
      </c>
      <c r="F57" s="22">
        <v>0</v>
      </c>
      <c r="G57" s="22">
        <v>11876901</v>
      </c>
      <c r="H57" s="22">
        <v>1330298</v>
      </c>
      <c r="I57" s="22">
        <v>0</v>
      </c>
      <c r="J57" s="22">
        <v>0</v>
      </c>
      <c r="K57" s="22">
        <v>0</v>
      </c>
      <c r="L57" s="22">
        <v>0</v>
      </c>
      <c r="M57" s="22">
        <v>52453354</v>
      </c>
      <c r="N57" s="22">
        <v>2127319</v>
      </c>
      <c r="O57" s="22">
        <v>4576649</v>
      </c>
      <c r="P57" s="22">
        <v>4889701</v>
      </c>
      <c r="Q57" s="22">
        <v>767526</v>
      </c>
      <c r="R57" s="22">
        <v>0</v>
      </c>
      <c r="S57" s="22">
        <v>2757163</v>
      </c>
      <c r="T57" s="22">
        <v>67571712</v>
      </c>
      <c r="U57" s="22">
        <v>14730576</v>
      </c>
      <c r="V57" s="22">
        <v>0</v>
      </c>
      <c r="W57" s="22">
        <v>2049540</v>
      </c>
      <c r="X57" s="22">
        <v>629453</v>
      </c>
      <c r="Y57" s="22">
        <v>0</v>
      </c>
      <c r="Z57" s="22">
        <v>0</v>
      </c>
      <c r="AA57" s="22">
        <v>0</v>
      </c>
      <c r="AB57" s="22">
        <v>0</v>
      </c>
      <c r="AC57" s="22">
        <v>17409569</v>
      </c>
      <c r="AD57" s="22">
        <v>1254115</v>
      </c>
      <c r="AE57" s="22">
        <v>1726297</v>
      </c>
      <c r="AF57" s="22">
        <v>0</v>
      </c>
      <c r="AG57" s="22">
        <v>0</v>
      </c>
      <c r="AH57" s="22">
        <v>1368144</v>
      </c>
      <c r="AI57" s="22">
        <v>21758125</v>
      </c>
      <c r="AJ57" s="22">
        <v>45813587</v>
      </c>
      <c r="AK57" s="22">
        <v>2394670</v>
      </c>
      <c r="AL57" s="22">
        <v>43418917</v>
      </c>
    </row>
    <row r="58" spans="1:38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103745105</v>
      </c>
      <c r="F58" s="22">
        <v>0</v>
      </c>
      <c r="G58" s="22">
        <v>7157086</v>
      </c>
      <c r="H58" s="22">
        <v>4421397</v>
      </c>
      <c r="I58" s="22">
        <v>0</v>
      </c>
      <c r="J58" s="22">
        <v>0</v>
      </c>
      <c r="K58" s="22">
        <v>0</v>
      </c>
      <c r="L58" s="22">
        <v>0</v>
      </c>
      <c r="M58" s="22">
        <v>115323588</v>
      </c>
      <c r="N58" s="22">
        <v>6048509</v>
      </c>
      <c r="O58" s="22">
        <v>9561027</v>
      </c>
      <c r="P58" s="22">
        <v>6863443</v>
      </c>
      <c r="Q58" s="22">
        <v>3059091</v>
      </c>
      <c r="R58" s="22">
        <v>1590885</v>
      </c>
      <c r="S58" s="22">
        <v>3430854</v>
      </c>
      <c r="T58" s="22">
        <v>145877397</v>
      </c>
      <c r="U58" s="22">
        <v>47751542</v>
      </c>
      <c r="V58" s="22">
        <v>0</v>
      </c>
      <c r="W58" s="22">
        <v>1500165</v>
      </c>
      <c r="X58" s="22">
        <v>881232</v>
      </c>
      <c r="Y58" s="22">
        <v>0</v>
      </c>
      <c r="Z58" s="22">
        <v>0</v>
      </c>
      <c r="AA58" s="22">
        <v>0</v>
      </c>
      <c r="AB58" s="22">
        <v>0</v>
      </c>
      <c r="AC58" s="22">
        <v>50132939</v>
      </c>
      <c r="AD58" s="22">
        <v>1118977</v>
      </c>
      <c r="AE58" s="22">
        <v>3854202</v>
      </c>
      <c r="AF58" s="22">
        <v>149124</v>
      </c>
      <c r="AG58" s="22">
        <v>572056</v>
      </c>
      <c r="AH58" s="22">
        <v>1436749</v>
      </c>
      <c r="AI58" s="22">
        <v>57264047</v>
      </c>
      <c r="AJ58" s="22">
        <v>88613350</v>
      </c>
      <c r="AK58" s="22">
        <v>13688447</v>
      </c>
      <c r="AL58" s="22">
        <v>74924903</v>
      </c>
    </row>
    <row r="59" spans="1:38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162078292</v>
      </c>
      <c r="F59" s="22">
        <v>0</v>
      </c>
      <c r="G59" s="22">
        <v>54191223</v>
      </c>
      <c r="H59" s="22">
        <v>46352883</v>
      </c>
      <c r="I59" s="22">
        <v>163219</v>
      </c>
      <c r="J59" s="22">
        <v>0</v>
      </c>
      <c r="K59" s="22">
        <v>0</v>
      </c>
      <c r="L59" s="22">
        <v>0</v>
      </c>
      <c r="M59" s="22">
        <v>262785617</v>
      </c>
      <c r="N59" s="22">
        <v>22553209</v>
      </c>
      <c r="O59" s="22">
        <v>76343469</v>
      </c>
      <c r="P59" s="22">
        <v>12223794</v>
      </c>
      <c r="Q59" s="22">
        <v>782852</v>
      </c>
      <c r="R59" s="22">
        <v>5149638</v>
      </c>
      <c r="S59" s="22">
        <v>8708662</v>
      </c>
      <c r="T59" s="22">
        <v>388547241</v>
      </c>
      <c r="U59" s="22">
        <v>83845499</v>
      </c>
      <c r="V59" s="22">
        <v>0</v>
      </c>
      <c r="W59" s="22">
        <v>6990013</v>
      </c>
      <c r="X59" s="22">
        <v>6995477</v>
      </c>
      <c r="Y59" s="22">
        <v>23785</v>
      </c>
      <c r="Z59" s="22">
        <v>0</v>
      </c>
      <c r="AA59" s="22">
        <v>0</v>
      </c>
      <c r="AB59" s="22">
        <v>0</v>
      </c>
      <c r="AC59" s="22">
        <v>97854774</v>
      </c>
      <c r="AD59" s="22">
        <v>10063968</v>
      </c>
      <c r="AE59" s="22">
        <v>5941564</v>
      </c>
      <c r="AF59" s="22">
        <v>0</v>
      </c>
      <c r="AG59" s="22">
        <v>763104</v>
      </c>
      <c r="AH59" s="22">
        <v>3398848</v>
      </c>
      <c r="AI59" s="22">
        <v>118022258</v>
      </c>
      <c r="AJ59" s="22">
        <v>270524983</v>
      </c>
      <c r="AK59" s="22">
        <v>110372</v>
      </c>
      <c r="AL59" s="22">
        <v>270414611</v>
      </c>
    </row>
    <row r="60" spans="1:38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34460201</v>
      </c>
      <c r="F60" s="22">
        <v>0</v>
      </c>
      <c r="G60" s="22">
        <v>5033510</v>
      </c>
      <c r="H60" s="22">
        <v>12578</v>
      </c>
      <c r="I60" s="22">
        <v>16363</v>
      </c>
      <c r="J60" s="22">
        <v>0</v>
      </c>
      <c r="K60" s="22">
        <v>0</v>
      </c>
      <c r="L60" s="22">
        <v>0</v>
      </c>
      <c r="M60" s="22">
        <v>39522652</v>
      </c>
      <c r="N60" s="22">
        <v>3998538</v>
      </c>
      <c r="O60" s="22">
        <v>4892648</v>
      </c>
      <c r="P60" s="22">
        <v>11210790</v>
      </c>
      <c r="Q60" s="22">
        <v>1107323</v>
      </c>
      <c r="R60" s="22">
        <v>695000</v>
      </c>
      <c r="S60" s="22">
        <v>4054656</v>
      </c>
      <c r="T60" s="22">
        <v>65481607</v>
      </c>
      <c r="U60" s="22">
        <v>15657461</v>
      </c>
      <c r="V60" s="22">
        <v>0</v>
      </c>
      <c r="W60" s="22">
        <v>306552</v>
      </c>
      <c r="X60" s="22">
        <v>11102</v>
      </c>
      <c r="Y60" s="22">
        <v>0</v>
      </c>
      <c r="Z60" s="22">
        <v>0</v>
      </c>
      <c r="AA60" s="22">
        <v>0</v>
      </c>
      <c r="AB60" s="22">
        <v>0</v>
      </c>
      <c r="AC60" s="22">
        <v>15975115</v>
      </c>
      <c r="AD60" s="22">
        <v>543817</v>
      </c>
      <c r="AE60" s="22">
        <v>3378013</v>
      </c>
      <c r="AF60" s="22">
        <v>9727</v>
      </c>
      <c r="AG60" s="22">
        <v>173285</v>
      </c>
      <c r="AH60" s="22">
        <v>1296639</v>
      </c>
      <c r="AI60" s="22">
        <v>21376596</v>
      </c>
      <c r="AJ60" s="22">
        <v>44105011</v>
      </c>
      <c r="AK60" s="22">
        <v>0</v>
      </c>
      <c r="AL60" s="22">
        <v>44105011</v>
      </c>
    </row>
    <row r="61" spans="1:38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316746608</v>
      </c>
      <c r="F61" s="22">
        <v>0</v>
      </c>
      <c r="G61" s="22">
        <v>22187946</v>
      </c>
      <c r="H61" s="22">
        <v>29766258</v>
      </c>
      <c r="I61" s="22">
        <v>6487577</v>
      </c>
      <c r="J61" s="22">
        <v>0</v>
      </c>
      <c r="K61" s="22">
        <v>0</v>
      </c>
      <c r="L61" s="22">
        <v>0</v>
      </c>
      <c r="M61" s="22">
        <v>375188389</v>
      </c>
      <c r="N61" s="22">
        <v>11042506</v>
      </c>
      <c r="O61" s="22">
        <v>24470732</v>
      </c>
      <c r="P61" s="22">
        <v>17432229</v>
      </c>
      <c r="Q61" s="22">
        <v>115023625</v>
      </c>
      <c r="R61" s="22">
        <v>4204001</v>
      </c>
      <c r="S61" s="22">
        <v>6761754</v>
      </c>
      <c r="T61" s="22">
        <v>554123236</v>
      </c>
      <c r="U61" s="22">
        <v>196206810</v>
      </c>
      <c r="V61" s="22">
        <v>0</v>
      </c>
      <c r="W61" s="22">
        <v>3088609</v>
      </c>
      <c r="X61" s="22">
        <v>3938760</v>
      </c>
      <c r="Y61" s="22">
        <v>1062344</v>
      </c>
      <c r="Z61" s="22">
        <v>0</v>
      </c>
      <c r="AA61" s="22">
        <v>0</v>
      </c>
      <c r="AB61" s="22">
        <v>0</v>
      </c>
      <c r="AC61" s="22">
        <v>204296523</v>
      </c>
      <c r="AD61" s="22">
        <v>7023681</v>
      </c>
      <c r="AE61" s="22">
        <v>6900485</v>
      </c>
      <c r="AF61" s="22">
        <v>0</v>
      </c>
      <c r="AG61" s="22">
        <v>913821</v>
      </c>
      <c r="AH61" s="22">
        <v>3142757</v>
      </c>
      <c r="AI61" s="22">
        <v>222277267</v>
      </c>
      <c r="AJ61" s="22">
        <v>331845969</v>
      </c>
      <c r="AK61" s="22">
        <v>5748976</v>
      </c>
      <c r="AL61" s="22">
        <v>326096993</v>
      </c>
    </row>
    <row r="62" spans="1:38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7158878</v>
      </c>
      <c r="F62" s="22">
        <v>0</v>
      </c>
      <c r="G62" s="22">
        <v>526112</v>
      </c>
      <c r="H62" s="22">
        <v>264525</v>
      </c>
      <c r="I62" s="22">
        <v>500856</v>
      </c>
      <c r="J62" s="22">
        <v>0</v>
      </c>
      <c r="K62" s="22">
        <v>0</v>
      </c>
      <c r="L62" s="22">
        <v>0</v>
      </c>
      <c r="M62" s="22">
        <v>8450371</v>
      </c>
      <c r="N62" s="22">
        <v>114513</v>
      </c>
      <c r="O62" s="22">
        <v>1054711</v>
      </c>
      <c r="P62" s="22">
        <v>2894353</v>
      </c>
      <c r="Q62" s="22">
        <v>198423</v>
      </c>
      <c r="R62" s="22">
        <v>363893</v>
      </c>
      <c r="S62" s="22">
        <v>1130831</v>
      </c>
      <c r="T62" s="22">
        <v>14207095</v>
      </c>
      <c r="U62" s="22">
        <v>2132769</v>
      </c>
      <c r="V62" s="22">
        <v>0</v>
      </c>
      <c r="W62" s="22">
        <v>215013</v>
      </c>
      <c r="X62" s="22">
        <v>138477</v>
      </c>
      <c r="Y62" s="22">
        <v>203997</v>
      </c>
      <c r="Z62" s="22">
        <v>0</v>
      </c>
      <c r="AA62" s="22">
        <v>0</v>
      </c>
      <c r="AB62" s="22">
        <v>0</v>
      </c>
      <c r="AC62" s="22">
        <v>2690256</v>
      </c>
      <c r="AD62" s="22">
        <v>435274</v>
      </c>
      <c r="AE62" s="22">
        <v>1745316</v>
      </c>
      <c r="AF62" s="22">
        <v>0</v>
      </c>
      <c r="AG62" s="22">
        <v>123051</v>
      </c>
      <c r="AH62" s="22">
        <v>527029</v>
      </c>
      <c r="AI62" s="22">
        <v>5520926</v>
      </c>
      <c r="AJ62" s="22">
        <v>8686169</v>
      </c>
      <c r="AK62" s="22">
        <v>0</v>
      </c>
      <c r="AL62" s="22">
        <v>8686169</v>
      </c>
    </row>
    <row r="63" spans="1:38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158234448</v>
      </c>
      <c r="F63" s="22">
        <v>0</v>
      </c>
      <c r="G63" s="22">
        <v>1982359</v>
      </c>
      <c r="H63" s="22">
        <v>1748869</v>
      </c>
      <c r="I63" s="22">
        <v>0</v>
      </c>
      <c r="J63" s="22">
        <v>0</v>
      </c>
      <c r="K63" s="22">
        <v>0</v>
      </c>
      <c r="L63" s="22">
        <v>0</v>
      </c>
      <c r="M63" s="22">
        <v>161965676</v>
      </c>
      <c r="N63" s="22">
        <v>3129248</v>
      </c>
      <c r="O63" s="22">
        <v>1726817</v>
      </c>
      <c r="P63" s="22">
        <v>7495070</v>
      </c>
      <c r="Q63" s="22">
        <v>3085219</v>
      </c>
      <c r="R63" s="22">
        <v>60768</v>
      </c>
      <c r="S63" s="22">
        <v>2148897</v>
      </c>
      <c r="T63" s="22">
        <v>179611695</v>
      </c>
      <c r="U63" s="22">
        <v>131868282</v>
      </c>
      <c r="V63" s="22">
        <v>0</v>
      </c>
      <c r="W63" s="22">
        <v>577537</v>
      </c>
      <c r="X63" s="22">
        <v>571634</v>
      </c>
      <c r="Y63" s="22">
        <v>0</v>
      </c>
      <c r="Z63" s="22">
        <v>0</v>
      </c>
      <c r="AA63" s="22">
        <v>0</v>
      </c>
      <c r="AB63" s="22">
        <v>0</v>
      </c>
      <c r="AC63" s="22">
        <v>133017453</v>
      </c>
      <c r="AD63" s="22">
        <v>822994</v>
      </c>
      <c r="AE63" s="22">
        <v>3772810</v>
      </c>
      <c r="AF63" s="22">
        <v>0</v>
      </c>
      <c r="AG63" s="22">
        <v>45864</v>
      </c>
      <c r="AH63" s="22">
        <v>1271620</v>
      </c>
      <c r="AI63" s="22">
        <v>138930741</v>
      </c>
      <c r="AJ63" s="22">
        <v>40680954</v>
      </c>
      <c r="AK63" s="22">
        <v>3766839</v>
      </c>
      <c r="AL63" s="22">
        <v>36914115</v>
      </c>
    </row>
    <row r="64" spans="1:38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75993588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75993588</v>
      </c>
      <c r="N64" s="22">
        <v>0</v>
      </c>
      <c r="O64" s="22">
        <v>3583777</v>
      </c>
      <c r="P64" s="22">
        <v>9490699</v>
      </c>
      <c r="Q64" s="22">
        <v>1602172</v>
      </c>
      <c r="R64" s="22">
        <v>0</v>
      </c>
      <c r="S64" s="22">
        <v>2816785</v>
      </c>
      <c r="T64" s="22">
        <v>93487021</v>
      </c>
      <c r="U64" s="22">
        <v>23249244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23249244</v>
      </c>
      <c r="AD64" s="22">
        <v>963121</v>
      </c>
      <c r="AE64" s="22">
        <v>1186662</v>
      </c>
      <c r="AF64" s="22">
        <v>0</v>
      </c>
      <c r="AG64" s="22">
        <v>0</v>
      </c>
      <c r="AH64" s="22">
        <v>1782019</v>
      </c>
      <c r="AI64" s="22">
        <v>27181046</v>
      </c>
      <c r="AJ64" s="22">
        <v>66305975</v>
      </c>
      <c r="AK64" s="22">
        <v>0</v>
      </c>
      <c r="AL64" s="22">
        <v>66305975</v>
      </c>
    </row>
    <row r="65" spans="1:38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149222501</v>
      </c>
      <c r="F65" s="22">
        <v>0</v>
      </c>
      <c r="G65" s="22">
        <v>1615449</v>
      </c>
      <c r="H65" s="22">
        <v>865864</v>
      </c>
      <c r="I65" s="22">
        <v>0</v>
      </c>
      <c r="J65" s="22">
        <v>0</v>
      </c>
      <c r="K65" s="22">
        <v>0</v>
      </c>
      <c r="L65" s="22">
        <v>0</v>
      </c>
      <c r="M65" s="22">
        <v>151703814</v>
      </c>
      <c r="N65" s="22">
        <v>0</v>
      </c>
      <c r="O65" s="22">
        <v>7358811</v>
      </c>
      <c r="P65" s="22">
        <v>8593744</v>
      </c>
      <c r="Q65" s="22">
        <v>146426</v>
      </c>
      <c r="R65" s="22">
        <v>0</v>
      </c>
      <c r="S65" s="22">
        <v>3526374</v>
      </c>
      <c r="T65" s="22">
        <v>171329169</v>
      </c>
      <c r="U65" s="22">
        <v>68650065</v>
      </c>
      <c r="V65" s="22">
        <v>0</v>
      </c>
      <c r="W65" s="22">
        <v>200813</v>
      </c>
      <c r="X65" s="22">
        <v>276927</v>
      </c>
      <c r="Y65" s="22">
        <v>0</v>
      </c>
      <c r="Z65" s="22">
        <v>0</v>
      </c>
      <c r="AA65" s="22">
        <v>0</v>
      </c>
      <c r="AB65" s="22">
        <v>0</v>
      </c>
      <c r="AC65" s="22">
        <v>69127805</v>
      </c>
      <c r="AD65" s="22">
        <v>701956</v>
      </c>
      <c r="AE65" s="22">
        <v>2526559</v>
      </c>
      <c r="AF65" s="22">
        <v>0</v>
      </c>
      <c r="AG65" s="22">
        <v>0</v>
      </c>
      <c r="AH65" s="22">
        <v>1852361</v>
      </c>
      <c r="AI65" s="22">
        <v>74208681</v>
      </c>
      <c r="AJ65" s="22">
        <v>97120488</v>
      </c>
      <c r="AK65" s="22">
        <v>0</v>
      </c>
      <c r="AL65" s="22">
        <v>97120488</v>
      </c>
    </row>
    <row r="66" spans="1:38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9871338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9871338</v>
      </c>
      <c r="N66" s="22">
        <v>151161</v>
      </c>
      <c r="O66" s="22">
        <v>1178335</v>
      </c>
      <c r="P66" s="22">
        <v>1589858</v>
      </c>
      <c r="Q66" s="22">
        <v>417272</v>
      </c>
      <c r="R66" s="22">
        <v>25276</v>
      </c>
      <c r="S66" s="22">
        <v>456855</v>
      </c>
      <c r="T66" s="22">
        <v>13690095</v>
      </c>
      <c r="U66" s="22">
        <v>4398529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4398529</v>
      </c>
      <c r="AD66" s="22">
        <v>282813</v>
      </c>
      <c r="AE66" s="22">
        <v>250019</v>
      </c>
      <c r="AF66" s="22">
        <v>0</v>
      </c>
      <c r="AG66" s="22">
        <v>16748</v>
      </c>
      <c r="AH66" s="22">
        <v>165782</v>
      </c>
      <c r="AI66" s="22">
        <v>5113891</v>
      </c>
      <c r="AJ66" s="22">
        <v>8576204</v>
      </c>
      <c r="AK66" s="22">
        <v>0</v>
      </c>
      <c r="AL66" s="22">
        <v>8576204</v>
      </c>
    </row>
    <row r="67" spans="1:38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923257464</v>
      </c>
      <c r="F67" s="22">
        <v>0</v>
      </c>
      <c r="G67" s="22">
        <v>22493322</v>
      </c>
      <c r="H67" s="22">
        <v>14272456</v>
      </c>
      <c r="I67" s="22">
        <v>6107456</v>
      </c>
      <c r="J67" s="22">
        <v>0</v>
      </c>
      <c r="K67" s="22">
        <v>0</v>
      </c>
      <c r="L67" s="22">
        <v>0</v>
      </c>
      <c r="M67" s="22">
        <v>966130698</v>
      </c>
      <c r="N67" s="22">
        <v>0</v>
      </c>
      <c r="O67" s="22">
        <v>17090480</v>
      </c>
      <c r="P67" s="22">
        <v>4270839</v>
      </c>
      <c r="Q67" s="22">
        <v>39954047</v>
      </c>
      <c r="R67" s="22">
        <v>8149972</v>
      </c>
      <c r="S67" s="22">
        <v>6920427</v>
      </c>
      <c r="T67" s="22">
        <v>1042516463</v>
      </c>
      <c r="U67" s="22">
        <v>394304837</v>
      </c>
      <c r="V67" s="22">
        <v>0</v>
      </c>
      <c r="W67" s="22">
        <v>3604014</v>
      </c>
      <c r="X67" s="22">
        <v>2376862</v>
      </c>
      <c r="Y67" s="22">
        <v>505532</v>
      </c>
      <c r="Z67" s="22">
        <v>0</v>
      </c>
      <c r="AA67" s="22">
        <v>0</v>
      </c>
      <c r="AB67" s="22">
        <v>0</v>
      </c>
      <c r="AC67" s="22">
        <v>400791245</v>
      </c>
      <c r="AD67" s="22">
        <v>3202357</v>
      </c>
      <c r="AE67" s="22">
        <v>2390727</v>
      </c>
      <c r="AF67" s="22">
        <v>0</v>
      </c>
      <c r="AG67" s="22">
        <v>4144254</v>
      </c>
      <c r="AH67" s="22">
        <v>3267564</v>
      </c>
      <c r="AI67" s="22">
        <v>413796147</v>
      </c>
      <c r="AJ67" s="22">
        <v>628720316</v>
      </c>
      <c r="AK67" s="22">
        <v>3140031</v>
      </c>
      <c r="AL67" s="22">
        <v>625580285</v>
      </c>
    </row>
    <row r="68" spans="1:38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558272541</v>
      </c>
      <c r="F68" s="22">
        <v>0</v>
      </c>
      <c r="G68" s="22">
        <v>65109932</v>
      </c>
      <c r="H68" s="22">
        <v>92601566</v>
      </c>
      <c r="I68" s="22">
        <v>3990819</v>
      </c>
      <c r="J68" s="22">
        <v>0</v>
      </c>
      <c r="K68" s="22">
        <v>0</v>
      </c>
      <c r="L68" s="22">
        <v>0</v>
      </c>
      <c r="M68" s="22">
        <v>719974858</v>
      </c>
      <c r="N68" s="22">
        <v>22073811</v>
      </c>
      <c r="O68" s="22">
        <v>30867440</v>
      </c>
      <c r="P68" s="22">
        <v>10210053</v>
      </c>
      <c r="Q68" s="22">
        <v>77321156</v>
      </c>
      <c r="R68" s="22">
        <v>0</v>
      </c>
      <c r="S68" s="22">
        <v>11532447</v>
      </c>
      <c r="T68" s="22">
        <v>871979765</v>
      </c>
      <c r="U68" s="22">
        <v>403375362</v>
      </c>
      <c r="V68" s="22">
        <v>0</v>
      </c>
      <c r="W68" s="22">
        <v>606479</v>
      </c>
      <c r="X68" s="22">
        <v>10588655</v>
      </c>
      <c r="Y68" s="22">
        <v>189591</v>
      </c>
      <c r="Z68" s="22">
        <v>0</v>
      </c>
      <c r="AA68" s="22">
        <v>0</v>
      </c>
      <c r="AB68" s="22">
        <v>0</v>
      </c>
      <c r="AC68" s="22">
        <v>414760087</v>
      </c>
      <c r="AD68" s="22">
        <v>4636011</v>
      </c>
      <c r="AE68" s="22">
        <v>7429413</v>
      </c>
      <c r="AF68" s="22">
        <v>0</v>
      </c>
      <c r="AG68" s="22">
        <v>0</v>
      </c>
      <c r="AH68" s="22">
        <v>5358050</v>
      </c>
      <c r="AI68" s="22">
        <v>432183561</v>
      </c>
      <c r="AJ68" s="22">
        <v>439796204</v>
      </c>
      <c r="AK68" s="22">
        <v>50064831</v>
      </c>
      <c r="AL68" s="22">
        <v>389731373</v>
      </c>
    </row>
    <row r="69" spans="1:38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83887394</v>
      </c>
      <c r="F69" s="22">
        <v>0</v>
      </c>
      <c r="G69" s="22">
        <v>2589838</v>
      </c>
      <c r="H69" s="22">
        <v>937094</v>
      </c>
      <c r="I69" s="22">
        <v>0</v>
      </c>
      <c r="J69" s="22">
        <v>0</v>
      </c>
      <c r="K69" s="22">
        <v>0</v>
      </c>
      <c r="L69" s="22">
        <v>0</v>
      </c>
      <c r="M69" s="22">
        <v>87414326</v>
      </c>
      <c r="N69" s="22">
        <v>10384471</v>
      </c>
      <c r="O69" s="22">
        <v>4707998</v>
      </c>
      <c r="P69" s="22">
        <v>10176985</v>
      </c>
      <c r="Q69" s="22">
        <v>866455</v>
      </c>
      <c r="R69" s="22">
        <v>489210</v>
      </c>
      <c r="S69" s="22">
        <v>989891</v>
      </c>
      <c r="T69" s="22">
        <v>115029336</v>
      </c>
      <c r="U69" s="22">
        <v>30910991</v>
      </c>
      <c r="V69" s="22">
        <v>0</v>
      </c>
      <c r="W69" s="22">
        <v>1784688</v>
      </c>
      <c r="X69" s="22">
        <v>900345</v>
      </c>
      <c r="Y69" s="22">
        <v>0</v>
      </c>
      <c r="Z69" s="22">
        <v>0</v>
      </c>
      <c r="AA69" s="22">
        <v>0</v>
      </c>
      <c r="AB69" s="22">
        <v>0</v>
      </c>
      <c r="AC69" s="22">
        <v>33596024</v>
      </c>
      <c r="AD69" s="22">
        <v>1632356</v>
      </c>
      <c r="AE69" s="22">
        <v>5413595</v>
      </c>
      <c r="AF69" s="22">
        <v>0</v>
      </c>
      <c r="AG69" s="22">
        <v>326500</v>
      </c>
      <c r="AH69" s="22">
        <v>597016</v>
      </c>
      <c r="AI69" s="22">
        <v>41565491</v>
      </c>
      <c r="AJ69" s="22">
        <v>73463845</v>
      </c>
      <c r="AK69" s="22">
        <v>0</v>
      </c>
      <c r="AL69" s="22">
        <v>73463845</v>
      </c>
    </row>
    <row r="70" spans="1:38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28548916</v>
      </c>
      <c r="F70" s="22">
        <v>0</v>
      </c>
      <c r="G70" s="22">
        <v>1981382</v>
      </c>
      <c r="H70" s="22">
        <v>876979</v>
      </c>
      <c r="I70" s="22">
        <v>0</v>
      </c>
      <c r="J70" s="22">
        <v>750000</v>
      </c>
      <c r="K70" s="22">
        <v>0</v>
      </c>
      <c r="L70" s="22">
        <v>6433216</v>
      </c>
      <c r="M70" s="22">
        <v>38590493</v>
      </c>
      <c r="N70" s="22">
        <v>1145353</v>
      </c>
      <c r="O70" s="22">
        <v>4271139</v>
      </c>
      <c r="P70" s="22">
        <v>8833966</v>
      </c>
      <c r="Q70" s="22">
        <v>4756091</v>
      </c>
      <c r="R70" s="22">
        <v>863252</v>
      </c>
      <c r="S70" s="22">
        <v>4875137</v>
      </c>
      <c r="T70" s="22">
        <v>63335431</v>
      </c>
      <c r="U70" s="22">
        <v>16140679</v>
      </c>
      <c r="V70" s="22">
        <v>0</v>
      </c>
      <c r="W70" s="22">
        <v>349435</v>
      </c>
      <c r="X70" s="22">
        <v>470110</v>
      </c>
      <c r="Y70" s="22">
        <v>0</v>
      </c>
      <c r="Z70" s="22">
        <v>224409</v>
      </c>
      <c r="AA70" s="22">
        <v>0</v>
      </c>
      <c r="AB70" s="22">
        <v>4017863</v>
      </c>
      <c r="AC70" s="22">
        <v>21202496</v>
      </c>
      <c r="AD70" s="22">
        <v>999858</v>
      </c>
      <c r="AE70" s="22">
        <v>3328221</v>
      </c>
      <c r="AF70" s="22">
        <v>0</v>
      </c>
      <c r="AG70" s="22">
        <v>600105</v>
      </c>
      <c r="AH70" s="22">
        <v>2146350</v>
      </c>
      <c r="AI70" s="22">
        <v>28277030</v>
      </c>
      <c r="AJ70" s="22">
        <v>35058401</v>
      </c>
      <c r="AK70" s="22">
        <v>11670</v>
      </c>
      <c r="AL70" s="22">
        <v>35046731</v>
      </c>
    </row>
    <row r="71" spans="1:38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86625711</v>
      </c>
      <c r="F71" s="22">
        <v>0</v>
      </c>
      <c r="G71" s="22">
        <v>675502</v>
      </c>
      <c r="H71" s="22">
        <v>1085273</v>
      </c>
      <c r="I71" s="22">
        <v>1446499</v>
      </c>
      <c r="J71" s="22">
        <v>0</v>
      </c>
      <c r="K71" s="22">
        <v>0</v>
      </c>
      <c r="L71" s="22">
        <v>0</v>
      </c>
      <c r="M71" s="22">
        <v>89832985</v>
      </c>
      <c r="N71" s="22">
        <v>1968840</v>
      </c>
      <c r="O71" s="22">
        <v>2291574</v>
      </c>
      <c r="P71" s="22">
        <v>4891114</v>
      </c>
      <c r="Q71" s="22">
        <v>317535</v>
      </c>
      <c r="R71" s="22">
        <v>957347</v>
      </c>
      <c r="S71" s="22">
        <v>2453555</v>
      </c>
      <c r="T71" s="22">
        <v>102712950</v>
      </c>
      <c r="U71" s="22">
        <v>44490593</v>
      </c>
      <c r="V71" s="22">
        <v>0</v>
      </c>
      <c r="W71" s="22">
        <v>297707</v>
      </c>
      <c r="X71" s="22">
        <v>557286</v>
      </c>
      <c r="Y71" s="22">
        <v>765155</v>
      </c>
      <c r="Z71" s="22">
        <v>0</v>
      </c>
      <c r="AA71" s="22">
        <v>0</v>
      </c>
      <c r="AB71" s="22">
        <v>0</v>
      </c>
      <c r="AC71" s="22">
        <v>46110741</v>
      </c>
      <c r="AD71" s="22">
        <v>862103</v>
      </c>
      <c r="AE71" s="22">
        <v>1333907</v>
      </c>
      <c r="AF71" s="22">
        <v>0</v>
      </c>
      <c r="AG71" s="22">
        <v>391658</v>
      </c>
      <c r="AH71" s="22">
        <v>1154565</v>
      </c>
      <c r="AI71" s="22">
        <v>49852974</v>
      </c>
      <c r="AJ71" s="22">
        <v>52859976</v>
      </c>
      <c r="AK71" s="22">
        <v>172072</v>
      </c>
      <c r="AL71" s="22">
        <v>52687904</v>
      </c>
    </row>
    <row r="72" spans="1:38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68232364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68232364</v>
      </c>
      <c r="N72" s="22">
        <v>54207</v>
      </c>
      <c r="O72" s="22">
        <v>711173</v>
      </c>
      <c r="P72" s="22">
        <v>1895500</v>
      </c>
      <c r="Q72" s="22">
        <v>340794</v>
      </c>
      <c r="R72" s="22">
        <v>0</v>
      </c>
      <c r="S72" s="22">
        <v>1025986</v>
      </c>
      <c r="T72" s="22">
        <v>72260024</v>
      </c>
      <c r="U72" s="22">
        <v>41338861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41338861</v>
      </c>
      <c r="AD72" s="22">
        <v>148018</v>
      </c>
      <c r="AE72" s="22">
        <v>600492</v>
      </c>
      <c r="AF72" s="22">
        <v>0</v>
      </c>
      <c r="AG72" s="22">
        <v>0</v>
      </c>
      <c r="AH72" s="22">
        <v>757247</v>
      </c>
      <c r="AI72" s="22">
        <v>42844618</v>
      </c>
      <c r="AJ72" s="22">
        <v>29415406</v>
      </c>
      <c r="AK72" s="22">
        <v>0</v>
      </c>
      <c r="AL72" s="22">
        <v>29415406</v>
      </c>
    </row>
    <row r="73" spans="1:38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85378652</v>
      </c>
      <c r="F73" s="22">
        <v>0</v>
      </c>
      <c r="G73" s="22">
        <v>2962191</v>
      </c>
      <c r="H73" s="22">
        <v>1984300</v>
      </c>
      <c r="I73" s="22">
        <v>0</v>
      </c>
      <c r="J73" s="22">
        <v>0</v>
      </c>
      <c r="K73" s="22">
        <v>0</v>
      </c>
      <c r="L73" s="22">
        <v>0</v>
      </c>
      <c r="M73" s="22">
        <v>90325143</v>
      </c>
      <c r="N73" s="22">
        <v>3966182</v>
      </c>
      <c r="O73" s="22">
        <v>5001428</v>
      </c>
      <c r="P73" s="22">
        <v>17758691</v>
      </c>
      <c r="Q73" s="22">
        <v>7762091</v>
      </c>
      <c r="R73" s="22">
        <v>427678</v>
      </c>
      <c r="S73" s="22">
        <v>6416016</v>
      </c>
      <c r="T73" s="22">
        <v>131657229</v>
      </c>
      <c r="U73" s="22">
        <v>46393501</v>
      </c>
      <c r="V73" s="22">
        <v>0</v>
      </c>
      <c r="W73" s="22">
        <v>713733</v>
      </c>
      <c r="X73" s="22">
        <v>630541</v>
      </c>
      <c r="Y73" s="22">
        <v>0</v>
      </c>
      <c r="Z73" s="22">
        <v>0</v>
      </c>
      <c r="AA73" s="22">
        <v>0</v>
      </c>
      <c r="AB73" s="22">
        <v>0</v>
      </c>
      <c r="AC73" s="22">
        <v>47737775</v>
      </c>
      <c r="AD73" s="22">
        <v>875517</v>
      </c>
      <c r="AE73" s="22">
        <v>5170890</v>
      </c>
      <c r="AF73" s="22">
        <v>0</v>
      </c>
      <c r="AG73" s="22">
        <v>103125</v>
      </c>
      <c r="AH73" s="22">
        <v>2726891</v>
      </c>
      <c r="AI73" s="22">
        <v>56614198</v>
      </c>
      <c r="AJ73" s="22">
        <v>75043031</v>
      </c>
      <c r="AK73" s="22">
        <v>142247</v>
      </c>
      <c r="AL73" s="22">
        <v>74900784</v>
      </c>
    </row>
    <row r="74" spans="1:38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46035191</v>
      </c>
      <c r="F74" s="22">
        <v>0</v>
      </c>
      <c r="G74" s="22">
        <v>14545882</v>
      </c>
      <c r="H74" s="22">
        <v>1257127</v>
      </c>
      <c r="I74" s="22">
        <v>0</v>
      </c>
      <c r="J74" s="22">
        <v>0</v>
      </c>
      <c r="K74" s="22">
        <v>0</v>
      </c>
      <c r="L74" s="22">
        <v>0</v>
      </c>
      <c r="M74" s="22">
        <v>61838200</v>
      </c>
      <c r="N74" s="22">
        <v>564897</v>
      </c>
      <c r="O74" s="22">
        <v>3444308</v>
      </c>
      <c r="P74" s="22">
        <v>9932524</v>
      </c>
      <c r="Q74" s="22">
        <v>1150206</v>
      </c>
      <c r="R74" s="22">
        <v>420541</v>
      </c>
      <c r="S74" s="22">
        <v>3036709</v>
      </c>
      <c r="T74" s="22">
        <v>80387385</v>
      </c>
      <c r="U74" s="22">
        <v>25140397</v>
      </c>
      <c r="V74" s="22">
        <v>0</v>
      </c>
      <c r="W74" s="22">
        <v>1146888</v>
      </c>
      <c r="X74" s="22">
        <v>385500</v>
      </c>
      <c r="Y74" s="22">
        <v>0</v>
      </c>
      <c r="Z74" s="22">
        <v>0</v>
      </c>
      <c r="AA74" s="22">
        <v>0</v>
      </c>
      <c r="AB74" s="22">
        <v>0</v>
      </c>
      <c r="AC74" s="22">
        <v>26672785</v>
      </c>
      <c r="AD74" s="22">
        <v>516122</v>
      </c>
      <c r="AE74" s="22">
        <v>4183189</v>
      </c>
      <c r="AF74" s="22">
        <v>0</v>
      </c>
      <c r="AG74" s="22">
        <v>135586</v>
      </c>
      <c r="AH74" s="22">
        <v>1463555</v>
      </c>
      <c r="AI74" s="22">
        <v>32971237</v>
      </c>
      <c r="AJ74" s="22">
        <v>47416148</v>
      </c>
      <c r="AK74" s="22">
        <v>0</v>
      </c>
      <c r="AL74" s="22">
        <v>47416148</v>
      </c>
    </row>
    <row r="75" spans="1:38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130973444</v>
      </c>
      <c r="F75" s="22">
        <v>0</v>
      </c>
      <c r="G75" s="22">
        <v>3260886</v>
      </c>
      <c r="H75" s="22">
        <v>3389842</v>
      </c>
      <c r="I75" s="22">
        <v>0</v>
      </c>
      <c r="J75" s="22">
        <v>0</v>
      </c>
      <c r="K75" s="22">
        <v>0</v>
      </c>
      <c r="L75" s="22">
        <v>0</v>
      </c>
      <c r="M75" s="22">
        <v>137624172</v>
      </c>
      <c r="N75" s="22">
        <v>2692836</v>
      </c>
      <c r="O75" s="22">
        <v>3087804</v>
      </c>
      <c r="P75" s="22">
        <v>10785004</v>
      </c>
      <c r="Q75" s="22">
        <v>943010</v>
      </c>
      <c r="R75" s="22">
        <v>92275</v>
      </c>
      <c r="S75" s="22">
        <v>6353275</v>
      </c>
      <c r="T75" s="22">
        <v>161578376</v>
      </c>
      <c r="U75" s="22">
        <v>67004966</v>
      </c>
      <c r="V75" s="22">
        <v>0</v>
      </c>
      <c r="W75" s="22">
        <v>350432</v>
      </c>
      <c r="X75" s="22">
        <v>959520</v>
      </c>
      <c r="Y75" s="22">
        <v>0</v>
      </c>
      <c r="Z75" s="22">
        <v>0</v>
      </c>
      <c r="AA75" s="22">
        <v>0</v>
      </c>
      <c r="AB75" s="22">
        <v>0</v>
      </c>
      <c r="AC75" s="22">
        <v>68314918</v>
      </c>
      <c r="AD75" s="22">
        <v>735704</v>
      </c>
      <c r="AE75" s="22">
        <v>4714713</v>
      </c>
      <c r="AF75" s="22">
        <v>0</v>
      </c>
      <c r="AG75" s="22">
        <v>53723</v>
      </c>
      <c r="AH75" s="22">
        <v>2491928</v>
      </c>
      <c r="AI75" s="22">
        <v>76310986</v>
      </c>
      <c r="AJ75" s="22">
        <v>85267390</v>
      </c>
      <c r="AK75" s="22">
        <v>0</v>
      </c>
      <c r="AL75" s="22">
        <v>85267390</v>
      </c>
    </row>
    <row r="76" spans="1:38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206057339</v>
      </c>
      <c r="F76" s="22">
        <v>0</v>
      </c>
      <c r="G76" s="22">
        <v>30328315</v>
      </c>
      <c r="H76" s="22">
        <v>19097126</v>
      </c>
      <c r="I76" s="22">
        <v>2686018</v>
      </c>
      <c r="J76" s="22">
        <v>0</v>
      </c>
      <c r="K76" s="22">
        <v>0</v>
      </c>
      <c r="L76" s="22">
        <v>0</v>
      </c>
      <c r="M76" s="22">
        <v>258168798</v>
      </c>
      <c r="N76" s="22">
        <v>0</v>
      </c>
      <c r="O76" s="22">
        <v>6463038</v>
      </c>
      <c r="P76" s="22">
        <v>13601255</v>
      </c>
      <c r="Q76" s="22">
        <v>23562260</v>
      </c>
      <c r="R76" s="22">
        <v>1705634</v>
      </c>
      <c r="S76" s="22">
        <v>7491028</v>
      </c>
      <c r="T76" s="22">
        <v>310992013</v>
      </c>
      <c r="U76" s="22">
        <v>79129144</v>
      </c>
      <c r="V76" s="22">
        <v>0</v>
      </c>
      <c r="W76" s="22">
        <v>7056626</v>
      </c>
      <c r="X76" s="22">
        <v>4253376</v>
      </c>
      <c r="Y76" s="22">
        <v>303788</v>
      </c>
      <c r="Z76" s="22">
        <v>0</v>
      </c>
      <c r="AA76" s="22">
        <v>0</v>
      </c>
      <c r="AB76" s="22">
        <v>0</v>
      </c>
      <c r="AC76" s="22">
        <v>90742934</v>
      </c>
      <c r="AD76" s="22">
        <v>2451674</v>
      </c>
      <c r="AE76" s="22">
        <v>5090810</v>
      </c>
      <c r="AF76" s="22">
        <v>0</v>
      </c>
      <c r="AG76" s="22">
        <v>420055</v>
      </c>
      <c r="AH76" s="22">
        <v>2956175</v>
      </c>
      <c r="AI76" s="22">
        <v>101661648</v>
      </c>
      <c r="AJ76" s="22">
        <v>209330365</v>
      </c>
      <c r="AK76" s="22">
        <v>16278250</v>
      </c>
      <c r="AL76" s="22">
        <v>193052115</v>
      </c>
    </row>
    <row r="77" spans="1:38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78956449</v>
      </c>
      <c r="F77" s="22">
        <v>0</v>
      </c>
      <c r="G77" s="22">
        <v>6875368</v>
      </c>
      <c r="H77" s="22">
        <v>3408964</v>
      </c>
      <c r="I77" s="22">
        <v>0</v>
      </c>
      <c r="J77" s="22">
        <v>750217</v>
      </c>
      <c r="K77" s="22">
        <v>0</v>
      </c>
      <c r="L77" s="22">
        <v>0</v>
      </c>
      <c r="M77" s="22">
        <v>89990998</v>
      </c>
      <c r="N77" s="22">
        <v>46374</v>
      </c>
      <c r="O77" s="22">
        <v>2120498</v>
      </c>
      <c r="P77" s="22">
        <v>13072737</v>
      </c>
      <c r="Q77" s="22">
        <v>13101110</v>
      </c>
      <c r="R77" s="22">
        <v>145958</v>
      </c>
      <c r="S77" s="22">
        <v>4545734</v>
      </c>
      <c r="T77" s="22">
        <v>123023409</v>
      </c>
      <c r="U77" s="22">
        <v>37999906</v>
      </c>
      <c r="V77" s="22">
        <v>0</v>
      </c>
      <c r="W77" s="22">
        <v>1876259</v>
      </c>
      <c r="X77" s="22">
        <v>416229</v>
      </c>
      <c r="Y77" s="22">
        <v>0</v>
      </c>
      <c r="Z77" s="22">
        <v>65514</v>
      </c>
      <c r="AA77" s="22">
        <v>0</v>
      </c>
      <c r="AB77" s="22">
        <v>0</v>
      </c>
      <c r="AC77" s="22">
        <v>40357908</v>
      </c>
      <c r="AD77" s="22">
        <v>864246</v>
      </c>
      <c r="AE77" s="22">
        <v>6028531</v>
      </c>
      <c r="AF77" s="22">
        <v>0</v>
      </c>
      <c r="AG77" s="22">
        <v>32942</v>
      </c>
      <c r="AH77" s="22">
        <v>2255112</v>
      </c>
      <c r="AI77" s="22">
        <v>49538739</v>
      </c>
      <c r="AJ77" s="22">
        <v>73484670</v>
      </c>
      <c r="AK77" s="22">
        <v>3929270</v>
      </c>
      <c r="AL77" s="22">
        <v>69555400</v>
      </c>
    </row>
    <row r="78" spans="1:38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117033993</v>
      </c>
      <c r="F78" s="22">
        <v>0</v>
      </c>
      <c r="G78" s="22">
        <v>4752229</v>
      </c>
      <c r="H78" s="22">
        <v>2839936</v>
      </c>
      <c r="I78" s="22">
        <v>0</v>
      </c>
      <c r="J78" s="22">
        <v>0</v>
      </c>
      <c r="K78" s="22">
        <v>0</v>
      </c>
      <c r="L78" s="22">
        <v>7290392</v>
      </c>
      <c r="M78" s="22">
        <v>131916550</v>
      </c>
      <c r="N78" s="22">
        <v>2284641</v>
      </c>
      <c r="O78" s="22">
        <v>4104707</v>
      </c>
      <c r="P78" s="22">
        <v>8125218</v>
      </c>
      <c r="Q78" s="22">
        <v>2936937</v>
      </c>
      <c r="R78" s="22">
        <v>504001</v>
      </c>
      <c r="S78" s="22">
        <v>2977612</v>
      </c>
      <c r="T78" s="22">
        <v>152849666</v>
      </c>
      <c r="U78" s="22">
        <v>97299528</v>
      </c>
      <c r="V78" s="22">
        <v>0</v>
      </c>
      <c r="W78" s="22">
        <v>1361167</v>
      </c>
      <c r="X78" s="22">
        <v>1099312</v>
      </c>
      <c r="Y78" s="22">
        <v>0</v>
      </c>
      <c r="Z78" s="22">
        <v>0</v>
      </c>
      <c r="AA78" s="22">
        <v>0</v>
      </c>
      <c r="AB78" s="22">
        <v>2868378</v>
      </c>
      <c r="AC78" s="22">
        <v>102628385</v>
      </c>
      <c r="AD78" s="22">
        <v>1624818</v>
      </c>
      <c r="AE78" s="22">
        <v>3310576</v>
      </c>
      <c r="AF78" s="22">
        <v>0</v>
      </c>
      <c r="AG78" s="22">
        <v>343492</v>
      </c>
      <c r="AH78" s="22">
        <v>1506355</v>
      </c>
      <c r="AI78" s="22">
        <v>109413626</v>
      </c>
      <c r="AJ78" s="22">
        <v>43436040</v>
      </c>
      <c r="AK78" s="22">
        <v>189479</v>
      </c>
      <c r="AL78" s="22">
        <v>43246561</v>
      </c>
    </row>
    <row r="79" spans="1:38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64552567</v>
      </c>
      <c r="F79" s="22">
        <v>0</v>
      </c>
      <c r="G79" s="22">
        <v>862248</v>
      </c>
      <c r="H79" s="22">
        <v>358326</v>
      </c>
      <c r="I79" s="22">
        <v>0</v>
      </c>
      <c r="J79" s="22">
        <v>0</v>
      </c>
      <c r="K79" s="22">
        <v>0</v>
      </c>
      <c r="L79" s="22">
        <v>9411814</v>
      </c>
      <c r="M79" s="22">
        <v>75184955</v>
      </c>
      <c r="N79" s="22">
        <v>60145</v>
      </c>
      <c r="O79" s="22">
        <v>3811322</v>
      </c>
      <c r="P79" s="22">
        <v>15784811</v>
      </c>
      <c r="Q79" s="22">
        <v>2600176</v>
      </c>
      <c r="R79" s="22">
        <v>96373</v>
      </c>
      <c r="S79" s="22">
        <v>3242125</v>
      </c>
      <c r="T79" s="22">
        <v>100779907</v>
      </c>
      <c r="U79" s="22">
        <v>38884816</v>
      </c>
      <c r="V79" s="22">
        <v>0</v>
      </c>
      <c r="W79" s="22">
        <v>341348</v>
      </c>
      <c r="X79" s="22">
        <v>184122</v>
      </c>
      <c r="Y79" s="22">
        <v>0</v>
      </c>
      <c r="Z79" s="22">
        <v>0</v>
      </c>
      <c r="AA79" s="22">
        <v>0</v>
      </c>
      <c r="AB79" s="22">
        <v>3419407</v>
      </c>
      <c r="AC79" s="22">
        <v>42829693</v>
      </c>
      <c r="AD79" s="22">
        <v>1543131</v>
      </c>
      <c r="AE79" s="22">
        <v>5783264</v>
      </c>
      <c r="AF79" s="22">
        <v>0</v>
      </c>
      <c r="AG79" s="22">
        <v>34251</v>
      </c>
      <c r="AH79" s="22">
        <v>1441729</v>
      </c>
      <c r="AI79" s="22">
        <v>51632068</v>
      </c>
      <c r="AJ79" s="22">
        <v>49147839</v>
      </c>
      <c r="AK79" s="22">
        <v>0</v>
      </c>
      <c r="AL79" s="22">
        <v>49147839</v>
      </c>
    </row>
    <row r="80" spans="1:38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406446149</v>
      </c>
      <c r="F80" s="22">
        <v>0</v>
      </c>
      <c r="G80" s="22">
        <v>5794865</v>
      </c>
      <c r="H80" s="22">
        <v>0</v>
      </c>
      <c r="I80" s="22">
        <v>0</v>
      </c>
      <c r="J80" s="22">
        <v>353316</v>
      </c>
      <c r="K80" s="22">
        <v>0</v>
      </c>
      <c r="L80" s="22">
        <v>39627267</v>
      </c>
      <c r="M80" s="22">
        <v>452221597</v>
      </c>
      <c r="N80" s="22">
        <v>0</v>
      </c>
      <c r="O80" s="22">
        <v>6251029</v>
      </c>
      <c r="P80" s="22">
        <v>18120082</v>
      </c>
      <c r="Q80" s="22">
        <v>5316977</v>
      </c>
      <c r="R80" s="22">
        <v>0</v>
      </c>
      <c r="S80" s="22">
        <v>4368191</v>
      </c>
      <c r="T80" s="22">
        <v>486277876</v>
      </c>
      <c r="U80" s="22">
        <v>241254846</v>
      </c>
      <c r="V80" s="22">
        <v>0</v>
      </c>
      <c r="W80" s="22">
        <v>1415129</v>
      </c>
      <c r="X80" s="22">
        <v>0</v>
      </c>
      <c r="Y80" s="22">
        <v>0</v>
      </c>
      <c r="Z80" s="22">
        <v>190581</v>
      </c>
      <c r="AA80" s="22">
        <v>0</v>
      </c>
      <c r="AB80" s="22">
        <v>15157666</v>
      </c>
      <c r="AC80" s="22">
        <v>258018222</v>
      </c>
      <c r="AD80" s="22">
        <v>1514394</v>
      </c>
      <c r="AE80" s="22">
        <v>6303100</v>
      </c>
      <c r="AF80" s="22">
        <v>0</v>
      </c>
      <c r="AG80" s="22">
        <v>0</v>
      </c>
      <c r="AH80" s="22">
        <v>1979708</v>
      </c>
      <c r="AI80" s="22">
        <v>267815424</v>
      </c>
      <c r="AJ80" s="22">
        <v>218462452</v>
      </c>
      <c r="AK80" s="22">
        <v>0</v>
      </c>
      <c r="AL80" s="22">
        <v>218462452</v>
      </c>
    </row>
    <row r="81" spans="1:38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143956174</v>
      </c>
      <c r="F81" s="22">
        <v>0</v>
      </c>
      <c r="G81" s="22">
        <v>307114</v>
      </c>
      <c r="H81" s="22">
        <v>0</v>
      </c>
      <c r="I81" s="22">
        <v>0</v>
      </c>
      <c r="J81" s="22">
        <v>109075</v>
      </c>
      <c r="K81" s="22">
        <v>0</v>
      </c>
      <c r="L81" s="22">
        <v>0</v>
      </c>
      <c r="M81" s="22">
        <v>144372363</v>
      </c>
      <c r="N81" s="22">
        <v>1081107</v>
      </c>
      <c r="O81" s="22">
        <v>9240853</v>
      </c>
      <c r="P81" s="22">
        <v>14296759</v>
      </c>
      <c r="Q81" s="22">
        <v>5626762</v>
      </c>
      <c r="R81" s="22">
        <v>1226249</v>
      </c>
      <c r="S81" s="22">
        <v>3213833</v>
      </c>
      <c r="T81" s="22">
        <v>179057926</v>
      </c>
      <c r="U81" s="22">
        <v>65549909</v>
      </c>
      <c r="V81" s="22">
        <v>0</v>
      </c>
      <c r="W81" s="22">
        <v>68938</v>
      </c>
      <c r="X81" s="22">
        <v>0</v>
      </c>
      <c r="Y81" s="22">
        <v>0</v>
      </c>
      <c r="Z81" s="22">
        <v>20158</v>
      </c>
      <c r="AA81" s="22">
        <v>0</v>
      </c>
      <c r="AB81" s="22">
        <v>0</v>
      </c>
      <c r="AC81" s="22">
        <v>65639005</v>
      </c>
      <c r="AD81" s="22">
        <v>1767021</v>
      </c>
      <c r="AE81" s="22">
        <v>6722697</v>
      </c>
      <c r="AF81" s="22">
        <v>0</v>
      </c>
      <c r="AG81" s="22">
        <v>87567</v>
      </c>
      <c r="AH81" s="22">
        <v>1731032</v>
      </c>
      <c r="AI81" s="22">
        <v>75947322</v>
      </c>
      <c r="AJ81" s="22">
        <v>103110604</v>
      </c>
      <c r="AK81" s="22">
        <v>0</v>
      </c>
      <c r="AL81" s="22">
        <v>103110604</v>
      </c>
    </row>
    <row r="82" spans="1:38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431253609</v>
      </c>
      <c r="F82" s="22">
        <v>0</v>
      </c>
      <c r="G82" s="22">
        <v>1855998</v>
      </c>
      <c r="H82" s="22">
        <v>1272420</v>
      </c>
      <c r="I82" s="22">
        <v>0</v>
      </c>
      <c r="J82" s="22">
        <v>0</v>
      </c>
      <c r="K82" s="22">
        <v>0</v>
      </c>
      <c r="L82" s="22">
        <v>0</v>
      </c>
      <c r="M82" s="22">
        <v>434382027</v>
      </c>
      <c r="N82" s="22">
        <v>5196992</v>
      </c>
      <c r="O82" s="22">
        <v>2686264</v>
      </c>
      <c r="P82" s="22">
        <v>14052196</v>
      </c>
      <c r="Q82" s="22">
        <v>2956997</v>
      </c>
      <c r="R82" s="22">
        <v>719407</v>
      </c>
      <c r="S82" s="22">
        <v>4167871</v>
      </c>
      <c r="T82" s="22">
        <v>464161754</v>
      </c>
      <c r="U82" s="22">
        <v>195960830</v>
      </c>
      <c r="V82" s="22">
        <v>0</v>
      </c>
      <c r="W82" s="22">
        <v>445923</v>
      </c>
      <c r="X82" s="22">
        <v>529324</v>
      </c>
      <c r="Y82" s="22">
        <v>0</v>
      </c>
      <c r="Z82" s="22">
        <v>0</v>
      </c>
      <c r="AA82" s="22">
        <v>0</v>
      </c>
      <c r="AB82" s="22">
        <v>0</v>
      </c>
      <c r="AC82" s="22">
        <v>196936077</v>
      </c>
      <c r="AD82" s="22">
        <v>826576</v>
      </c>
      <c r="AE82" s="22">
        <v>6791507</v>
      </c>
      <c r="AF82" s="22">
        <v>0</v>
      </c>
      <c r="AG82" s="22">
        <v>373412</v>
      </c>
      <c r="AH82" s="22">
        <v>2163209</v>
      </c>
      <c r="AI82" s="22">
        <v>207090781</v>
      </c>
      <c r="AJ82" s="22">
        <v>257070973</v>
      </c>
      <c r="AK82" s="22">
        <v>0</v>
      </c>
      <c r="AL82" s="22">
        <v>257070973</v>
      </c>
    </row>
    <row r="83" spans="1:38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41356605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36430</v>
      </c>
      <c r="L83" s="22">
        <v>0</v>
      </c>
      <c r="M83" s="22">
        <v>41393035</v>
      </c>
      <c r="N83" s="22">
        <v>564506</v>
      </c>
      <c r="O83" s="22">
        <v>1776425</v>
      </c>
      <c r="P83" s="22">
        <v>8117388</v>
      </c>
      <c r="Q83" s="22">
        <v>2317925</v>
      </c>
      <c r="R83" s="22">
        <v>776897</v>
      </c>
      <c r="S83" s="22">
        <v>4149555</v>
      </c>
      <c r="T83" s="22">
        <v>59095731</v>
      </c>
      <c r="U83" s="22">
        <v>27866446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21674</v>
      </c>
      <c r="AB83" s="22">
        <v>0</v>
      </c>
      <c r="AC83" s="22">
        <v>27888120</v>
      </c>
      <c r="AD83" s="22">
        <v>919247</v>
      </c>
      <c r="AE83" s="22">
        <v>4645169</v>
      </c>
      <c r="AF83" s="22">
        <v>0</v>
      </c>
      <c r="AG83" s="22">
        <v>388959</v>
      </c>
      <c r="AH83" s="22">
        <v>2746686</v>
      </c>
      <c r="AI83" s="22">
        <v>36588181</v>
      </c>
      <c r="AJ83" s="22">
        <v>22507550</v>
      </c>
      <c r="AK83" s="22">
        <v>0</v>
      </c>
      <c r="AL83" s="22">
        <v>22507550</v>
      </c>
    </row>
    <row r="84" spans="1:38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110988496</v>
      </c>
      <c r="F84" s="22">
        <v>0</v>
      </c>
      <c r="G84" s="22">
        <v>6533524</v>
      </c>
      <c r="H84" s="22">
        <v>1202469</v>
      </c>
      <c r="I84" s="22">
        <v>0</v>
      </c>
      <c r="J84" s="22">
        <v>0</v>
      </c>
      <c r="K84" s="22">
        <v>0</v>
      </c>
      <c r="L84" s="22">
        <v>0</v>
      </c>
      <c r="M84" s="22">
        <v>118724489</v>
      </c>
      <c r="N84" s="22">
        <v>0</v>
      </c>
      <c r="O84" s="22">
        <v>1592088</v>
      </c>
      <c r="P84" s="22">
        <v>8472160</v>
      </c>
      <c r="Q84" s="22">
        <v>2266887</v>
      </c>
      <c r="R84" s="22">
        <v>0</v>
      </c>
      <c r="S84" s="22">
        <v>3308216</v>
      </c>
      <c r="T84" s="22">
        <v>134363840</v>
      </c>
      <c r="U84" s="22">
        <v>106320896</v>
      </c>
      <c r="V84" s="22">
        <v>0</v>
      </c>
      <c r="W84" s="22">
        <v>1390264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107711160</v>
      </c>
      <c r="AD84" s="22">
        <v>479848</v>
      </c>
      <c r="AE84" s="22">
        <v>2104582</v>
      </c>
      <c r="AF84" s="22">
        <v>0</v>
      </c>
      <c r="AG84" s="22">
        <v>0</v>
      </c>
      <c r="AH84" s="22">
        <v>1200183</v>
      </c>
      <c r="AI84" s="22">
        <v>111495773</v>
      </c>
      <c r="AJ84" s="22">
        <v>22868067</v>
      </c>
      <c r="AK84" s="22">
        <v>3635290</v>
      </c>
      <c r="AL84" s="22">
        <v>19232777</v>
      </c>
    </row>
    <row r="85" spans="1:38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108004996</v>
      </c>
      <c r="F85" s="22">
        <v>0</v>
      </c>
      <c r="G85" s="22">
        <v>9250650</v>
      </c>
      <c r="H85" s="22">
        <v>9222592</v>
      </c>
      <c r="I85" s="22">
        <v>0</v>
      </c>
      <c r="J85" s="22">
        <v>0</v>
      </c>
      <c r="K85" s="22">
        <v>0</v>
      </c>
      <c r="L85" s="22">
        <v>0</v>
      </c>
      <c r="M85" s="22">
        <v>126478238</v>
      </c>
      <c r="N85" s="22">
        <v>0</v>
      </c>
      <c r="O85" s="22">
        <v>8410931</v>
      </c>
      <c r="P85" s="22">
        <v>10765603</v>
      </c>
      <c r="Q85" s="22">
        <v>3177327</v>
      </c>
      <c r="R85" s="22">
        <v>0</v>
      </c>
      <c r="S85" s="22">
        <v>6584573</v>
      </c>
      <c r="T85" s="22">
        <v>155416672</v>
      </c>
      <c r="U85" s="22">
        <v>86242119</v>
      </c>
      <c r="V85" s="22">
        <v>0</v>
      </c>
      <c r="W85" s="22">
        <v>1185719</v>
      </c>
      <c r="X85" s="22">
        <v>1562085</v>
      </c>
      <c r="Y85" s="22">
        <v>0</v>
      </c>
      <c r="Z85" s="22">
        <v>0</v>
      </c>
      <c r="AA85" s="22">
        <v>0</v>
      </c>
      <c r="AB85" s="22">
        <v>0</v>
      </c>
      <c r="AC85" s="22">
        <v>88989923</v>
      </c>
      <c r="AD85" s="22">
        <v>2507691</v>
      </c>
      <c r="AE85" s="22">
        <v>4870534</v>
      </c>
      <c r="AF85" s="22">
        <v>0</v>
      </c>
      <c r="AG85" s="22">
        <v>0</v>
      </c>
      <c r="AH85" s="22">
        <v>2509184</v>
      </c>
      <c r="AI85" s="22">
        <v>98877332</v>
      </c>
      <c r="AJ85" s="22">
        <v>56539340</v>
      </c>
      <c r="AK85" s="22">
        <v>896900</v>
      </c>
      <c r="AL85" s="22">
        <v>55642440</v>
      </c>
    </row>
    <row r="86" spans="1:38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442965180</v>
      </c>
      <c r="F86" s="22">
        <v>0</v>
      </c>
      <c r="G86" s="22">
        <v>13450143</v>
      </c>
      <c r="H86" s="22">
        <v>7956785</v>
      </c>
      <c r="I86" s="22">
        <v>2024262</v>
      </c>
      <c r="J86" s="22">
        <v>0</v>
      </c>
      <c r="K86" s="22">
        <v>0</v>
      </c>
      <c r="L86" s="22">
        <v>0</v>
      </c>
      <c r="M86" s="22">
        <v>466396370</v>
      </c>
      <c r="N86" s="22">
        <v>4234351</v>
      </c>
      <c r="O86" s="22">
        <v>8557400</v>
      </c>
      <c r="P86" s="22">
        <v>19517932</v>
      </c>
      <c r="Q86" s="22">
        <v>12980526</v>
      </c>
      <c r="R86" s="22">
        <v>1494523</v>
      </c>
      <c r="S86" s="22">
        <v>6514485</v>
      </c>
      <c r="T86" s="22">
        <v>519695587</v>
      </c>
      <c r="U86" s="22">
        <v>288108616</v>
      </c>
      <c r="V86" s="22">
        <v>0</v>
      </c>
      <c r="W86" s="22">
        <v>4754934</v>
      </c>
      <c r="X86" s="22">
        <v>2704480</v>
      </c>
      <c r="Y86" s="22">
        <v>589146</v>
      </c>
      <c r="Z86" s="22">
        <v>0</v>
      </c>
      <c r="AA86" s="22">
        <v>0</v>
      </c>
      <c r="AB86" s="22">
        <v>0</v>
      </c>
      <c r="AC86" s="22">
        <v>296157176</v>
      </c>
      <c r="AD86" s="22">
        <v>2070314</v>
      </c>
      <c r="AE86" s="22">
        <v>8343572</v>
      </c>
      <c r="AF86" s="22">
        <v>0</v>
      </c>
      <c r="AG86" s="22">
        <v>807098</v>
      </c>
      <c r="AH86" s="22">
        <v>3856594</v>
      </c>
      <c r="AI86" s="22">
        <v>311234754</v>
      </c>
      <c r="AJ86" s="22">
        <v>208460833</v>
      </c>
      <c r="AK86" s="22">
        <v>434920</v>
      </c>
      <c r="AL86" s="22">
        <v>208025913</v>
      </c>
    </row>
    <row r="87" spans="1:38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191045797</v>
      </c>
      <c r="F87" s="22">
        <v>0</v>
      </c>
      <c r="G87" s="22">
        <v>3283141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194328938</v>
      </c>
      <c r="N87" s="22">
        <v>218905</v>
      </c>
      <c r="O87" s="22">
        <v>9116432</v>
      </c>
      <c r="P87" s="22">
        <v>8973242</v>
      </c>
      <c r="Q87" s="22">
        <v>5929530</v>
      </c>
      <c r="R87" s="22">
        <v>160480</v>
      </c>
      <c r="S87" s="22">
        <v>3609753</v>
      </c>
      <c r="T87" s="22">
        <v>222337280</v>
      </c>
      <c r="U87" s="22">
        <v>109133478</v>
      </c>
      <c r="V87" s="22">
        <v>0</v>
      </c>
      <c r="W87" s="22">
        <v>61781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109195259</v>
      </c>
      <c r="AD87" s="22">
        <v>867188</v>
      </c>
      <c r="AE87" s="22">
        <v>2559866</v>
      </c>
      <c r="AF87" s="22">
        <v>0</v>
      </c>
      <c r="AG87" s="22">
        <v>41259</v>
      </c>
      <c r="AH87" s="22">
        <v>1521320</v>
      </c>
      <c r="AI87" s="22">
        <v>114184892</v>
      </c>
      <c r="AJ87" s="22">
        <v>108152388</v>
      </c>
      <c r="AK87" s="22">
        <v>0</v>
      </c>
      <c r="AL87" s="22">
        <v>108152388</v>
      </c>
    </row>
    <row r="88" spans="1:38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213394586</v>
      </c>
      <c r="F88" s="22">
        <v>0</v>
      </c>
      <c r="G88" s="22">
        <v>9816792</v>
      </c>
      <c r="H88" s="22">
        <v>2674069</v>
      </c>
      <c r="I88" s="22">
        <v>0</v>
      </c>
      <c r="J88" s="22">
        <v>0</v>
      </c>
      <c r="K88" s="22">
        <v>0</v>
      </c>
      <c r="L88" s="22">
        <v>0</v>
      </c>
      <c r="M88" s="22">
        <v>225885447</v>
      </c>
      <c r="N88" s="22">
        <v>0</v>
      </c>
      <c r="O88" s="22">
        <v>4737136</v>
      </c>
      <c r="P88" s="22">
        <v>5983621</v>
      </c>
      <c r="Q88" s="22">
        <v>112659</v>
      </c>
      <c r="R88" s="22">
        <v>9120202</v>
      </c>
      <c r="S88" s="22">
        <v>4235479</v>
      </c>
      <c r="T88" s="22">
        <v>250074544</v>
      </c>
      <c r="U88" s="22">
        <v>141462137</v>
      </c>
      <c r="V88" s="22">
        <v>0</v>
      </c>
      <c r="W88" s="22">
        <v>1164036</v>
      </c>
      <c r="X88" s="22">
        <v>1021634</v>
      </c>
      <c r="Y88" s="22">
        <v>0</v>
      </c>
      <c r="Z88" s="22">
        <v>0</v>
      </c>
      <c r="AA88" s="22">
        <v>0</v>
      </c>
      <c r="AB88" s="22">
        <v>0</v>
      </c>
      <c r="AC88" s="22">
        <v>143647807</v>
      </c>
      <c r="AD88" s="22">
        <v>1616383</v>
      </c>
      <c r="AE88" s="22">
        <v>1323843</v>
      </c>
      <c r="AF88" s="22">
        <v>0</v>
      </c>
      <c r="AG88" s="22">
        <v>2284336</v>
      </c>
      <c r="AH88" s="22">
        <v>1904862</v>
      </c>
      <c r="AI88" s="22">
        <v>150777231</v>
      </c>
      <c r="AJ88" s="22">
        <v>99297313</v>
      </c>
      <c r="AK88" s="22">
        <v>11564335</v>
      </c>
      <c r="AL88" s="22">
        <v>87732978</v>
      </c>
    </row>
    <row r="89" spans="1:38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1032859382</v>
      </c>
      <c r="F89" s="22">
        <v>0</v>
      </c>
      <c r="G89" s="22">
        <v>19605576</v>
      </c>
      <c r="H89" s="22">
        <v>8425609</v>
      </c>
      <c r="I89" s="22">
        <v>818265</v>
      </c>
      <c r="J89" s="22">
        <v>0</v>
      </c>
      <c r="K89" s="22">
        <v>0</v>
      </c>
      <c r="L89" s="22">
        <v>0</v>
      </c>
      <c r="M89" s="22">
        <v>1061708832</v>
      </c>
      <c r="N89" s="22">
        <v>5317735</v>
      </c>
      <c r="O89" s="22">
        <v>21931122</v>
      </c>
      <c r="P89" s="22">
        <v>8577139</v>
      </c>
      <c r="Q89" s="22">
        <v>7219779</v>
      </c>
      <c r="R89" s="22">
        <v>5229802</v>
      </c>
      <c r="S89" s="22">
        <v>5256685</v>
      </c>
      <c r="T89" s="22">
        <v>1115241094</v>
      </c>
      <c r="U89" s="22">
        <v>918543676</v>
      </c>
      <c r="V89" s="22">
        <v>0</v>
      </c>
      <c r="W89" s="22">
        <v>3587083</v>
      </c>
      <c r="X89" s="22">
        <v>1876992</v>
      </c>
      <c r="Y89" s="22">
        <v>31929</v>
      </c>
      <c r="Z89" s="22">
        <v>0</v>
      </c>
      <c r="AA89" s="22">
        <v>0</v>
      </c>
      <c r="AB89" s="22">
        <v>0</v>
      </c>
      <c r="AC89" s="22">
        <v>924039680</v>
      </c>
      <c r="AD89" s="22">
        <v>2898060</v>
      </c>
      <c r="AE89" s="22">
        <v>3068719</v>
      </c>
      <c r="AF89" s="22">
        <v>0</v>
      </c>
      <c r="AG89" s="22">
        <v>2899706</v>
      </c>
      <c r="AH89" s="22">
        <v>1755829</v>
      </c>
      <c r="AI89" s="22">
        <v>934661994</v>
      </c>
      <c r="AJ89" s="22">
        <v>180579100</v>
      </c>
      <c r="AK89" s="22">
        <v>3387315</v>
      </c>
      <c r="AL89" s="22">
        <v>177191785</v>
      </c>
    </row>
    <row r="90" spans="1:38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26560561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714578</v>
      </c>
      <c r="M90" s="22">
        <v>27275139</v>
      </c>
      <c r="N90" s="22">
        <v>0</v>
      </c>
      <c r="O90" s="22">
        <v>12345606</v>
      </c>
      <c r="P90" s="22">
        <v>3663355</v>
      </c>
      <c r="Q90" s="22">
        <v>1962591</v>
      </c>
      <c r="R90" s="22">
        <v>256771</v>
      </c>
      <c r="S90" s="22">
        <v>614471</v>
      </c>
      <c r="T90" s="22">
        <v>46117933</v>
      </c>
      <c r="U90" s="22">
        <v>15840155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81699</v>
      </c>
      <c r="AC90" s="22">
        <v>15921854</v>
      </c>
      <c r="AD90" s="22">
        <v>5413421</v>
      </c>
      <c r="AE90" s="22">
        <v>981131</v>
      </c>
      <c r="AF90" s="22">
        <v>0</v>
      </c>
      <c r="AG90" s="22">
        <v>11184</v>
      </c>
      <c r="AH90" s="22">
        <v>340131</v>
      </c>
      <c r="AI90" s="22">
        <v>22667721</v>
      </c>
      <c r="AJ90" s="22">
        <v>23450212</v>
      </c>
      <c r="AK90" s="22">
        <v>2110562</v>
      </c>
      <c r="AL90" s="22">
        <v>21339650</v>
      </c>
    </row>
    <row r="91" spans="1:38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48012259</v>
      </c>
      <c r="F91" s="22">
        <v>0</v>
      </c>
      <c r="G91" s="22">
        <v>29125342</v>
      </c>
      <c r="H91" s="22">
        <v>17567916</v>
      </c>
      <c r="I91" s="22">
        <v>5896413</v>
      </c>
      <c r="J91" s="22">
        <v>0</v>
      </c>
      <c r="K91" s="22">
        <v>0</v>
      </c>
      <c r="L91" s="22">
        <v>0</v>
      </c>
      <c r="M91" s="22">
        <v>100601930</v>
      </c>
      <c r="N91" s="22">
        <v>5334361</v>
      </c>
      <c r="O91" s="22">
        <v>48606083</v>
      </c>
      <c r="P91" s="22">
        <v>62779806</v>
      </c>
      <c r="Q91" s="22">
        <v>40174023</v>
      </c>
      <c r="R91" s="22">
        <v>14959703</v>
      </c>
      <c r="S91" s="22">
        <v>8107737</v>
      </c>
      <c r="T91" s="22">
        <v>280563643</v>
      </c>
      <c r="U91" s="22">
        <v>31161912</v>
      </c>
      <c r="V91" s="22">
        <v>0</v>
      </c>
      <c r="W91" s="22">
        <v>12704421</v>
      </c>
      <c r="X91" s="22">
        <v>6654538</v>
      </c>
      <c r="Y91" s="22">
        <v>1344458</v>
      </c>
      <c r="Z91" s="22">
        <v>0</v>
      </c>
      <c r="AA91" s="22">
        <v>0</v>
      </c>
      <c r="AB91" s="22">
        <v>0</v>
      </c>
      <c r="AC91" s="22">
        <v>51865329</v>
      </c>
      <c r="AD91" s="22">
        <v>8080935</v>
      </c>
      <c r="AE91" s="22">
        <v>20431228</v>
      </c>
      <c r="AF91" s="22">
        <v>0</v>
      </c>
      <c r="AG91" s="22">
        <v>9508567</v>
      </c>
      <c r="AH91" s="22">
        <v>3414476</v>
      </c>
      <c r="AI91" s="22">
        <v>93300535</v>
      </c>
      <c r="AJ91" s="22">
        <v>187263108</v>
      </c>
      <c r="AK91" s="22">
        <v>12124189</v>
      </c>
      <c r="AL91" s="22">
        <v>175138919</v>
      </c>
    </row>
    <row r="92" spans="1:38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36767707</v>
      </c>
      <c r="F92" s="22">
        <v>0</v>
      </c>
      <c r="G92" s="22">
        <v>11890202</v>
      </c>
      <c r="H92" s="22">
        <v>12352989</v>
      </c>
      <c r="I92" s="22">
        <v>5963074</v>
      </c>
      <c r="J92" s="22">
        <v>0</v>
      </c>
      <c r="K92" s="22">
        <v>0</v>
      </c>
      <c r="L92" s="22">
        <v>0</v>
      </c>
      <c r="M92" s="22">
        <v>66973972</v>
      </c>
      <c r="N92" s="22">
        <v>919253</v>
      </c>
      <c r="O92" s="22">
        <v>12292356</v>
      </c>
      <c r="P92" s="22">
        <v>4850976</v>
      </c>
      <c r="Q92" s="22">
        <v>943900</v>
      </c>
      <c r="R92" s="22">
        <v>1575170</v>
      </c>
      <c r="S92" s="22">
        <v>1884155</v>
      </c>
      <c r="T92" s="22">
        <v>89439782</v>
      </c>
      <c r="U92" s="22">
        <v>17286146</v>
      </c>
      <c r="V92" s="22">
        <v>0</v>
      </c>
      <c r="W92" s="22">
        <v>4736011</v>
      </c>
      <c r="X92" s="22">
        <v>6798833</v>
      </c>
      <c r="Y92" s="22">
        <v>4251523</v>
      </c>
      <c r="Z92" s="22">
        <v>0</v>
      </c>
      <c r="AA92" s="22">
        <v>0</v>
      </c>
      <c r="AB92" s="22">
        <v>0</v>
      </c>
      <c r="AC92" s="22">
        <v>33072513</v>
      </c>
      <c r="AD92" s="22">
        <v>3034223</v>
      </c>
      <c r="AE92" s="22">
        <v>1149935</v>
      </c>
      <c r="AF92" s="22">
        <v>0</v>
      </c>
      <c r="AG92" s="22">
        <v>512191</v>
      </c>
      <c r="AH92" s="22">
        <v>695429</v>
      </c>
      <c r="AI92" s="22">
        <v>38464291</v>
      </c>
      <c r="AJ92" s="22">
        <v>50975491</v>
      </c>
      <c r="AK92" s="22">
        <v>1328040</v>
      </c>
      <c r="AL92" s="22">
        <v>49647451</v>
      </c>
    </row>
    <row r="93" spans="1:38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4853565</v>
      </c>
      <c r="F93" s="22">
        <v>0</v>
      </c>
      <c r="G93" s="22">
        <v>2815262</v>
      </c>
      <c r="H93" s="22">
        <v>3294618</v>
      </c>
      <c r="I93" s="22">
        <v>343063</v>
      </c>
      <c r="J93" s="22">
        <v>0</v>
      </c>
      <c r="K93" s="22">
        <v>0</v>
      </c>
      <c r="L93" s="22">
        <v>0</v>
      </c>
      <c r="M93" s="22">
        <v>11306508</v>
      </c>
      <c r="N93" s="22">
        <v>0</v>
      </c>
      <c r="O93" s="22">
        <v>4085851</v>
      </c>
      <c r="P93" s="22">
        <v>794934</v>
      </c>
      <c r="Q93" s="22">
        <v>200267</v>
      </c>
      <c r="R93" s="22">
        <v>43766</v>
      </c>
      <c r="S93" s="22">
        <v>215095</v>
      </c>
      <c r="T93" s="22">
        <v>16646421</v>
      </c>
      <c r="U93" s="22">
        <v>2835233</v>
      </c>
      <c r="V93" s="22">
        <v>0</v>
      </c>
      <c r="W93" s="22">
        <v>999047</v>
      </c>
      <c r="X93" s="22">
        <v>1031402</v>
      </c>
      <c r="Y93" s="22">
        <v>140842</v>
      </c>
      <c r="Z93" s="22">
        <v>0</v>
      </c>
      <c r="AA93" s="22">
        <v>0</v>
      </c>
      <c r="AB93" s="22">
        <v>0</v>
      </c>
      <c r="AC93" s="22">
        <v>5006524</v>
      </c>
      <c r="AD93" s="22">
        <v>600030</v>
      </c>
      <c r="AE93" s="22">
        <v>337785</v>
      </c>
      <c r="AF93" s="22">
        <v>0</v>
      </c>
      <c r="AG93" s="22">
        <v>6700</v>
      </c>
      <c r="AH93" s="22">
        <v>96891</v>
      </c>
      <c r="AI93" s="22">
        <v>6047930</v>
      </c>
      <c r="AJ93" s="22">
        <v>10598491</v>
      </c>
      <c r="AK93" s="22">
        <v>0</v>
      </c>
      <c r="AL93" s="22">
        <v>10598491</v>
      </c>
    </row>
    <row r="94" spans="1:38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6197914</v>
      </c>
      <c r="F94" s="22">
        <v>0</v>
      </c>
      <c r="G94" s="22">
        <v>6489219</v>
      </c>
      <c r="H94" s="22">
        <v>1395983</v>
      </c>
      <c r="I94" s="22">
        <v>0</v>
      </c>
      <c r="J94" s="22">
        <v>0</v>
      </c>
      <c r="K94" s="22">
        <v>0</v>
      </c>
      <c r="L94" s="22">
        <v>0</v>
      </c>
      <c r="M94" s="22">
        <v>14083116</v>
      </c>
      <c r="N94" s="22">
        <v>0</v>
      </c>
      <c r="O94" s="22">
        <v>5415015</v>
      </c>
      <c r="P94" s="22">
        <v>379020</v>
      </c>
      <c r="Q94" s="22">
        <v>153301</v>
      </c>
      <c r="R94" s="22">
        <v>0</v>
      </c>
      <c r="S94" s="22">
        <v>374561</v>
      </c>
      <c r="T94" s="22">
        <v>20405013</v>
      </c>
      <c r="U94" s="22">
        <v>4843995</v>
      </c>
      <c r="V94" s="22">
        <v>0</v>
      </c>
      <c r="W94" s="22">
        <v>2391562</v>
      </c>
      <c r="X94" s="22">
        <v>465064</v>
      </c>
      <c r="Y94" s="22">
        <v>0</v>
      </c>
      <c r="Z94" s="22">
        <v>0</v>
      </c>
      <c r="AA94" s="22">
        <v>0</v>
      </c>
      <c r="AB94" s="22">
        <v>0</v>
      </c>
      <c r="AC94" s="22">
        <v>7700621</v>
      </c>
      <c r="AD94" s="22">
        <v>1491171</v>
      </c>
      <c r="AE94" s="22">
        <v>230401</v>
      </c>
      <c r="AF94" s="22">
        <v>0</v>
      </c>
      <c r="AG94" s="22">
        <v>0</v>
      </c>
      <c r="AH94" s="22">
        <v>172044</v>
      </c>
      <c r="AI94" s="22">
        <v>9594237</v>
      </c>
      <c r="AJ94" s="22">
        <v>10810776</v>
      </c>
      <c r="AK94" s="22">
        <v>1108735</v>
      </c>
      <c r="AL94" s="22">
        <v>9702041</v>
      </c>
    </row>
    <row r="95" spans="1:38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83216387</v>
      </c>
      <c r="F95" s="22">
        <v>0</v>
      </c>
      <c r="G95" s="22">
        <v>21413682</v>
      </c>
      <c r="H95" s="22">
        <v>12304992</v>
      </c>
      <c r="I95" s="22">
        <v>21242594</v>
      </c>
      <c r="J95" s="22">
        <v>0</v>
      </c>
      <c r="K95" s="22">
        <v>0</v>
      </c>
      <c r="L95" s="22">
        <v>0</v>
      </c>
      <c r="M95" s="22">
        <v>138177655</v>
      </c>
      <c r="N95" s="22">
        <v>0</v>
      </c>
      <c r="O95" s="22">
        <v>34311854</v>
      </c>
      <c r="P95" s="22">
        <v>3087348</v>
      </c>
      <c r="Q95" s="22">
        <v>54651888</v>
      </c>
      <c r="R95" s="22">
        <v>7776576</v>
      </c>
      <c r="S95" s="22">
        <v>1851673</v>
      </c>
      <c r="T95" s="22">
        <v>239856994</v>
      </c>
      <c r="U95" s="22">
        <v>25230099</v>
      </c>
      <c r="V95" s="22">
        <v>0</v>
      </c>
      <c r="W95" s="22">
        <v>4128125</v>
      </c>
      <c r="X95" s="22">
        <v>2390802</v>
      </c>
      <c r="Y95" s="22">
        <v>3745889</v>
      </c>
      <c r="Z95" s="22">
        <v>0</v>
      </c>
      <c r="AA95" s="22">
        <v>0</v>
      </c>
      <c r="AB95" s="22">
        <v>0</v>
      </c>
      <c r="AC95" s="22">
        <v>35494915</v>
      </c>
      <c r="AD95" s="22">
        <v>8562390</v>
      </c>
      <c r="AE95" s="22">
        <v>1221980</v>
      </c>
      <c r="AF95" s="22">
        <v>0</v>
      </c>
      <c r="AG95" s="22">
        <v>2991449</v>
      </c>
      <c r="AH95" s="22">
        <v>722481</v>
      </c>
      <c r="AI95" s="22">
        <v>48993215</v>
      </c>
      <c r="AJ95" s="22">
        <v>190863779</v>
      </c>
      <c r="AK95" s="22">
        <v>20267120</v>
      </c>
      <c r="AL95" s="22">
        <v>170596659</v>
      </c>
    </row>
    <row r="96" spans="1:38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5457362</v>
      </c>
      <c r="F96" s="22">
        <v>0</v>
      </c>
      <c r="G96" s="22">
        <v>7392388</v>
      </c>
      <c r="H96" s="22">
        <v>1920080</v>
      </c>
      <c r="I96" s="22">
        <v>0</v>
      </c>
      <c r="J96" s="22">
        <v>0</v>
      </c>
      <c r="K96" s="22">
        <v>0</v>
      </c>
      <c r="L96" s="22">
        <v>0</v>
      </c>
      <c r="M96" s="22">
        <v>14769830</v>
      </c>
      <c r="N96" s="22">
        <v>13014523</v>
      </c>
      <c r="O96" s="22">
        <v>4165935</v>
      </c>
      <c r="P96" s="22">
        <v>1686380</v>
      </c>
      <c r="Q96" s="22">
        <v>1815529</v>
      </c>
      <c r="R96" s="22">
        <v>166635</v>
      </c>
      <c r="S96" s="22">
        <v>574181</v>
      </c>
      <c r="T96" s="22">
        <v>36193013</v>
      </c>
      <c r="U96" s="22">
        <v>4407387</v>
      </c>
      <c r="V96" s="22">
        <v>0</v>
      </c>
      <c r="W96" s="22">
        <v>2993029</v>
      </c>
      <c r="X96" s="22">
        <v>469631</v>
      </c>
      <c r="Y96" s="22">
        <v>0</v>
      </c>
      <c r="Z96" s="22">
        <v>0</v>
      </c>
      <c r="AA96" s="22">
        <v>0</v>
      </c>
      <c r="AB96" s="22">
        <v>0</v>
      </c>
      <c r="AC96" s="22">
        <v>7870047</v>
      </c>
      <c r="AD96" s="22">
        <v>1451712</v>
      </c>
      <c r="AE96" s="22">
        <v>661148</v>
      </c>
      <c r="AF96" s="22">
        <v>0</v>
      </c>
      <c r="AG96" s="22">
        <v>101342</v>
      </c>
      <c r="AH96" s="22">
        <v>435311</v>
      </c>
      <c r="AI96" s="22">
        <v>10519560</v>
      </c>
      <c r="AJ96" s="22">
        <v>25673453</v>
      </c>
      <c r="AK96" s="22">
        <v>7518053</v>
      </c>
      <c r="AL96" s="22">
        <v>18155400</v>
      </c>
    </row>
    <row r="97" spans="1:38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6096595</v>
      </c>
      <c r="F97" s="22">
        <v>0</v>
      </c>
      <c r="G97" s="22">
        <v>3654546</v>
      </c>
      <c r="H97" s="22">
        <v>7029490</v>
      </c>
      <c r="I97" s="22">
        <v>0</v>
      </c>
      <c r="J97" s="22">
        <v>0</v>
      </c>
      <c r="K97" s="22">
        <v>0</v>
      </c>
      <c r="L97" s="22">
        <v>0</v>
      </c>
      <c r="M97" s="22">
        <v>16780631</v>
      </c>
      <c r="N97" s="22">
        <v>0</v>
      </c>
      <c r="O97" s="22">
        <v>2213388</v>
      </c>
      <c r="P97" s="22">
        <v>687892</v>
      </c>
      <c r="Q97" s="22">
        <v>250484</v>
      </c>
      <c r="R97" s="22">
        <v>0</v>
      </c>
      <c r="S97" s="22">
        <v>390939</v>
      </c>
      <c r="T97" s="22">
        <v>20323334</v>
      </c>
      <c r="U97" s="22">
        <v>2236626</v>
      </c>
      <c r="V97" s="22">
        <v>0</v>
      </c>
      <c r="W97" s="22">
        <v>2542635</v>
      </c>
      <c r="X97" s="22">
        <v>3694986</v>
      </c>
      <c r="Y97" s="22">
        <v>0</v>
      </c>
      <c r="Z97" s="22">
        <v>0</v>
      </c>
      <c r="AA97" s="22">
        <v>0</v>
      </c>
      <c r="AB97" s="22">
        <v>0</v>
      </c>
      <c r="AC97" s="22">
        <v>8474247</v>
      </c>
      <c r="AD97" s="22">
        <v>856763</v>
      </c>
      <c r="AE97" s="22">
        <v>483912</v>
      </c>
      <c r="AF97" s="22">
        <v>0</v>
      </c>
      <c r="AG97" s="22">
        <v>0</v>
      </c>
      <c r="AH97" s="22">
        <v>277942</v>
      </c>
      <c r="AI97" s="22">
        <v>10092864</v>
      </c>
      <c r="AJ97" s="22">
        <v>10230470</v>
      </c>
      <c r="AK97" s="22">
        <v>182444</v>
      </c>
      <c r="AL97" s="22">
        <v>10048026</v>
      </c>
    </row>
    <row r="98" spans="1:38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58685281</v>
      </c>
      <c r="F98" s="22">
        <v>0</v>
      </c>
      <c r="G98" s="22">
        <v>19024049</v>
      </c>
      <c r="H98" s="22">
        <v>8851357</v>
      </c>
      <c r="I98" s="22">
        <v>3344027</v>
      </c>
      <c r="J98" s="22">
        <v>0</v>
      </c>
      <c r="K98" s="22">
        <v>0</v>
      </c>
      <c r="L98" s="22">
        <v>0</v>
      </c>
      <c r="M98" s="22">
        <v>89904714</v>
      </c>
      <c r="N98" s="22">
        <v>7828752</v>
      </c>
      <c r="O98" s="22">
        <v>26827400</v>
      </c>
      <c r="P98" s="22">
        <v>4942631</v>
      </c>
      <c r="Q98" s="22">
        <v>0</v>
      </c>
      <c r="R98" s="22">
        <v>5549660</v>
      </c>
      <c r="S98" s="22">
        <v>1399932</v>
      </c>
      <c r="T98" s="22">
        <v>136453089</v>
      </c>
      <c r="U98" s="22">
        <v>16447429</v>
      </c>
      <c r="V98" s="22">
        <v>0</v>
      </c>
      <c r="W98" s="22">
        <v>3773064</v>
      </c>
      <c r="X98" s="22">
        <v>1978397</v>
      </c>
      <c r="Y98" s="22">
        <v>694899</v>
      </c>
      <c r="Z98" s="22">
        <v>0</v>
      </c>
      <c r="AA98" s="22">
        <v>0</v>
      </c>
      <c r="AB98" s="22">
        <v>0</v>
      </c>
      <c r="AC98" s="22">
        <v>22893789</v>
      </c>
      <c r="AD98" s="22">
        <v>3917561</v>
      </c>
      <c r="AE98" s="22">
        <v>2227305</v>
      </c>
      <c r="AF98" s="22">
        <v>0</v>
      </c>
      <c r="AG98" s="22">
        <v>416322</v>
      </c>
      <c r="AH98" s="22">
        <v>738340</v>
      </c>
      <c r="AI98" s="22">
        <v>30193317</v>
      </c>
      <c r="AJ98" s="22">
        <v>106259772</v>
      </c>
      <c r="AK98" s="22">
        <v>10631280</v>
      </c>
      <c r="AL98" s="22">
        <v>95628492</v>
      </c>
    </row>
    <row r="99" spans="1:38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4721522</v>
      </c>
      <c r="F99" s="22">
        <v>0</v>
      </c>
      <c r="G99" s="22">
        <v>4600193</v>
      </c>
      <c r="H99" s="22">
        <v>4408516</v>
      </c>
      <c r="I99" s="22">
        <v>815072</v>
      </c>
      <c r="J99" s="22">
        <v>0</v>
      </c>
      <c r="K99" s="22">
        <v>0</v>
      </c>
      <c r="L99" s="22">
        <v>0</v>
      </c>
      <c r="M99" s="22">
        <v>14545303</v>
      </c>
      <c r="N99" s="22">
        <v>0</v>
      </c>
      <c r="O99" s="22">
        <v>1932388</v>
      </c>
      <c r="P99" s="22">
        <v>861365</v>
      </c>
      <c r="Q99" s="22">
        <v>175611</v>
      </c>
      <c r="R99" s="22">
        <v>441887</v>
      </c>
      <c r="S99" s="22">
        <v>490978</v>
      </c>
      <c r="T99" s="22">
        <v>18447532</v>
      </c>
      <c r="U99" s="22">
        <v>2690648</v>
      </c>
      <c r="V99" s="22">
        <v>0</v>
      </c>
      <c r="W99" s="22">
        <v>1646999</v>
      </c>
      <c r="X99" s="22">
        <v>1334726</v>
      </c>
      <c r="Y99" s="22">
        <v>161356</v>
      </c>
      <c r="Z99" s="22">
        <v>0</v>
      </c>
      <c r="AA99" s="22">
        <v>0</v>
      </c>
      <c r="AB99" s="22">
        <v>0</v>
      </c>
      <c r="AC99" s="22">
        <v>5833729</v>
      </c>
      <c r="AD99" s="22">
        <v>361508</v>
      </c>
      <c r="AE99" s="22">
        <v>269202</v>
      </c>
      <c r="AF99" s="22">
        <v>0</v>
      </c>
      <c r="AG99" s="22">
        <v>24677</v>
      </c>
      <c r="AH99" s="22">
        <v>306812</v>
      </c>
      <c r="AI99" s="22">
        <v>6795928</v>
      </c>
      <c r="AJ99" s="22">
        <v>11651604</v>
      </c>
      <c r="AK99" s="22">
        <v>1161098</v>
      </c>
      <c r="AL99" s="22">
        <v>10490506</v>
      </c>
    </row>
    <row r="100" spans="1:38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27022046</v>
      </c>
      <c r="F100" s="22">
        <v>0</v>
      </c>
      <c r="G100" s="22">
        <v>14504396</v>
      </c>
      <c r="H100" s="22">
        <v>40783271</v>
      </c>
      <c r="I100" s="22">
        <v>2441193</v>
      </c>
      <c r="J100" s="22">
        <v>0</v>
      </c>
      <c r="K100" s="22">
        <v>0</v>
      </c>
      <c r="L100" s="22">
        <v>0</v>
      </c>
      <c r="M100" s="22">
        <v>84750906</v>
      </c>
      <c r="N100" s="22">
        <v>0</v>
      </c>
      <c r="O100" s="22">
        <v>33366726</v>
      </c>
      <c r="P100" s="22">
        <v>3879829</v>
      </c>
      <c r="Q100" s="22">
        <v>7245775</v>
      </c>
      <c r="R100" s="22">
        <v>4635960</v>
      </c>
      <c r="S100" s="22">
        <v>2605741</v>
      </c>
      <c r="T100" s="22">
        <v>136484937</v>
      </c>
      <c r="U100" s="22">
        <v>13159843</v>
      </c>
      <c r="V100" s="22">
        <v>0</v>
      </c>
      <c r="W100" s="22">
        <v>4440377</v>
      </c>
      <c r="X100" s="22">
        <v>20901713</v>
      </c>
      <c r="Y100" s="22">
        <v>534249</v>
      </c>
      <c r="Z100" s="22">
        <v>0</v>
      </c>
      <c r="AA100" s="22">
        <v>0</v>
      </c>
      <c r="AB100" s="22">
        <v>0</v>
      </c>
      <c r="AC100" s="22">
        <v>39036182</v>
      </c>
      <c r="AD100" s="22">
        <v>8972353</v>
      </c>
      <c r="AE100" s="22">
        <v>1451748</v>
      </c>
      <c r="AF100" s="22">
        <v>0</v>
      </c>
      <c r="AG100" s="22">
        <v>1902412</v>
      </c>
      <c r="AH100" s="22">
        <v>1277542</v>
      </c>
      <c r="AI100" s="22">
        <v>52640237</v>
      </c>
      <c r="AJ100" s="22">
        <v>83844700</v>
      </c>
      <c r="AK100" s="22">
        <v>13209926</v>
      </c>
      <c r="AL100" s="22">
        <v>70634774</v>
      </c>
    </row>
    <row r="101" spans="1:38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15448268</v>
      </c>
      <c r="F101" s="22">
        <v>0</v>
      </c>
      <c r="G101" s="22">
        <v>2216186</v>
      </c>
      <c r="H101" s="22">
        <v>1520850</v>
      </c>
      <c r="I101" s="22">
        <v>0</v>
      </c>
      <c r="J101" s="22">
        <v>0</v>
      </c>
      <c r="K101" s="22">
        <v>0</v>
      </c>
      <c r="L101" s="22">
        <v>0</v>
      </c>
      <c r="M101" s="22">
        <v>19185304</v>
      </c>
      <c r="N101" s="22">
        <v>0</v>
      </c>
      <c r="O101" s="22">
        <v>2800965</v>
      </c>
      <c r="P101" s="22">
        <v>1813489</v>
      </c>
      <c r="Q101" s="22">
        <v>228568</v>
      </c>
      <c r="R101" s="22">
        <v>0</v>
      </c>
      <c r="S101" s="22">
        <v>707789</v>
      </c>
      <c r="T101" s="22">
        <v>24736115</v>
      </c>
      <c r="U101" s="22">
        <v>8718346</v>
      </c>
      <c r="V101" s="22">
        <v>0</v>
      </c>
      <c r="W101" s="22">
        <v>634207</v>
      </c>
      <c r="X101" s="22">
        <v>488248</v>
      </c>
      <c r="Y101" s="22">
        <v>0</v>
      </c>
      <c r="Z101" s="22">
        <v>0</v>
      </c>
      <c r="AA101" s="22">
        <v>0</v>
      </c>
      <c r="AB101" s="22">
        <v>0</v>
      </c>
      <c r="AC101" s="22">
        <v>9840801</v>
      </c>
      <c r="AD101" s="22">
        <v>1030085</v>
      </c>
      <c r="AE101" s="22">
        <v>1174552</v>
      </c>
      <c r="AF101" s="22">
        <v>0</v>
      </c>
      <c r="AG101" s="22">
        <v>0</v>
      </c>
      <c r="AH101" s="22">
        <v>335825</v>
      </c>
      <c r="AI101" s="22">
        <v>12381263</v>
      </c>
      <c r="AJ101" s="22">
        <v>12354852</v>
      </c>
      <c r="AK101" s="22">
        <v>2260778</v>
      </c>
      <c r="AL101" s="22">
        <v>10094074</v>
      </c>
    </row>
    <row r="102" spans="1:38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3520085</v>
      </c>
      <c r="F102" s="22">
        <v>0</v>
      </c>
      <c r="G102" s="22">
        <v>3605045</v>
      </c>
      <c r="H102" s="22">
        <v>2698006</v>
      </c>
      <c r="I102" s="22">
        <v>85629</v>
      </c>
      <c r="J102" s="22">
        <v>0</v>
      </c>
      <c r="K102" s="22">
        <v>0</v>
      </c>
      <c r="L102" s="22">
        <v>0</v>
      </c>
      <c r="M102" s="22">
        <v>9908765</v>
      </c>
      <c r="N102" s="22">
        <v>0</v>
      </c>
      <c r="O102" s="22">
        <v>1386779</v>
      </c>
      <c r="P102" s="22">
        <v>1107392</v>
      </c>
      <c r="Q102" s="22">
        <v>216476</v>
      </c>
      <c r="R102" s="22">
        <v>482955</v>
      </c>
      <c r="S102" s="22">
        <v>310147</v>
      </c>
      <c r="T102" s="22">
        <v>13412514</v>
      </c>
      <c r="U102" s="22">
        <v>1076167</v>
      </c>
      <c r="V102" s="22">
        <v>0</v>
      </c>
      <c r="W102" s="22">
        <v>1380828</v>
      </c>
      <c r="X102" s="22">
        <v>797079</v>
      </c>
      <c r="Y102" s="22">
        <v>75467</v>
      </c>
      <c r="Z102" s="22">
        <v>0</v>
      </c>
      <c r="AA102" s="22">
        <v>0</v>
      </c>
      <c r="AB102" s="22">
        <v>0</v>
      </c>
      <c r="AC102" s="22">
        <v>3329541</v>
      </c>
      <c r="AD102" s="22">
        <v>597246</v>
      </c>
      <c r="AE102" s="22">
        <v>404200</v>
      </c>
      <c r="AF102" s="22">
        <v>0</v>
      </c>
      <c r="AG102" s="22">
        <v>149640</v>
      </c>
      <c r="AH102" s="22">
        <v>91299</v>
      </c>
      <c r="AI102" s="22">
        <v>4571926</v>
      </c>
      <c r="AJ102" s="22">
        <v>8840588</v>
      </c>
      <c r="AK102" s="22">
        <v>1059681</v>
      </c>
      <c r="AL102" s="22">
        <v>7780907</v>
      </c>
    </row>
    <row r="103" spans="1:38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6402849</v>
      </c>
      <c r="F103" s="22">
        <v>0</v>
      </c>
      <c r="G103" s="22">
        <v>337565</v>
      </c>
      <c r="H103" s="22">
        <v>2911031</v>
      </c>
      <c r="I103" s="22">
        <v>167629</v>
      </c>
      <c r="J103" s="22">
        <v>0</v>
      </c>
      <c r="K103" s="22">
        <v>0</v>
      </c>
      <c r="L103" s="22">
        <v>0</v>
      </c>
      <c r="M103" s="22">
        <v>9819074</v>
      </c>
      <c r="N103" s="22">
        <v>0</v>
      </c>
      <c r="O103" s="22">
        <v>3434760</v>
      </c>
      <c r="P103" s="22">
        <v>505857</v>
      </c>
      <c r="Q103" s="22">
        <v>1278174</v>
      </c>
      <c r="R103" s="22">
        <v>507849</v>
      </c>
      <c r="S103" s="22">
        <v>268801</v>
      </c>
      <c r="T103" s="22">
        <v>15814515</v>
      </c>
      <c r="U103" s="22">
        <v>3761904</v>
      </c>
      <c r="V103" s="22">
        <v>0</v>
      </c>
      <c r="W103" s="22">
        <v>157754</v>
      </c>
      <c r="X103" s="22">
        <v>2070268</v>
      </c>
      <c r="Y103" s="22">
        <v>75992</v>
      </c>
      <c r="Z103" s="22">
        <v>0</v>
      </c>
      <c r="AA103" s="22">
        <v>0</v>
      </c>
      <c r="AB103" s="22">
        <v>0</v>
      </c>
      <c r="AC103" s="22">
        <v>6065918</v>
      </c>
      <c r="AD103" s="22">
        <v>766270</v>
      </c>
      <c r="AE103" s="22">
        <v>288464</v>
      </c>
      <c r="AF103" s="22">
        <v>0</v>
      </c>
      <c r="AG103" s="22">
        <v>228303</v>
      </c>
      <c r="AH103" s="22">
        <v>162197</v>
      </c>
      <c r="AI103" s="22">
        <v>7511152</v>
      </c>
      <c r="AJ103" s="22">
        <v>8303363</v>
      </c>
      <c r="AK103" s="22">
        <v>636261</v>
      </c>
      <c r="AL103" s="22">
        <v>7667102</v>
      </c>
    </row>
    <row r="104" spans="1:38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5854084</v>
      </c>
      <c r="F104" s="22">
        <v>0</v>
      </c>
      <c r="G104" s="22">
        <v>3857841</v>
      </c>
      <c r="H104" s="22">
        <v>2549450</v>
      </c>
      <c r="I104" s="22">
        <v>500223</v>
      </c>
      <c r="J104" s="22">
        <v>0</v>
      </c>
      <c r="K104" s="22">
        <v>0</v>
      </c>
      <c r="L104" s="22">
        <v>0</v>
      </c>
      <c r="M104" s="22">
        <v>12761598</v>
      </c>
      <c r="N104" s="22">
        <v>0</v>
      </c>
      <c r="O104" s="22">
        <v>4481311</v>
      </c>
      <c r="P104" s="22">
        <v>2300603</v>
      </c>
      <c r="Q104" s="22">
        <v>701965</v>
      </c>
      <c r="R104" s="22">
        <v>298568</v>
      </c>
      <c r="S104" s="22">
        <v>1711244</v>
      </c>
      <c r="T104" s="22">
        <v>22255289</v>
      </c>
      <c r="U104" s="22">
        <v>556849</v>
      </c>
      <c r="V104" s="22">
        <v>0</v>
      </c>
      <c r="W104" s="22">
        <v>366447</v>
      </c>
      <c r="X104" s="22">
        <v>179496</v>
      </c>
      <c r="Y104" s="22">
        <v>46590</v>
      </c>
      <c r="Z104" s="22">
        <v>0</v>
      </c>
      <c r="AA104" s="22">
        <v>0</v>
      </c>
      <c r="AB104" s="22">
        <v>0</v>
      </c>
      <c r="AC104" s="22">
        <v>1149382</v>
      </c>
      <c r="AD104" s="22">
        <v>534080</v>
      </c>
      <c r="AE104" s="22">
        <v>598875</v>
      </c>
      <c r="AF104" s="22">
        <v>0</v>
      </c>
      <c r="AG104" s="22">
        <v>22605</v>
      </c>
      <c r="AH104" s="22">
        <v>365832</v>
      </c>
      <c r="AI104" s="22">
        <v>2670774</v>
      </c>
      <c r="AJ104" s="22">
        <v>19584515</v>
      </c>
      <c r="AK104" s="22">
        <v>1325400</v>
      </c>
      <c r="AL104" s="22">
        <v>18259115</v>
      </c>
    </row>
    <row r="105" spans="1:38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8161188</v>
      </c>
      <c r="F105" s="22">
        <v>0</v>
      </c>
      <c r="G105" s="22">
        <v>2255720</v>
      </c>
      <c r="H105" s="22">
        <v>4108300</v>
      </c>
      <c r="I105" s="22">
        <v>1319797</v>
      </c>
      <c r="J105" s="22">
        <v>0</v>
      </c>
      <c r="K105" s="22">
        <v>0</v>
      </c>
      <c r="L105" s="22">
        <v>0</v>
      </c>
      <c r="M105" s="22">
        <v>15845005</v>
      </c>
      <c r="N105" s="22">
        <v>110404</v>
      </c>
      <c r="O105" s="22">
        <v>6040029</v>
      </c>
      <c r="P105" s="22">
        <v>1469734</v>
      </c>
      <c r="Q105" s="22">
        <v>1134561</v>
      </c>
      <c r="R105" s="22">
        <v>150534</v>
      </c>
      <c r="S105" s="22">
        <v>999407</v>
      </c>
      <c r="T105" s="22">
        <v>25749674</v>
      </c>
      <c r="U105" s="22">
        <v>3728658</v>
      </c>
      <c r="V105" s="22">
        <v>0</v>
      </c>
      <c r="W105" s="22">
        <v>1014021</v>
      </c>
      <c r="X105" s="22">
        <v>2087572</v>
      </c>
      <c r="Y105" s="22">
        <v>788064</v>
      </c>
      <c r="Z105" s="22">
        <v>0</v>
      </c>
      <c r="AA105" s="22">
        <v>0</v>
      </c>
      <c r="AB105" s="22">
        <v>0</v>
      </c>
      <c r="AC105" s="22">
        <v>7618315</v>
      </c>
      <c r="AD105" s="22">
        <v>3606097</v>
      </c>
      <c r="AE105" s="22">
        <v>741220</v>
      </c>
      <c r="AF105" s="22">
        <v>0</v>
      </c>
      <c r="AG105" s="22">
        <v>21864</v>
      </c>
      <c r="AH105" s="22">
        <v>548035</v>
      </c>
      <c r="AI105" s="22">
        <v>12535531</v>
      </c>
      <c r="AJ105" s="22">
        <v>13214143</v>
      </c>
      <c r="AK105" s="22">
        <v>2872800</v>
      </c>
      <c r="AL105" s="22">
        <v>10341343</v>
      </c>
    </row>
    <row r="106" spans="1:38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80326759</v>
      </c>
      <c r="F106" s="22">
        <v>0</v>
      </c>
      <c r="G106" s="22">
        <v>44466620</v>
      </c>
      <c r="H106" s="22">
        <v>38765540</v>
      </c>
      <c r="I106" s="22">
        <v>15118230</v>
      </c>
      <c r="J106" s="22">
        <v>10005</v>
      </c>
      <c r="K106" s="22">
        <v>0</v>
      </c>
      <c r="L106" s="22">
        <v>0</v>
      </c>
      <c r="M106" s="22">
        <v>178687154</v>
      </c>
      <c r="N106" s="22">
        <v>43100092</v>
      </c>
      <c r="O106" s="22">
        <v>32359187</v>
      </c>
      <c r="P106" s="22">
        <v>9727525</v>
      </c>
      <c r="Q106" s="22">
        <v>47401964</v>
      </c>
      <c r="R106" s="22">
        <v>12199186</v>
      </c>
      <c r="S106" s="22">
        <v>3955928</v>
      </c>
      <c r="T106" s="22">
        <v>327431036</v>
      </c>
      <c r="U106" s="22">
        <v>32751514</v>
      </c>
      <c r="V106" s="22">
        <v>0</v>
      </c>
      <c r="W106" s="22">
        <v>4534627</v>
      </c>
      <c r="X106" s="22">
        <v>11479982</v>
      </c>
      <c r="Y106" s="22">
        <v>3985551</v>
      </c>
      <c r="Z106" s="22">
        <v>79427</v>
      </c>
      <c r="AA106" s="22">
        <v>0</v>
      </c>
      <c r="AB106" s="22">
        <v>0</v>
      </c>
      <c r="AC106" s="22">
        <v>52831101</v>
      </c>
      <c r="AD106" s="22">
        <v>8391083</v>
      </c>
      <c r="AE106" s="22">
        <v>4904162</v>
      </c>
      <c r="AF106" s="22">
        <v>0</v>
      </c>
      <c r="AG106" s="22">
        <v>5613797</v>
      </c>
      <c r="AH106" s="22">
        <v>2320424</v>
      </c>
      <c r="AI106" s="22">
        <v>74060567</v>
      </c>
      <c r="AJ106" s="22">
        <v>253370469</v>
      </c>
      <c r="AK106" s="22">
        <v>29200652</v>
      </c>
      <c r="AL106" s="22">
        <v>224169817</v>
      </c>
    </row>
    <row r="107" spans="1:38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17826303</v>
      </c>
      <c r="F107" s="22">
        <v>0</v>
      </c>
      <c r="G107" s="22">
        <v>20400146</v>
      </c>
      <c r="H107" s="22">
        <v>16500159</v>
      </c>
      <c r="I107" s="22">
        <v>2920771</v>
      </c>
      <c r="J107" s="22">
        <v>0</v>
      </c>
      <c r="K107" s="22">
        <v>3644587</v>
      </c>
      <c r="L107" s="22">
        <v>0</v>
      </c>
      <c r="M107" s="22">
        <v>61291966</v>
      </c>
      <c r="N107" s="22">
        <v>1729008</v>
      </c>
      <c r="O107" s="22">
        <v>7066516</v>
      </c>
      <c r="P107" s="22">
        <v>2497275</v>
      </c>
      <c r="Q107" s="22">
        <v>2015646</v>
      </c>
      <c r="R107" s="22">
        <v>2513027</v>
      </c>
      <c r="S107" s="22">
        <v>955148</v>
      </c>
      <c r="T107" s="22">
        <v>78068586</v>
      </c>
      <c r="U107" s="22">
        <v>11154714</v>
      </c>
      <c r="V107" s="22">
        <v>0</v>
      </c>
      <c r="W107" s="22">
        <v>9205308</v>
      </c>
      <c r="X107" s="22">
        <v>5564431</v>
      </c>
      <c r="Y107" s="22">
        <v>1075490</v>
      </c>
      <c r="Z107" s="22">
        <v>0</v>
      </c>
      <c r="AA107" s="22">
        <v>1402518</v>
      </c>
      <c r="AB107" s="22">
        <v>0</v>
      </c>
      <c r="AC107" s="22">
        <v>28402461</v>
      </c>
      <c r="AD107" s="22">
        <v>3076215</v>
      </c>
      <c r="AE107" s="22">
        <v>1166735</v>
      </c>
      <c r="AF107" s="22">
        <v>0</v>
      </c>
      <c r="AG107" s="22">
        <v>702947</v>
      </c>
      <c r="AH107" s="22">
        <v>530745</v>
      </c>
      <c r="AI107" s="22">
        <v>33879103</v>
      </c>
      <c r="AJ107" s="22">
        <v>44189483</v>
      </c>
      <c r="AK107" s="22">
        <v>1421260</v>
      </c>
      <c r="AL107" s="22">
        <v>42768223</v>
      </c>
    </row>
    <row r="108" spans="1:38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24084646</v>
      </c>
      <c r="F108" s="22">
        <v>0</v>
      </c>
      <c r="G108" s="22">
        <v>6448305</v>
      </c>
      <c r="H108" s="22">
        <v>8175714</v>
      </c>
      <c r="I108" s="22">
        <v>2759785</v>
      </c>
      <c r="J108" s="22">
        <v>0</v>
      </c>
      <c r="K108" s="22">
        <v>0</v>
      </c>
      <c r="L108" s="22">
        <v>0</v>
      </c>
      <c r="M108" s="22">
        <v>41468450</v>
      </c>
      <c r="N108" s="22">
        <v>0</v>
      </c>
      <c r="O108" s="22">
        <v>8606586</v>
      </c>
      <c r="P108" s="22">
        <v>1435415</v>
      </c>
      <c r="Q108" s="22">
        <v>3260367</v>
      </c>
      <c r="R108" s="22">
        <v>1992182</v>
      </c>
      <c r="S108" s="22">
        <v>653507</v>
      </c>
      <c r="T108" s="22">
        <v>57416507</v>
      </c>
      <c r="U108" s="22">
        <v>6289695</v>
      </c>
      <c r="V108" s="22">
        <v>0</v>
      </c>
      <c r="W108" s="22">
        <v>1355757</v>
      </c>
      <c r="X108" s="22">
        <v>3102359</v>
      </c>
      <c r="Y108" s="22">
        <v>309887</v>
      </c>
      <c r="Z108" s="22">
        <v>0</v>
      </c>
      <c r="AA108" s="22">
        <v>0</v>
      </c>
      <c r="AB108" s="22">
        <v>0</v>
      </c>
      <c r="AC108" s="22">
        <v>11057698</v>
      </c>
      <c r="AD108" s="22">
        <v>1620687</v>
      </c>
      <c r="AE108" s="22">
        <v>706230</v>
      </c>
      <c r="AF108" s="22">
        <v>0</v>
      </c>
      <c r="AG108" s="22">
        <v>355394</v>
      </c>
      <c r="AH108" s="22">
        <v>226107</v>
      </c>
      <c r="AI108" s="22">
        <v>13966116</v>
      </c>
      <c r="AJ108" s="22">
        <v>43450391</v>
      </c>
      <c r="AK108" s="22">
        <v>3207238</v>
      </c>
      <c r="AL108" s="22">
        <v>40243153</v>
      </c>
    </row>
    <row r="109" spans="1:38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3535027</v>
      </c>
      <c r="F109" s="22">
        <v>0</v>
      </c>
      <c r="G109" s="22">
        <v>2059510</v>
      </c>
      <c r="H109" s="22">
        <v>1301504</v>
      </c>
      <c r="I109" s="22">
        <v>0</v>
      </c>
      <c r="J109" s="22">
        <v>0</v>
      </c>
      <c r="K109" s="22">
        <v>0</v>
      </c>
      <c r="L109" s="22">
        <v>582494</v>
      </c>
      <c r="M109" s="22">
        <v>7478535</v>
      </c>
      <c r="N109" s="22">
        <v>0</v>
      </c>
      <c r="O109" s="22">
        <v>4482420</v>
      </c>
      <c r="P109" s="22">
        <v>958816</v>
      </c>
      <c r="Q109" s="22">
        <v>672855</v>
      </c>
      <c r="R109" s="22">
        <v>352104</v>
      </c>
      <c r="S109" s="22">
        <v>481495</v>
      </c>
      <c r="T109" s="22">
        <v>14426225</v>
      </c>
      <c r="U109" s="22">
        <v>2534431</v>
      </c>
      <c r="V109" s="22">
        <v>0</v>
      </c>
      <c r="W109" s="22">
        <v>762866</v>
      </c>
      <c r="X109" s="22">
        <v>819866</v>
      </c>
      <c r="Y109" s="22">
        <v>0</v>
      </c>
      <c r="Z109" s="22">
        <v>0</v>
      </c>
      <c r="AA109" s="22">
        <v>0</v>
      </c>
      <c r="AB109" s="22">
        <v>356421</v>
      </c>
      <c r="AC109" s="22">
        <v>4473584</v>
      </c>
      <c r="AD109" s="22">
        <v>2508142</v>
      </c>
      <c r="AE109" s="22">
        <v>540564</v>
      </c>
      <c r="AF109" s="22">
        <v>0</v>
      </c>
      <c r="AG109" s="22">
        <v>246712</v>
      </c>
      <c r="AH109" s="22">
        <v>288027</v>
      </c>
      <c r="AI109" s="22">
        <v>8057029</v>
      </c>
      <c r="AJ109" s="22">
        <v>6369196</v>
      </c>
      <c r="AK109" s="22">
        <v>1618891</v>
      </c>
      <c r="AL109" s="22">
        <v>4750305</v>
      </c>
    </row>
    <row r="110" spans="1:38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45846580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45846580</v>
      </c>
      <c r="N110" s="22">
        <v>9037929</v>
      </c>
      <c r="O110" s="22">
        <v>16037866</v>
      </c>
      <c r="P110" s="22">
        <v>5507483</v>
      </c>
      <c r="Q110" s="22">
        <v>18111456</v>
      </c>
      <c r="R110" s="22">
        <v>4155420</v>
      </c>
      <c r="S110" s="22">
        <v>4206331</v>
      </c>
      <c r="T110" s="22">
        <v>102903065</v>
      </c>
      <c r="U110" s="22">
        <v>21023516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21023516</v>
      </c>
      <c r="AD110" s="22">
        <v>2303022</v>
      </c>
      <c r="AE110" s="22">
        <v>1781516</v>
      </c>
      <c r="AF110" s="22">
        <v>0</v>
      </c>
      <c r="AG110" s="22">
        <v>894975</v>
      </c>
      <c r="AH110" s="22">
        <v>1710040</v>
      </c>
      <c r="AI110" s="22">
        <v>27713069</v>
      </c>
      <c r="AJ110" s="22">
        <v>75189996</v>
      </c>
      <c r="AK110" s="22">
        <v>4477115</v>
      </c>
      <c r="AL110" s="22">
        <v>70712881</v>
      </c>
    </row>
    <row r="111" spans="1:38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24096487</v>
      </c>
      <c r="F111" s="22">
        <v>0</v>
      </c>
      <c r="G111" s="22">
        <v>26449187</v>
      </c>
      <c r="H111" s="22">
        <v>11822349</v>
      </c>
      <c r="I111" s="22">
        <v>1969308</v>
      </c>
      <c r="J111" s="22">
        <v>0</v>
      </c>
      <c r="K111" s="22">
        <v>0</v>
      </c>
      <c r="L111" s="22">
        <v>0</v>
      </c>
      <c r="M111" s="22">
        <v>64337331</v>
      </c>
      <c r="N111" s="22">
        <v>119888</v>
      </c>
      <c r="O111" s="22">
        <v>11340938</v>
      </c>
      <c r="P111" s="22">
        <v>1191806</v>
      </c>
      <c r="Q111" s="22">
        <v>990764</v>
      </c>
      <c r="R111" s="22">
        <v>1541639</v>
      </c>
      <c r="S111" s="22">
        <v>1337295</v>
      </c>
      <c r="T111" s="22">
        <v>80859661</v>
      </c>
      <c r="U111" s="22">
        <v>21897960</v>
      </c>
      <c r="V111" s="22">
        <v>0</v>
      </c>
      <c r="W111" s="22">
        <v>14189854</v>
      </c>
      <c r="X111" s="22">
        <v>8766929</v>
      </c>
      <c r="Y111" s="22">
        <v>1679214</v>
      </c>
      <c r="Z111" s="22">
        <v>0</v>
      </c>
      <c r="AA111" s="22">
        <v>0</v>
      </c>
      <c r="AB111" s="22">
        <v>0</v>
      </c>
      <c r="AC111" s="22">
        <v>46533957</v>
      </c>
      <c r="AD111" s="22">
        <v>4890419</v>
      </c>
      <c r="AE111" s="22">
        <v>694240</v>
      </c>
      <c r="AF111" s="22">
        <v>0</v>
      </c>
      <c r="AG111" s="22">
        <v>209654</v>
      </c>
      <c r="AH111" s="22">
        <v>858351</v>
      </c>
      <c r="AI111" s="22">
        <v>53186621</v>
      </c>
      <c r="AJ111" s="22">
        <v>27673040</v>
      </c>
      <c r="AK111" s="22">
        <v>5245928</v>
      </c>
      <c r="AL111" s="22">
        <v>22427112</v>
      </c>
    </row>
    <row r="112" spans="1:38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19417353</v>
      </c>
      <c r="F112" s="22">
        <v>0</v>
      </c>
      <c r="G112" s="22">
        <v>22592644</v>
      </c>
      <c r="H112" s="22">
        <v>31292205</v>
      </c>
      <c r="I112" s="22">
        <v>16118505</v>
      </c>
      <c r="J112" s="22">
        <v>227452</v>
      </c>
      <c r="K112" s="22">
        <v>0</v>
      </c>
      <c r="L112" s="22">
        <v>0</v>
      </c>
      <c r="M112" s="22">
        <v>89648159</v>
      </c>
      <c r="N112" s="22">
        <v>0</v>
      </c>
      <c r="O112" s="22">
        <v>9250578</v>
      </c>
      <c r="P112" s="22">
        <v>2470007</v>
      </c>
      <c r="Q112" s="22">
        <v>11489520</v>
      </c>
      <c r="R112" s="22">
        <v>2149905</v>
      </c>
      <c r="S112" s="22">
        <v>2539923</v>
      </c>
      <c r="T112" s="22">
        <v>117548092</v>
      </c>
      <c r="U112" s="22">
        <v>8806951</v>
      </c>
      <c r="V112" s="22">
        <v>0</v>
      </c>
      <c r="W112" s="22">
        <v>6312914</v>
      </c>
      <c r="X112" s="22">
        <v>9583630</v>
      </c>
      <c r="Y112" s="22">
        <v>2664147</v>
      </c>
      <c r="Z112" s="22">
        <v>165374</v>
      </c>
      <c r="AA112" s="22">
        <v>0</v>
      </c>
      <c r="AB112" s="22">
        <v>0</v>
      </c>
      <c r="AC112" s="22">
        <v>27533016</v>
      </c>
      <c r="AD112" s="22">
        <v>5006066</v>
      </c>
      <c r="AE112" s="22">
        <v>1085194</v>
      </c>
      <c r="AF112" s="22">
        <v>0</v>
      </c>
      <c r="AG112" s="22">
        <v>688245</v>
      </c>
      <c r="AH112" s="22">
        <v>1422984</v>
      </c>
      <c r="AI112" s="22">
        <v>35735505</v>
      </c>
      <c r="AJ112" s="22">
        <v>81812587</v>
      </c>
      <c r="AK112" s="22">
        <v>5604981</v>
      </c>
      <c r="AL112" s="22">
        <v>76207606</v>
      </c>
    </row>
    <row r="113" spans="1:38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4221446</v>
      </c>
      <c r="F113" s="22">
        <v>2936286</v>
      </c>
      <c r="G113" s="22">
        <v>4042147</v>
      </c>
      <c r="H113" s="22">
        <v>5174686</v>
      </c>
      <c r="I113" s="22">
        <v>0</v>
      </c>
      <c r="J113" s="22">
        <v>0</v>
      </c>
      <c r="K113" s="22">
        <v>0</v>
      </c>
      <c r="L113" s="22">
        <v>0</v>
      </c>
      <c r="M113" s="22">
        <v>16374565</v>
      </c>
      <c r="N113" s="22">
        <v>1898983</v>
      </c>
      <c r="O113" s="22">
        <v>3390844</v>
      </c>
      <c r="P113" s="22">
        <v>955767</v>
      </c>
      <c r="Q113" s="22">
        <v>1036473</v>
      </c>
      <c r="R113" s="22">
        <v>71835</v>
      </c>
      <c r="S113" s="22">
        <v>1538485</v>
      </c>
      <c r="T113" s="22">
        <v>25266952</v>
      </c>
      <c r="U113" s="22">
        <v>2519679</v>
      </c>
      <c r="V113" s="22">
        <v>824392</v>
      </c>
      <c r="W113" s="22">
        <v>635802</v>
      </c>
      <c r="X113" s="22">
        <v>690462</v>
      </c>
      <c r="Y113" s="22">
        <v>0</v>
      </c>
      <c r="Z113" s="22">
        <v>0</v>
      </c>
      <c r="AA113" s="22">
        <v>0</v>
      </c>
      <c r="AB113" s="22">
        <v>0</v>
      </c>
      <c r="AC113" s="22">
        <v>4670335</v>
      </c>
      <c r="AD113" s="22">
        <v>2314059</v>
      </c>
      <c r="AE113" s="22">
        <v>292813</v>
      </c>
      <c r="AF113" s="22">
        <v>0</v>
      </c>
      <c r="AG113" s="22">
        <v>16538</v>
      </c>
      <c r="AH113" s="22">
        <v>497999</v>
      </c>
      <c r="AI113" s="22">
        <v>7791744</v>
      </c>
      <c r="AJ113" s="22">
        <v>17475208</v>
      </c>
      <c r="AK113" s="22">
        <v>1275525</v>
      </c>
      <c r="AL113" s="22">
        <v>16199683</v>
      </c>
    </row>
    <row r="114" spans="1:38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50026560</v>
      </c>
      <c r="F114" s="22">
        <v>0</v>
      </c>
      <c r="G114" s="22">
        <v>82982803</v>
      </c>
      <c r="H114" s="22">
        <v>26444345</v>
      </c>
      <c r="I114" s="22">
        <v>27377443</v>
      </c>
      <c r="J114" s="22">
        <v>0</v>
      </c>
      <c r="K114" s="22">
        <v>0</v>
      </c>
      <c r="L114" s="22">
        <v>0</v>
      </c>
      <c r="M114" s="22">
        <v>186831151</v>
      </c>
      <c r="N114" s="22">
        <v>14887247</v>
      </c>
      <c r="O114" s="22">
        <v>44774543</v>
      </c>
      <c r="P114" s="22">
        <v>5281263</v>
      </c>
      <c r="Q114" s="22">
        <v>46944900</v>
      </c>
      <c r="R114" s="22">
        <v>6250615</v>
      </c>
      <c r="S114" s="22">
        <v>4560422</v>
      </c>
      <c r="T114" s="22">
        <v>309530141</v>
      </c>
      <c r="U114" s="22">
        <v>17066891</v>
      </c>
      <c r="V114" s="22">
        <v>0</v>
      </c>
      <c r="W114" s="22">
        <v>15984799</v>
      </c>
      <c r="X114" s="22">
        <v>5140833</v>
      </c>
      <c r="Y114" s="22">
        <v>3925398</v>
      </c>
      <c r="Z114" s="22">
        <v>0</v>
      </c>
      <c r="AA114" s="22">
        <v>0</v>
      </c>
      <c r="AB114" s="22">
        <v>0</v>
      </c>
      <c r="AC114" s="22">
        <v>42117921</v>
      </c>
      <c r="AD114" s="22">
        <v>10156816</v>
      </c>
      <c r="AE114" s="22">
        <v>2908145</v>
      </c>
      <c r="AF114" s="22">
        <v>0</v>
      </c>
      <c r="AG114" s="22">
        <v>4050011</v>
      </c>
      <c r="AH114" s="22">
        <v>1900833</v>
      </c>
      <c r="AI114" s="22">
        <v>61133726</v>
      </c>
      <c r="AJ114" s="22">
        <v>248396415</v>
      </c>
      <c r="AK114" s="22">
        <v>14522969</v>
      </c>
      <c r="AL114" s="22">
        <v>233873446</v>
      </c>
    </row>
    <row r="115" spans="1:38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10119264</v>
      </c>
      <c r="F115" s="22">
        <v>0</v>
      </c>
      <c r="G115" s="22">
        <v>4173076</v>
      </c>
      <c r="H115" s="22">
        <v>1015438</v>
      </c>
      <c r="I115" s="22">
        <v>0</v>
      </c>
      <c r="J115" s="22">
        <v>0</v>
      </c>
      <c r="K115" s="22">
        <v>0</v>
      </c>
      <c r="L115" s="22">
        <v>0</v>
      </c>
      <c r="M115" s="22">
        <v>15307778</v>
      </c>
      <c r="N115" s="22">
        <v>0</v>
      </c>
      <c r="O115" s="22">
        <v>1725482</v>
      </c>
      <c r="P115" s="22">
        <v>667894</v>
      </c>
      <c r="Q115" s="22">
        <v>95222</v>
      </c>
      <c r="R115" s="22">
        <v>357761</v>
      </c>
      <c r="S115" s="22">
        <v>534411</v>
      </c>
      <c r="T115" s="22">
        <v>18688548</v>
      </c>
      <c r="U115" s="22">
        <v>7980665</v>
      </c>
      <c r="V115" s="22">
        <v>0</v>
      </c>
      <c r="W115" s="22">
        <v>989083</v>
      </c>
      <c r="X115" s="22">
        <v>393543</v>
      </c>
      <c r="Y115" s="22">
        <v>0</v>
      </c>
      <c r="Z115" s="22">
        <v>0</v>
      </c>
      <c r="AA115" s="22">
        <v>0</v>
      </c>
      <c r="AB115" s="22">
        <v>0</v>
      </c>
      <c r="AC115" s="22">
        <v>9363291</v>
      </c>
      <c r="AD115" s="22">
        <v>601287</v>
      </c>
      <c r="AE115" s="22">
        <v>316496</v>
      </c>
      <c r="AF115" s="22">
        <v>0</v>
      </c>
      <c r="AG115" s="22">
        <v>188548</v>
      </c>
      <c r="AH115" s="22">
        <v>260291</v>
      </c>
      <c r="AI115" s="22">
        <v>10729913</v>
      </c>
      <c r="AJ115" s="22">
        <v>7958635</v>
      </c>
      <c r="AK115" s="22">
        <v>657729</v>
      </c>
      <c r="AL115" s="22">
        <v>7300906</v>
      </c>
    </row>
    <row r="116" spans="1:38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9497725</v>
      </c>
      <c r="F116" s="22">
        <v>0</v>
      </c>
      <c r="G116" s="22">
        <v>5606642</v>
      </c>
      <c r="H116" s="22">
        <v>9511591</v>
      </c>
      <c r="I116" s="22">
        <v>1968763</v>
      </c>
      <c r="J116" s="22">
        <v>0</v>
      </c>
      <c r="K116" s="22">
        <v>0</v>
      </c>
      <c r="L116" s="22">
        <v>0</v>
      </c>
      <c r="M116" s="22">
        <v>26584721</v>
      </c>
      <c r="N116" s="22">
        <v>7319173</v>
      </c>
      <c r="O116" s="22">
        <v>3177011</v>
      </c>
      <c r="P116" s="22">
        <v>1787285</v>
      </c>
      <c r="Q116" s="22">
        <v>2982473</v>
      </c>
      <c r="R116" s="22">
        <v>1268848</v>
      </c>
      <c r="S116" s="22">
        <v>1313512</v>
      </c>
      <c r="T116" s="22">
        <v>44433023</v>
      </c>
      <c r="U116" s="22">
        <v>6217428</v>
      </c>
      <c r="V116" s="22">
        <v>0</v>
      </c>
      <c r="W116" s="22">
        <v>1312910</v>
      </c>
      <c r="X116" s="22">
        <v>2666674</v>
      </c>
      <c r="Y116" s="22">
        <v>243416</v>
      </c>
      <c r="Z116" s="22">
        <v>0</v>
      </c>
      <c r="AA116" s="22">
        <v>0</v>
      </c>
      <c r="AB116" s="22">
        <v>0</v>
      </c>
      <c r="AC116" s="22">
        <v>10440428</v>
      </c>
      <c r="AD116" s="22">
        <v>1075606</v>
      </c>
      <c r="AE116" s="22">
        <v>843604</v>
      </c>
      <c r="AF116" s="22">
        <v>0</v>
      </c>
      <c r="AG116" s="22">
        <v>638552</v>
      </c>
      <c r="AH116" s="22">
        <v>435650</v>
      </c>
      <c r="AI116" s="22">
        <v>13433840</v>
      </c>
      <c r="AJ116" s="22">
        <v>30999183</v>
      </c>
      <c r="AK116" s="22">
        <v>6371901</v>
      </c>
      <c r="AL116" s="22">
        <v>24627282</v>
      </c>
    </row>
    <row r="117" spans="1:38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2776594</v>
      </c>
      <c r="F117" s="22">
        <v>0</v>
      </c>
      <c r="G117" s="22">
        <v>2081553</v>
      </c>
      <c r="H117" s="22">
        <v>1750377</v>
      </c>
      <c r="I117" s="22">
        <v>222834</v>
      </c>
      <c r="J117" s="22">
        <v>0</v>
      </c>
      <c r="K117" s="22">
        <v>0</v>
      </c>
      <c r="L117" s="22">
        <v>1083526</v>
      </c>
      <c r="M117" s="22">
        <v>7914884</v>
      </c>
      <c r="N117" s="22">
        <v>3866695</v>
      </c>
      <c r="O117" s="22">
        <v>4040507</v>
      </c>
      <c r="P117" s="22">
        <v>349897</v>
      </c>
      <c r="Q117" s="22">
        <v>341318</v>
      </c>
      <c r="R117" s="22">
        <v>501223</v>
      </c>
      <c r="S117" s="22">
        <v>238870</v>
      </c>
      <c r="T117" s="22">
        <v>17253394</v>
      </c>
      <c r="U117" s="22">
        <v>1407933</v>
      </c>
      <c r="V117" s="22">
        <v>0</v>
      </c>
      <c r="W117" s="22">
        <v>1142871</v>
      </c>
      <c r="X117" s="22">
        <v>771659</v>
      </c>
      <c r="Y117" s="22">
        <v>43145</v>
      </c>
      <c r="Z117" s="22">
        <v>0</v>
      </c>
      <c r="AA117" s="22">
        <v>0</v>
      </c>
      <c r="AB117" s="22">
        <v>511957</v>
      </c>
      <c r="AC117" s="22">
        <v>3877565</v>
      </c>
      <c r="AD117" s="22">
        <v>1159234</v>
      </c>
      <c r="AE117" s="22">
        <v>171709</v>
      </c>
      <c r="AF117" s="22">
        <v>0</v>
      </c>
      <c r="AG117" s="22">
        <v>403797</v>
      </c>
      <c r="AH117" s="22">
        <v>229870</v>
      </c>
      <c r="AI117" s="22">
        <v>5842175</v>
      </c>
      <c r="AJ117" s="22">
        <v>11411219</v>
      </c>
      <c r="AK117" s="22">
        <v>1545172</v>
      </c>
      <c r="AL117" s="22">
        <v>9866047</v>
      </c>
    </row>
    <row r="118" spans="1:38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34811592</v>
      </c>
      <c r="F118" s="22">
        <v>0</v>
      </c>
      <c r="G118" s="22">
        <v>11406113</v>
      </c>
      <c r="H118" s="22">
        <v>5477658</v>
      </c>
      <c r="I118" s="22">
        <v>0</v>
      </c>
      <c r="J118" s="22">
        <v>0</v>
      </c>
      <c r="K118" s="22">
        <v>0</v>
      </c>
      <c r="L118" s="22">
        <v>3488352</v>
      </c>
      <c r="M118" s="22">
        <v>55183715</v>
      </c>
      <c r="N118" s="22">
        <v>760395</v>
      </c>
      <c r="O118" s="22">
        <v>14303661</v>
      </c>
      <c r="P118" s="22">
        <v>4681233</v>
      </c>
      <c r="Q118" s="22">
        <v>10582371</v>
      </c>
      <c r="R118" s="22">
        <v>3368543</v>
      </c>
      <c r="S118" s="22">
        <v>1057028</v>
      </c>
      <c r="T118" s="22">
        <v>89936946</v>
      </c>
      <c r="U118" s="22">
        <v>16821050</v>
      </c>
      <c r="V118" s="22">
        <v>0</v>
      </c>
      <c r="W118" s="22">
        <v>2894050</v>
      </c>
      <c r="X118" s="22">
        <v>1821728</v>
      </c>
      <c r="Y118" s="22">
        <v>0</v>
      </c>
      <c r="Z118" s="22">
        <v>0</v>
      </c>
      <c r="AA118" s="22">
        <v>0</v>
      </c>
      <c r="AB118" s="22">
        <v>1195403</v>
      </c>
      <c r="AC118" s="22">
        <v>22732231</v>
      </c>
      <c r="AD118" s="22">
        <v>1852384</v>
      </c>
      <c r="AE118" s="22">
        <v>1389774</v>
      </c>
      <c r="AF118" s="22">
        <v>0</v>
      </c>
      <c r="AG118" s="22">
        <v>806384</v>
      </c>
      <c r="AH118" s="22">
        <v>804899</v>
      </c>
      <c r="AI118" s="22">
        <v>27585672</v>
      </c>
      <c r="AJ118" s="22">
        <v>62351274</v>
      </c>
      <c r="AK118" s="22">
        <v>1491107</v>
      </c>
      <c r="AL118" s="22">
        <v>60860167</v>
      </c>
    </row>
    <row r="119" spans="1:38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19682792</v>
      </c>
      <c r="F119" s="22">
        <v>0</v>
      </c>
      <c r="G119" s="22">
        <v>7215878</v>
      </c>
      <c r="H119" s="22">
        <v>11357865</v>
      </c>
      <c r="I119" s="22">
        <v>2264413</v>
      </c>
      <c r="J119" s="22">
        <v>0</v>
      </c>
      <c r="K119" s="22">
        <v>0</v>
      </c>
      <c r="L119" s="22">
        <v>0</v>
      </c>
      <c r="M119" s="22">
        <v>40520948</v>
      </c>
      <c r="N119" s="22">
        <v>7697410</v>
      </c>
      <c r="O119" s="22">
        <v>8654014</v>
      </c>
      <c r="P119" s="22">
        <v>2359329</v>
      </c>
      <c r="Q119" s="22">
        <v>3130447</v>
      </c>
      <c r="R119" s="22">
        <v>1477533</v>
      </c>
      <c r="S119" s="22">
        <v>1403300</v>
      </c>
      <c r="T119" s="22">
        <v>65242981</v>
      </c>
      <c r="U119" s="22">
        <v>12618392</v>
      </c>
      <c r="V119" s="22">
        <v>0</v>
      </c>
      <c r="W119" s="22">
        <v>2262409</v>
      </c>
      <c r="X119" s="22">
        <v>3733719</v>
      </c>
      <c r="Y119" s="22">
        <v>540395</v>
      </c>
      <c r="Z119" s="22">
        <v>0</v>
      </c>
      <c r="AA119" s="22">
        <v>0</v>
      </c>
      <c r="AB119" s="22">
        <v>0</v>
      </c>
      <c r="AC119" s="22">
        <v>19154915</v>
      </c>
      <c r="AD119" s="22">
        <v>2935188</v>
      </c>
      <c r="AE119" s="22">
        <v>1108078</v>
      </c>
      <c r="AF119" s="22">
        <v>0</v>
      </c>
      <c r="AG119" s="22">
        <v>404926</v>
      </c>
      <c r="AH119" s="22">
        <v>541264</v>
      </c>
      <c r="AI119" s="22">
        <v>24144371</v>
      </c>
      <c r="AJ119" s="22">
        <v>41098610</v>
      </c>
      <c r="AK119" s="22">
        <v>6930358</v>
      </c>
      <c r="AL119" s="22">
        <v>34168252</v>
      </c>
    </row>
    <row r="120" spans="1:38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54407823</v>
      </c>
      <c r="F120" s="22">
        <v>0</v>
      </c>
      <c r="G120" s="22">
        <v>19467331</v>
      </c>
      <c r="H120" s="22">
        <v>0</v>
      </c>
      <c r="I120" s="22">
        <v>25107472</v>
      </c>
      <c r="J120" s="22">
        <v>0</v>
      </c>
      <c r="K120" s="22">
        <v>0</v>
      </c>
      <c r="L120" s="22">
        <v>0</v>
      </c>
      <c r="M120" s="22">
        <v>98982626</v>
      </c>
      <c r="N120" s="22">
        <v>0</v>
      </c>
      <c r="O120" s="22">
        <v>28593519</v>
      </c>
      <c r="P120" s="22">
        <v>4283681</v>
      </c>
      <c r="Q120" s="22">
        <v>3227476</v>
      </c>
      <c r="R120" s="22">
        <v>0</v>
      </c>
      <c r="S120" s="22">
        <v>1418814</v>
      </c>
      <c r="T120" s="22">
        <v>136506116</v>
      </c>
      <c r="U120" s="22">
        <v>21844037</v>
      </c>
      <c r="V120" s="22">
        <v>0</v>
      </c>
      <c r="W120" s="22">
        <v>10812807</v>
      </c>
      <c r="X120" s="22">
        <v>0</v>
      </c>
      <c r="Y120" s="22">
        <v>8081556</v>
      </c>
      <c r="Z120" s="22">
        <v>0</v>
      </c>
      <c r="AA120" s="22">
        <v>0</v>
      </c>
      <c r="AB120" s="22">
        <v>0</v>
      </c>
      <c r="AC120" s="22">
        <v>40738400</v>
      </c>
      <c r="AD120" s="22">
        <v>7862010</v>
      </c>
      <c r="AE120" s="22">
        <v>3026527</v>
      </c>
      <c r="AF120" s="22">
        <v>0</v>
      </c>
      <c r="AG120" s="22">
        <v>0</v>
      </c>
      <c r="AH120" s="22">
        <v>1414113</v>
      </c>
      <c r="AI120" s="22">
        <v>53041050</v>
      </c>
      <c r="AJ120" s="22">
        <v>83465066</v>
      </c>
      <c r="AK120" s="22">
        <v>12553491</v>
      </c>
      <c r="AL120" s="22">
        <v>70911575</v>
      </c>
    </row>
    <row r="121" spans="1:38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38587740</v>
      </c>
      <c r="F121" s="22">
        <v>0</v>
      </c>
      <c r="G121" s="22">
        <v>73597126</v>
      </c>
      <c r="H121" s="22">
        <v>38309401</v>
      </c>
      <c r="I121" s="22">
        <v>0</v>
      </c>
      <c r="J121" s="22">
        <v>0</v>
      </c>
      <c r="K121" s="22">
        <v>0</v>
      </c>
      <c r="L121" s="22">
        <v>0</v>
      </c>
      <c r="M121" s="22">
        <v>150494267</v>
      </c>
      <c r="N121" s="22">
        <v>1636188</v>
      </c>
      <c r="O121" s="22">
        <v>33149374</v>
      </c>
      <c r="P121" s="22">
        <v>6078219</v>
      </c>
      <c r="Q121" s="22">
        <v>13066168</v>
      </c>
      <c r="R121" s="22">
        <v>3734883</v>
      </c>
      <c r="S121" s="22">
        <v>2425803</v>
      </c>
      <c r="T121" s="22">
        <v>210584902</v>
      </c>
      <c r="U121" s="22">
        <v>22877228</v>
      </c>
      <c r="V121" s="22">
        <v>0</v>
      </c>
      <c r="W121" s="22">
        <v>22821979</v>
      </c>
      <c r="X121" s="22">
        <v>11242040</v>
      </c>
      <c r="Y121" s="22">
        <v>0</v>
      </c>
      <c r="Z121" s="22">
        <v>0</v>
      </c>
      <c r="AA121" s="22">
        <v>0</v>
      </c>
      <c r="AB121" s="22">
        <v>0</v>
      </c>
      <c r="AC121" s="22">
        <v>56941247</v>
      </c>
      <c r="AD121" s="22">
        <v>7145973</v>
      </c>
      <c r="AE121" s="22">
        <v>3149500</v>
      </c>
      <c r="AF121" s="22">
        <v>0</v>
      </c>
      <c r="AG121" s="22">
        <v>2186797</v>
      </c>
      <c r="AH121" s="22">
        <v>967474</v>
      </c>
      <c r="AI121" s="22">
        <v>70390991</v>
      </c>
      <c r="AJ121" s="22">
        <v>140193911</v>
      </c>
      <c r="AK121" s="22">
        <v>11590777</v>
      </c>
      <c r="AL121" s="22">
        <v>128603134</v>
      </c>
    </row>
    <row r="122" spans="1:38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1719289</v>
      </c>
      <c r="F122" s="22">
        <v>0</v>
      </c>
      <c r="G122" s="22">
        <v>2570278</v>
      </c>
      <c r="H122" s="22">
        <v>3201691</v>
      </c>
      <c r="I122" s="22">
        <v>568130</v>
      </c>
      <c r="J122" s="22">
        <v>0</v>
      </c>
      <c r="K122" s="22">
        <v>0</v>
      </c>
      <c r="L122" s="22">
        <v>0</v>
      </c>
      <c r="M122" s="22">
        <v>8059388</v>
      </c>
      <c r="N122" s="22">
        <v>0</v>
      </c>
      <c r="O122" s="22">
        <v>3414431</v>
      </c>
      <c r="P122" s="22">
        <v>1110466</v>
      </c>
      <c r="Q122" s="22">
        <v>115248</v>
      </c>
      <c r="R122" s="22">
        <v>0</v>
      </c>
      <c r="S122" s="22">
        <v>313100</v>
      </c>
      <c r="T122" s="22">
        <v>13012633</v>
      </c>
      <c r="U122" s="22">
        <v>876854</v>
      </c>
      <c r="V122" s="22">
        <v>0</v>
      </c>
      <c r="W122" s="22">
        <v>1267156</v>
      </c>
      <c r="X122" s="22">
        <v>630846</v>
      </c>
      <c r="Y122" s="22">
        <v>79229</v>
      </c>
      <c r="Z122" s="22">
        <v>0</v>
      </c>
      <c r="AA122" s="22">
        <v>0</v>
      </c>
      <c r="AB122" s="22">
        <v>0</v>
      </c>
      <c r="AC122" s="22">
        <v>2854085</v>
      </c>
      <c r="AD122" s="22">
        <v>1958784</v>
      </c>
      <c r="AE122" s="22">
        <v>463552</v>
      </c>
      <c r="AF122" s="22">
        <v>0</v>
      </c>
      <c r="AG122" s="22">
        <v>0</v>
      </c>
      <c r="AH122" s="22">
        <v>110262</v>
      </c>
      <c r="AI122" s="22">
        <v>5386683</v>
      </c>
      <c r="AJ122" s="22">
        <v>7625950</v>
      </c>
      <c r="AK122" s="22">
        <v>681610</v>
      </c>
      <c r="AL122" s="22">
        <v>6944340</v>
      </c>
    </row>
    <row r="123" spans="1:38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39816051</v>
      </c>
      <c r="F123" s="22">
        <v>0</v>
      </c>
      <c r="G123" s="22">
        <v>19357721</v>
      </c>
      <c r="H123" s="22">
        <v>17489516</v>
      </c>
      <c r="I123" s="22">
        <v>890874</v>
      </c>
      <c r="J123" s="22">
        <v>0</v>
      </c>
      <c r="K123" s="22">
        <v>0</v>
      </c>
      <c r="L123" s="22">
        <v>0</v>
      </c>
      <c r="M123" s="22">
        <v>77554162</v>
      </c>
      <c r="N123" s="22">
        <v>8136050</v>
      </c>
      <c r="O123" s="22">
        <v>11715801</v>
      </c>
      <c r="P123" s="22">
        <v>4520707</v>
      </c>
      <c r="Q123" s="22">
        <v>9602712</v>
      </c>
      <c r="R123" s="22">
        <v>12063825</v>
      </c>
      <c r="S123" s="22">
        <v>2752017</v>
      </c>
      <c r="T123" s="22">
        <v>126345274</v>
      </c>
      <c r="U123" s="22">
        <v>23815547</v>
      </c>
      <c r="V123" s="22">
        <v>0</v>
      </c>
      <c r="W123" s="22">
        <v>4517991</v>
      </c>
      <c r="X123" s="22">
        <v>11836208</v>
      </c>
      <c r="Y123" s="22">
        <v>59963</v>
      </c>
      <c r="Z123" s="22">
        <v>0</v>
      </c>
      <c r="AA123" s="22">
        <v>0</v>
      </c>
      <c r="AB123" s="22">
        <v>0</v>
      </c>
      <c r="AC123" s="22">
        <v>40229709</v>
      </c>
      <c r="AD123" s="22">
        <v>3882921</v>
      </c>
      <c r="AE123" s="22">
        <v>2161181</v>
      </c>
      <c r="AF123" s="22">
        <v>0</v>
      </c>
      <c r="AG123" s="22">
        <v>3980275</v>
      </c>
      <c r="AH123" s="22">
        <v>1122452</v>
      </c>
      <c r="AI123" s="22">
        <v>51376538</v>
      </c>
      <c r="AJ123" s="22">
        <v>74968736</v>
      </c>
      <c r="AK123" s="22">
        <v>16038424</v>
      </c>
      <c r="AL123" s="22">
        <v>58930312</v>
      </c>
    </row>
    <row r="124" spans="1:38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6974296</v>
      </c>
      <c r="F124" s="22">
        <v>0</v>
      </c>
      <c r="G124" s="22">
        <v>4369578</v>
      </c>
      <c r="H124" s="22">
        <v>2384235</v>
      </c>
      <c r="I124" s="22">
        <v>1875299</v>
      </c>
      <c r="J124" s="22">
        <v>0</v>
      </c>
      <c r="K124" s="22">
        <v>0</v>
      </c>
      <c r="L124" s="22">
        <v>0</v>
      </c>
      <c r="M124" s="22">
        <v>15603408</v>
      </c>
      <c r="N124" s="22">
        <v>2358566</v>
      </c>
      <c r="O124" s="22">
        <v>1797204</v>
      </c>
      <c r="P124" s="22">
        <v>887843</v>
      </c>
      <c r="Q124" s="22">
        <v>524215</v>
      </c>
      <c r="R124" s="22">
        <v>960632</v>
      </c>
      <c r="S124" s="22">
        <v>1120896</v>
      </c>
      <c r="T124" s="22">
        <v>23252764</v>
      </c>
      <c r="U124" s="22">
        <v>3048245</v>
      </c>
      <c r="V124" s="22">
        <v>0</v>
      </c>
      <c r="W124" s="22">
        <v>1450692</v>
      </c>
      <c r="X124" s="22">
        <v>1073258</v>
      </c>
      <c r="Y124" s="22">
        <v>616979</v>
      </c>
      <c r="Z124" s="22">
        <v>0</v>
      </c>
      <c r="AA124" s="22">
        <v>0</v>
      </c>
      <c r="AB124" s="22">
        <v>0</v>
      </c>
      <c r="AC124" s="22">
        <v>6189174</v>
      </c>
      <c r="AD124" s="22">
        <v>306491</v>
      </c>
      <c r="AE124" s="22">
        <v>319924</v>
      </c>
      <c r="AF124" s="22">
        <v>0</v>
      </c>
      <c r="AG124" s="22">
        <v>492184</v>
      </c>
      <c r="AH124" s="22">
        <v>313259</v>
      </c>
      <c r="AI124" s="22">
        <v>7621032</v>
      </c>
      <c r="AJ124" s="22">
        <v>15631732</v>
      </c>
      <c r="AK124" s="22">
        <v>0</v>
      </c>
      <c r="AL124" s="22">
        <v>15631732</v>
      </c>
    </row>
    <row r="125" spans="1:38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11745352</v>
      </c>
      <c r="F125" s="22">
        <v>0</v>
      </c>
      <c r="G125" s="22">
        <v>8536436</v>
      </c>
      <c r="H125" s="22">
        <v>6515542</v>
      </c>
      <c r="I125" s="22">
        <v>767550</v>
      </c>
      <c r="J125" s="22">
        <v>0</v>
      </c>
      <c r="K125" s="22">
        <v>0</v>
      </c>
      <c r="L125" s="22">
        <v>0</v>
      </c>
      <c r="M125" s="22">
        <v>27564880</v>
      </c>
      <c r="N125" s="22">
        <v>0</v>
      </c>
      <c r="O125" s="22">
        <v>17429165</v>
      </c>
      <c r="P125" s="22">
        <v>4376301</v>
      </c>
      <c r="Q125" s="22">
        <v>635310</v>
      </c>
      <c r="R125" s="22">
        <v>0</v>
      </c>
      <c r="S125" s="22">
        <v>1250284</v>
      </c>
      <c r="T125" s="22">
        <v>51255940</v>
      </c>
      <c r="U125" s="22">
        <v>5602025</v>
      </c>
      <c r="V125" s="22">
        <v>0</v>
      </c>
      <c r="W125" s="22">
        <v>2256840</v>
      </c>
      <c r="X125" s="22">
        <v>2224677</v>
      </c>
      <c r="Y125" s="22">
        <v>129482</v>
      </c>
      <c r="Z125" s="22">
        <v>0</v>
      </c>
      <c r="AA125" s="22">
        <v>0</v>
      </c>
      <c r="AB125" s="22">
        <v>0</v>
      </c>
      <c r="AC125" s="22">
        <v>10213024</v>
      </c>
      <c r="AD125" s="22">
        <v>5883666</v>
      </c>
      <c r="AE125" s="22">
        <v>2200286</v>
      </c>
      <c r="AF125" s="22">
        <v>0</v>
      </c>
      <c r="AG125" s="22">
        <v>0</v>
      </c>
      <c r="AH125" s="22">
        <v>446718</v>
      </c>
      <c r="AI125" s="22">
        <v>18743694</v>
      </c>
      <c r="AJ125" s="22">
        <v>32512246</v>
      </c>
      <c r="AK125" s="22">
        <v>4195814</v>
      </c>
      <c r="AL125" s="22">
        <v>28316432</v>
      </c>
    </row>
    <row r="126" spans="1:38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5903871</v>
      </c>
      <c r="F126" s="22">
        <v>0</v>
      </c>
      <c r="G126" s="22">
        <v>2544337</v>
      </c>
      <c r="H126" s="22">
        <v>3530783</v>
      </c>
      <c r="I126" s="22">
        <v>903963</v>
      </c>
      <c r="J126" s="22">
        <v>0</v>
      </c>
      <c r="K126" s="22">
        <v>0</v>
      </c>
      <c r="L126" s="22">
        <v>0</v>
      </c>
      <c r="M126" s="22">
        <v>12882954</v>
      </c>
      <c r="N126" s="22">
        <v>0</v>
      </c>
      <c r="O126" s="22">
        <v>5586671</v>
      </c>
      <c r="P126" s="22">
        <v>622473</v>
      </c>
      <c r="Q126" s="22">
        <v>339800</v>
      </c>
      <c r="R126" s="22">
        <v>313538</v>
      </c>
      <c r="S126" s="22">
        <v>191278</v>
      </c>
      <c r="T126" s="22">
        <v>19936714</v>
      </c>
      <c r="U126" s="22">
        <v>4438097</v>
      </c>
      <c r="V126" s="22">
        <v>0</v>
      </c>
      <c r="W126" s="22">
        <v>878131</v>
      </c>
      <c r="X126" s="22">
        <v>2314116</v>
      </c>
      <c r="Y126" s="22">
        <v>249710</v>
      </c>
      <c r="Z126" s="22">
        <v>0</v>
      </c>
      <c r="AA126" s="22">
        <v>0</v>
      </c>
      <c r="AB126" s="22">
        <v>0</v>
      </c>
      <c r="AC126" s="22">
        <v>7880054</v>
      </c>
      <c r="AD126" s="22">
        <v>1278061</v>
      </c>
      <c r="AE126" s="22">
        <v>505890</v>
      </c>
      <c r="AF126" s="22">
        <v>0</v>
      </c>
      <c r="AG126" s="22">
        <v>232213</v>
      </c>
      <c r="AH126" s="22">
        <v>108645</v>
      </c>
      <c r="AI126" s="22">
        <v>10004863</v>
      </c>
      <c r="AJ126" s="22">
        <v>9931851</v>
      </c>
      <c r="AK126" s="22">
        <v>432748</v>
      </c>
      <c r="AL126" s="22">
        <v>9499103</v>
      </c>
    </row>
    <row r="127" spans="1:38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11192624</v>
      </c>
      <c r="F127" s="22">
        <v>0</v>
      </c>
      <c r="G127" s="22">
        <v>3934648</v>
      </c>
      <c r="H127" s="22">
        <v>2079209</v>
      </c>
      <c r="I127" s="22">
        <v>1400332</v>
      </c>
      <c r="J127" s="22">
        <v>0</v>
      </c>
      <c r="K127" s="22">
        <v>957203</v>
      </c>
      <c r="L127" s="22">
        <v>0</v>
      </c>
      <c r="M127" s="22">
        <v>19564016</v>
      </c>
      <c r="N127" s="22">
        <v>2923623</v>
      </c>
      <c r="O127" s="22">
        <v>21951582</v>
      </c>
      <c r="P127" s="22">
        <v>1629965</v>
      </c>
      <c r="Q127" s="22">
        <v>188317</v>
      </c>
      <c r="R127" s="22">
        <v>870395</v>
      </c>
      <c r="S127" s="22">
        <v>994257</v>
      </c>
      <c r="T127" s="22">
        <v>48122155</v>
      </c>
      <c r="U127" s="22">
        <v>9044103</v>
      </c>
      <c r="V127" s="22">
        <v>0</v>
      </c>
      <c r="W127" s="22">
        <v>1363763</v>
      </c>
      <c r="X127" s="22">
        <v>830359</v>
      </c>
      <c r="Y127" s="22">
        <v>405959</v>
      </c>
      <c r="Z127" s="22">
        <v>0</v>
      </c>
      <c r="AA127" s="22">
        <v>410360</v>
      </c>
      <c r="AB127" s="22">
        <v>0</v>
      </c>
      <c r="AC127" s="22">
        <v>12054544</v>
      </c>
      <c r="AD127" s="22">
        <v>7223774</v>
      </c>
      <c r="AE127" s="22">
        <v>841554</v>
      </c>
      <c r="AF127" s="22">
        <v>0</v>
      </c>
      <c r="AG127" s="22">
        <v>331797</v>
      </c>
      <c r="AH127" s="22">
        <v>702505</v>
      </c>
      <c r="AI127" s="22">
        <v>21154174</v>
      </c>
      <c r="AJ127" s="22">
        <v>26967981</v>
      </c>
      <c r="AK127" s="22">
        <v>527212</v>
      </c>
      <c r="AL127" s="22">
        <v>26440769</v>
      </c>
    </row>
    <row r="128" spans="1:38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11904805</v>
      </c>
      <c r="F128" s="22">
        <v>0</v>
      </c>
      <c r="G128" s="22">
        <v>8098483</v>
      </c>
      <c r="H128" s="22">
        <v>7644452</v>
      </c>
      <c r="I128" s="22">
        <v>0</v>
      </c>
      <c r="J128" s="22">
        <v>0</v>
      </c>
      <c r="K128" s="22">
        <v>0</v>
      </c>
      <c r="L128" s="22">
        <v>0</v>
      </c>
      <c r="M128" s="22">
        <v>27647740</v>
      </c>
      <c r="N128" s="22">
        <v>0</v>
      </c>
      <c r="O128" s="22">
        <v>3338767</v>
      </c>
      <c r="P128" s="22">
        <v>3166327</v>
      </c>
      <c r="Q128" s="22">
        <v>58379</v>
      </c>
      <c r="R128" s="22">
        <v>1835157</v>
      </c>
      <c r="S128" s="22">
        <v>1169063</v>
      </c>
      <c r="T128" s="22">
        <v>37215433</v>
      </c>
      <c r="U128" s="22">
        <v>3080573</v>
      </c>
      <c r="V128" s="22">
        <v>0</v>
      </c>
      <c r="W128" s="22">
        <v>1899419</v>
      </c>
      <c r="X128" s="22">
        <v>1888871</v>
      </c>
      <c r="Y128" s="22">
        <v>0</v>
      </c>
      <c r="Z128" s="22">
        <v>0</v>
      </c>
      <c r="AA128" s="22">
        <v>0</v>
      </c>
      <c r="AB128" s="22">
        <v>0</v>
      </c>
      <c r="AC128" s="22">
        <v>6868863</v>
      </c>
      <c r="AD128" s="22">
        <v>1328194</v>
      </c>
      <c r="AE128" s="22">
        <v>1817942</v>
      </c>
      <c r="AF128" s="22">
        <v>0</v>
      </c>
      <c r="AG128" s="22">
        <v>472238</v>
      </c>
      <c r="AH128" s="22">
        <v>839116</v>
      </c>
      <c r="AI128" s="22">
        <v>11326353</v>
      </c>
      <c r="AJ128" s="22">
        <v>25889080</v>
      </c>
      <c r="AK128" s="22">
        <v>1727272</v>
      </c>
      <c r="AL128" s="22">
        <v>24161808</v>
      </c>
    </row>
    <row r="129" spans="1:38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12300502</v>
      </c>
      <c r="F129" s="22">
        <v>0</v>
      </c>
      <c r="G129" s="22">
        <v>5028279</v>
      </c>
      <c r="H129" s="22">
        <v>10776111</v>
      </c>
      <c r="I129" s="22">
        <v>0</v>
      </c>
      <c r="J129" s="22">
        <v>0</v>
      </c>
      <c r="K129" s="22">
        <v>0</v>
      </c>
      <c r="L129" s="22">
        <v>0</v>
      </c>
      <c r="M129" s="22">
        <v>28104892</v>
      </c>
      <c r="N129" s="22">
        <v>1419359</v>
      </c>
      <c r="O129" s="22">
        <v>3399681</v>
      </c>
      <c r="P129" s="22">
        <v>189464</v>
      </c>
      <c r="Q129" s="22">
        <v>5776998</v>
      </c>
      <c r="R129" s="22">
        <v>1220739</v>
      </c>
      <c r="S129" s="22">
        <v>1705051</v>
      </c>
      <c r="T129" s="22">
        <v>41816184</v>
      </c>
      <c r="U129" s="22">
        <v>6369126</v>
      </c>
      <c r="V129" s="22">
        <v>0</v>
      </c>
      <c r="W129" s="22">
        <v>1696870</v>
      </c>
      <c r="X129" s="22">
        <v>1884235</v>
      </c>
      <c r="Y129" s="22">
        <v>0</v>
      </c>
      <c r="Z129" s="22">
        <v>0</v>
      </c>
      <c r="AA129" s="22">
        <v>0</v>
      </c>
      <c r="AB129" s="22">
        <v>0</v>
      </c>
      <c r="AC129" s="22">
        <v>9950231</v>
      </c>
      <c r="AD129" s="22">
        <v>1871159</v>
      </c>
      <c r="AE129" s="22">
        <v>142373</v>
      </c>
      <c r="AF129" s="22">
        <v>0</v>
      </c>
      <c r="AG129" s="22">
        <v>387764</v>
      </c>
      <c r="AH129" s="22">
        <v>623547</v>
      </c>
      <c r="AI129" s="22">
        <v>12975074</v>
      </c>
      <c r="AJ129" s="22">
        <v>28841110</v>
      </c>
      <c r="AK129" s="22">
        <v>3763486</v>
      </c>
      <c r="AL129" s="22">
        <v>25077624</v>
      </c>
    </row>
    <row r="130" spans="1:38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30228695</v>
      </c>
      <c r="F130" s="22">
        <v>0</v>
      </c>
      <c r="G130" s="22">
        <v>8024329</v>
      </c>
      <c r="H130" s="22">
        <v>1639275</v>
      </c>
      <c r="I130" s="22">
        <v>0</v>
      </c>
      <c r="J130" s="22">
        <v>0</v>
      </c>
      <c r="K130" s="22">
        <v>0</v>
      </c>
      <c r="L130" s="22">
        <v>0</v>
      </c>
      <c r="M130" s="22">
        <v>39892299</v>
      </c>
      <c r="N130" s="22">
        <v>0</v>
      </c>
      <c r="O130" s="22">
        <v>16558248</v>
      </c>
      <c r="P130" s="22">
        <v>1253636</v>
      </c>
      <c r="Q130" s="22">
        <v>509236</v>
      </c>
      <c r="R130" s="22">
        <v>211471</v>
      </c>
      <c r="S130" s="22">
        <v>657847</v>
      </c>
      <c r="T130" s="22">
        <v>59082737</v>
      </c>
      <c r="U130" s="22">
        <v>26814834</v>
      </c>
      <c r="V130" s="22">
        <v>0</v>
      </c>
      <c r="W130" s="22">
        <v>6086557</v>
      </c>
      <c r="X130" s="22">
        <v>814708</v>
      </c>
      <c r="Y130" s="22">
        <v>0</v>
      </c>
      <c r="Z130" s="22">
        <v>0</v>
      </c>
      <c r="AA130" s="22">
        <v>0</v>
      </c>
      <c r="AB130" s="22">
        <v>0</v>
      </c>
      <c r="AC130" s="22">
        <v>33716099</v>
      </c>
      <c r="AD130" s="22">
        <v>1878297</v>
      </c>
      <c r="AE130" s="22">
        <v>879597</v>
      </c>
      <c r="AF130" s="22">
        <v>0</v>
      </c>
      <c r="AG130" s="22">
        <v>53678</v>
      </c>
      <c r="AH130" s="22">
        <v>405411</v>
      </c>
      <c r="AI130" s="22">
        <v>36933082</v>
      </c>
      <c r="AJ130" s="22">
        <v>22149655</v>
      </c>
      <c r="AK130" s="22">
        <v>11517</v>
      </c>
      <c r="AL130" s="22">
        <v>22138138</v>
      </c>
    </row>
    <row r="131" spans="1:38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11433508</v>
      </c>
      <c r="F131" s="22">
        <v>0</v>
      </c>
      <c r="G131" s="22">
        <v>3017066</v>
      </c>
      <c r="H131" s="22">
        <v>6374890</v>
      </c>
      <c r="I131" s="22">
        <v>975302</v>
      </c>
      <c r="J131" s="22">
        <v>0</v>
      </c>
      <c r="K131" s="22">
        <v>0</v>
      </c>
      <c r="L131" s="22">
        <v>0</v>
      </c>
      <c r="M131" s="22">
        <v>21800766</v>
      </c>
      <c r="N131" s="22">
        <v>64867</v>
      </c>
      <c r="O131" s="22">
        <v>33161295</v>
      </c>
      <c r="P131" s="22">
        <v>2102486</v>
      </c>
      <c r="Q131" s="22">
        <v>5174025</v>
      </c>
      <c r="R131" s="22">
        <v>2574729</v>
      </c>
      <c r="S131" s="22">
        <v>1091869</v>
      </c>
      <c r="T131" s="22">
        <v>65970037</v>
      </c>
      <c r="U131" s="22">
        <v>8195069</v>
      </c>
      <c r="V131" s="22">
        <v>0</v>
      </c>
      <c r="W131" s="22">
        <v>1272996</v>
      </c>
      <c r="X131" s="22">
        <v>2462223</v>
      </c>
      <c r="Y131" s="22">
        <v>437843</v>
      </c>
      <c r="Z131" s="22">
        <v>0</v>
      </c>
      <c r="AA131" s="22">
        <v>0</v>
      </c>
      <c r="AB131" s="22">
        <v>0</v>
      </c>
      <c r="AC131" s="22">
        <v>12368131</v>
      </c>
      <c r="AD131" s="22">
        <v>5483504</v>
      </c>
      <c r="AE131" s="22">
        <v>1418289</v>
      </c>
      <c r="AF131" s="22">
        <v>0</v>
      </c>
      <c r="AG131" s="22">
        <v>634627</v>
      </c>
      <c r="AH131" s="22">
        <v>554210</v>
      </c>
      <c r="AI131" s="22">
        <v>20458761</v>
      </c>
      <c r="AJ131" s="22">
        <v>45511276</v>
      </c>
      <c r="AK131" s="22">
        <v>7430011</v>
      </c>
      <c r="AL131" s="22">
        <v>38081265</v>
      </c>
    </row>
    <row r="132" spans="1:38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6154675</v>
      </c>
      <c r="F132" s="22">
        <v>0</v>
      </c>
      <c r="G132" s="22">
        <v>3592761</v>
      </c>
      <c r="H132" s="22">
        <v>910590</v>
      </c>
      <c r="I132" s="22">
        <v>0</v>
      </c>
      <c r="J132" s="22">
        <v>0</v>
      </c>
      <c r="K132" s="22">
        <v>0</v>
      </c>
      <c r="L132" s="22">
        <v>0</v>
      </c>
      <c r="M132" s="22">
        <v>10658026</v>
      </c>
      <c r="N132" s="22">
        <v>0</v>
      </c>
      <c r="O132" s="22">
        <v>823511</v>
      </c>
      <c r="P132" s="22">
        <v>115670</v>
      </c>
      <c r="Q132" s="22">
        <v>262989</v>
      </c>
      <c r="R132" s="22">
        <v>30471</v>
      </c>
      <c r="S132" s="22">
        <v>116023</v>
      </c>
      <c r="T132" s="22">
        <v>12006690</v>
      </c>
      <c r="U132" s="22">
        <v>4972933</v>
      </c>
      <c r="V132" s="22">
        <v>0</v>
      </c>
      <c r="W132" s="22">
        <v>493970</v>
      </c>
      <c r="X132" s="22">
        <v>253300</v>
      </c>
      <c r="Y132" s="22">
        <v>0</v>
      </c>
      <c r="Z132" s="22">
        <v>0</v>
      </c>
      <c r="AA132" s="22">
        <v>0</v>
      </c>
      <c r="AB132" s="22">
        <v>0</v>
      </c>
      <c r="AC132" s="22">
        <v>5720203</v>
      </c>
      <c r="AD132" s="22">
        <v>562772</v>
      </c>
      <c r="AE132" s="22">
        <v>75716</v>
      </c>
      <c r="AF132" s="22">
        <v>0</v>
      </c>
      <c r="AG132" s="22">
        <v>10811</v>
      </c>
      <c r="AH132" s="22">
        <v>37238</v>
      </c>
      <c r="AI132" s="22">
        <v>6406740</v>
      </c>
      <c r="AJ132" s="22">
        <v>5599950</v>
      </c>
      <c r="AK132" s="22">
        <v>0</v>
      </c>
      <c r="AL132" s="22">
        <v>5599950</v>
      </c>
    </row>
    <row r="133" spans="1:38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6211595</v>
      </c>
      <c r="F133" s="22">
        <v>0</v>
      </c>
      <c r="G133" s="22">
        <v>2458140</v>
      </c>
      <c r="H133" s="22">
        <v>5188248</v>
      </c>
      <c r="I133" s="22">
        <v>817268</v>
      </c>
      <c r="J133" s="22">
        <v>0</v>
      </c>
      <c r="K133" s="22">
        <v>0</v>
      </c>
      <c r="L133" s="22">
        <v>0</v>
      </c>
      <c r="M133" s="22">
        <v>14675251</v>
      </c>
      <c r="N133" s="22">
        <v>2374837</v>
      </c>
      <c r="O133" s="22">
        <v>13977630</v>
      </c>
      <c r="P133" s="22">
        <v>2251575</v>
      </c>
      <c r="Q133" s="22">
        <v>980408</v>
      </c>
      <c r="R133" s="22">
        <v>1093221</v>
      </c>
      <c r="S133" s="22">
        <v>1541074</v>
      </c>
      <c r="T133" s="22">
        <v>36893996</v>
      </c>
      <c r="U133" s="22">
        <v>4764100</v>
      </c>
      <c r="V133" s="22">
        <v>0</v>
      </c>
      <c r="W133" s="22">
        <v>903763</v>
      </c>
      <c r="X133" s="22">
        <v>1837412</v>
      </c>
      <c r="Y133" s="22">
        <v>383446</v>
      </c>
      <c r="Z133" s="22">
        <v>0</v>
      </c>
      <c r="AA133" s="22">
        <v>0</v>
      </c>
      <c r="AB133" s="22">
        <v>0</v>
      </c>
      <c r="AC133" s="22">
        <v>7888721</v>
      </c>
      <c r="AD133" s="22">
        <v>2302097</v>
      </c>
      <c r="AE133" s="22">
        <v>916736</v>
      </c>
      <c r="AF133" s="22">
        <v>0</v>
      </c>
      <c r="AG133" s="22">
        <v>610815</v>
      </c>
      <c r="AH133" s="22">
        <v>795876</v>
      </c>
      <c r="AI133" s="22">
        <v>12514245</v>
      </c>
      <c r="AJ133" s="22">
        <v>24379751</v>
      </c>
      <c r="AK133" s="22">
        <v>143177</v>
      </c>
      <c r="AL133" s="22">
        <v>24236574</v>
      </c>
    </row>
    <row r="134" spans="1:38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2318713</v>
      </c>
      <c r="F134" s="22">
        <v>0</v>
      </c>
      <c r="G134" s="22">
        <v>4075662</v>
      </c>
      <c r="H134" s="22">
        <v>1978466</v>
      </c>
      <c r="I134" s="22">
        <v>71584</v>
      </c>
      <c r="J134" s="22">
        <v>0</v>
      </c>
      <c r="K134" s="22">
        <v>0</v>
      </c>
      <c r="L134" s="22">
        <v>0</v>
      </c>
      <c r="M134" s="22">
        <v>8444425</v>
      </c>
      <c r="N134" s="22">
        <v>0</v>
      </c>
      <c r="O134" s="22">
        <v>1041038</v>
      </c>
      <c r="P134" s="22">
        <v>263618</v>
      </c>
      <c r="Q134" s="22">
        <v>66270</v>
      </c>
      <c r="R134" s="22">
        <v>447296</v>
      </c>
      <c r="S134" s="22">
        <v>551370</v>
      </c>
      <c r="T134" s="22">
        <v>10814017</v>
      </c>
      <c r="U134" s="22">
        <v>1147929</v>
      </c>
      <c r="V134" s="22">
        <v>0</v>
      </c>
      <c r="W134" s="22">
        <v>753189</v>
      </c>
      <c r="X134" s="22">
        <v>510326</v>
      </c>
      <c r="Y134" s="22">
        <v>25992</v>
      </c>
      <c r="Z134" s="22">
        <v>0</v>
      </c>
      <c r="AA134" s="22">
        <v>0</v>
      </c>
      <c r="AB134" s="22">
        <v>0</v>
      </c>
      <c r="AC134" s="22">
        <v>2437436</v>
      </c>
      <c r="AD134" s="22">
        <v>373756</v>
      </c>
      <c r="AE134" s="22">
        <v>139674</v>
      </c>
      <c r="AF134" s="22">
        <v>0</v>
      </c>
      <c r="AG134" s="22">
        <v>71053</v>
      </c>
      <c r="AH134" s="22">
        <v>152264</v>
      </c>
      <c r="AI134" s="22">
        <v>3174183</v>
      </c>
      <c r="AJ134" s="22">
        <v>7639834</v>
      </c>
      <c r="AK134" s="22">
        <v>394220</v>
      </c>
      <c r="AL134" s="22">
        <v>7245614</v>
      </c>
    </row>
    <row r="135" spans="1:38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77532336</v>
      </c>
      <c r="F135" s="22">
        <v>0</v>
      </c>
      <c r="G135" s="22">
        <v>33607602</v>
      </c>
      <c r="H135" s="22">
        <v>27384085</v>
      </c>
      <c r="I135" s="22">
        <v>0</v>
      </c>
      <c r="J135" s="22">
        <v>0</v>
      </c>
      <c r="K135" s="22">
        <v>212201</v>
      </c>
      <c r="L135" s="22">
        <v>0</v>
      </c>
      <c r="M135" s="22">
        <v>138736224</v>
      </c>
      <c r="N135" s="22">
        <v>3445658</v>
      </c>
      <c r="O135" s="22">
        <v>19082038</v>
      </c>
      <c r="P135" s="22">
        <v>5922423</v>
      </c>
      <c r="Q135" s="22">
        <v>4695099</v>
      </c>
      <c r="R135" s="22">
        <v>4969921</v>
      </c>
      <c r="S135" s="22">
        <v>3184866</v>
      </c>
      <c r="T135" s="22">
        <v>180036229</v>
      </c>
      <c r="U135" s="22">
        <v>37690221</v>
      </c>
      <c r="V135" s="22">
        <v>0</v>
      </c>
      <c r="W135" s="22">
        <v>8352950</v>
      </c>
      <c r="X135" s="22">
        <v>6994198</v>
      </c>
      <c r="Y135" s="22">
        <v>0</v>
      </c>
      <c r="Z135" s="22">
        <v>0</v>
      </c>
      <c r="AA135" s="22">
        <v>9068</v>
      </c>
      <c r="AB135" s="22">
        <v>0</v>
      </c>
      <c r="AC135" s="22">
        <v>53046437</v>
      </c>
      <c r="AD135" s="22">
        <v>4794933</v>
      </c>
      <c r="AE135" s="22">
        <v>2799890</v>
      </c>
      <c r="AF135" s="22">
        <v>0</v>
      </c>
      <c r="AG135" s="22">
        <v>3442806</v>
      </c>
      <c r="AH135" s="22">
        <v>1367829</v>
      </c>
      <c r="AI135" s="22">
        <v>65451895</v>
      </c>
      <c r="AJ135" s="22">
        <v>114584334</v>
      </c>
      <c r="AK135" s="22">
        <v>4326060</v>
      </c>
      <c r="AL135" s="22">
        <v>110258274</v>
      </c>
    </row>
    <row r="136" spans="1:38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17360113</v>
      </c>
      <c r="F136" s="22">
        <v>0</v>
      </c>
      <c r="G136" s="22">
        <v>7531172</v>
      </c>
      <c r="H136" s="22">
        <v>5684214</v>
      </c>
      <c r="I136" s="22">
        <v>4733911</v>
      </c>
      <c r="J136" s="22">
        <v>0</v>
      </c>
      <c r="K136" s="22">
        <v>0</v>
      </c>
      <c r="L136" s="22">
        <v>1346741</v>
      </c>
      <c r="M136" s="22">
        <v>36656151</v>
      </c>
      <c r="N136" s="22">
        <v>2065428</v>
      </c>
      <c r="O136" s="22">
        <v>24887217</v>
      </c>
      <c r="P136" s="22">
        <v>2285980</v>
      </c>
      <c r="Q136" s="22">
        <v>1428656</v>
      </c>
      <c r="R136" s="22">
        <v>4941959</v>
      </c>
      <c r="S136" s="22">
        <v>1150474</v>
      </c>
      <c r="T136" s="22">
        <v>73415865</v>
      </c>
      <c r="U136" s="22">
        <v>10808678</v>
      </c>
      <c r="V136" s="22">
        <v>0</v>
      </c>
      <c r="W136" s="22">
        <v>3421003</v>
      </c>
      <c r="X136" s="22">
        <v>2660658</v>
      </c>
      <c r="Y136" s="22">
        <v>2735718</v>
      </c>
      <c r="Z136" s="22">
        <v>0</v>
      </c>
      <c r="AA136" s="22">
        <v>0</v>
      </c>
      <c r="AB136" s="22">
        <v>405015</v>
      </c>
      <c r="AC136" s="22">
        <v>20031072</v>
      </c>
      <c r="AD136" s="22">
        <v>7611046</v>
      </c>
      <c r="AE136" s="22">
        <v>1729353</v>
      </c>
      <c r="AF136" s="22">
        <v>0</v>
      </c>
      <c r="AG136" s="22">
        <v>3662856</v>
      </c>
      <c r="AH136" s="22">
        <v>831336</v>
      </c>
      <c r="AI136" s="22">
        <v>33865663</v>
      </c>
      <c r="AJ136" s="22">
        <v>39550202</v>
      </c>
      <c r="AK136" s="22">
        <v>4898436</v>
      </c>
      <c r="AL136" s="22">
        <v>34651766</v>
      </c>
    </row>
    <row r="137" spans="1:38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51990141</v>
      </c>
      <c r="F137" s="22">
        <v>0</v>
      </c>
      <c r="G137" s="22">
        <v>28346815</v>
      </c>
      <c r="H137" s="22">
        <v>24708092</v>
      </c>
      <c r="I137" s="22">
        <v>13744538</v>
      </c>
      <c r="J137" s="22">
        <v>0</v>
      </c>
      <c r="K137" s="22">
        <v>0</v>
      </c>
      <c r="L137" s="22">
        <v>0</v>
      </c>
      <c r="M137" s="22">
        <v>118789586</v>
      </c>
      <c r="N137" s="22">
        <v>1039738</v>
      </c>
      <c r="O137" s="22">
        <v>27150540</v>
      </c>
      <c r="P137" s="22">
        <v>5555715</v>
      </c>
      <c r="Q137" s="22">
        <v>20513401</v>
      </c>
      <c r="R137" s="22">
        <v>14024526</v>
      </c>
      <c r="S137" s="22">
        <v>4794920</v>
      </c>
      <c r="T137" s="22">
        <v>191868426</v>
      </c>
      <c r="U137" s="22">
        <v>17888228</v>
      </c>
      <c r="V137" s="22">
        <v>0</v>
      </c>
      <c r="W137" s="22">
        <v>9524831</v>
      </c>
      <c r="X137" s="22">
        <v>7070724</v>
      </c>
      <c r="Y137" s="22">
        <v>4104585</v>
      </c>
      <c r="Z137" s="22">
        <v>0</v>
      </c>
      <c r="AA137" s="22">
        <v>0</v>
      </c>
      <c r="AB137" s="22">
        <v>0</v>
      </c>
      <c r="AC137" s="22">
        <v>38588368</v>
      </c>
      <c r="AD137" s="22">
        <v>6042360</v>
      </c>
      <c r="AE137" s="22">
        <v>2594966</v>
      </c>
      <c r="AF137" s="22">
        <v>0</v>
      </c>
      <c r="AG137" s="22">
        <v>2813295</v>
      </c>
      <c r="AH137" s="22">
        <v>2509564</v>
      </c>
      <c r="AI137" s="22">
        <v>52548553</v>
      </c>
      <c r="AJ137" s="22">
        <v>139319873</v>
      </c>
      <c r="AK137" s="22">
        <v>5449149</v>
      </c>
      <c r="AL137" s="22">
        <v>133870724</v>
      </c>
    </row>
    <row r="138" spans="1:38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42929008</v>
      </c>
      <c r="F138" s="22">
        <v>0</v>
      </c>
      <c r="G138" s="22">
        <v>44167132</v>
      </c>
      <c r="H138" s="22">
        <v>17620642</v>
      </c>
      <c r="I138" s="22">
        <v>17076106</v>
      </c>
      <c r="J138" s="22">
        <v>0</v>
      </c>
      <c r="K138" s="22">
        <v>0</v>
      </c>
      <c r="L138" s="22">
        <v>0</v>
      </c>
      <c r="M138" s="22">
        <v>121792888</v>
      </c>
      <c r="N138" s="22">
        <v>3069922</v>
      </c>
      <c r="O138" s="22">
        <v>38589441</v>
      </c>
      <c r="P138" s="22">
        <v>7982269</v>
      </c>
      <c r="Q138" s="22">
        <v>18439355</v>
      </c>
      <c r="R138" s="22">
        <v>13995937</v>
      </c>
      <c r="S138" s="22">
        <v>3073050</v>
      </c>
      <c r="T138" s="22">
        <v>206942862</v>
      </c>
      <c r="U138" s="22">
        <v>21532262</v>
      </c>
      <c r="V138" s="22">
        <v>0</v>
      </c>
      <c r="W138" s="22">
        <v>13353298</v>
      </c>
      <c r="X138" s="22">
        <v>4334186</v>
      </c>
      <c r="Y138" s="22">
        <v>3983306</v>
      </c>
      <c r="Z138" s="22">
        <v>0</v>
      </c>
      <c r="AA138" s="22">
        <v>0</v>
      </c>
      <c r="AB138" s="22">
        <v>0</v>
      </c>
      <c r="AC138" s="22">
        <v>43203052</v>
      </c>
      <c r="AD138" s="22">
        <v>10274257</v>
      </c>
      <c r="AE138" s="22">
        <v>4551125</v>
      </c>
      <c r="AF138" s="22">
        <v>0</v>
      </c>
      <c r="AG138" s="22">
        <v>5681449</v>
      </c>
      <c r="AH138" s="22">
        <v>1406222</v>
      </c>
      <c r="AI138" s="22">
        <v>65116105</v>
      </c>
      <c r="AJ138" s="22">
        <v>141826757</v>
      </c>
      <c r="AK138" s="22">
        <v>17683811</v>
      </c>
      <c r="AL138" s="22">
        <v>124142946</v>
      </c>
    </row>
    <row r="139" spans="1:38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49844904</v>
      </c>
      <c r="F139" s="22">
        <v>0</v>
      </c>
      <c r="G139" s="22">
        <v>20584905</v>
      </c>
      <c r="H139" s="22">
        <v>10310700</v>
      </c>
      <c r="I139" s="22">
        <v>5821079</v>
      </c>
      <c r="J139" s="22">
        <v>0</v>
      </c>
      <c r="K139" s="22">
        <v>0</v>
      </c>
      <c r="L139" s="22">
        <v>0</v>
      </c>
      <c r="M139" s="22">
        <v>86561588</v>
      </c>
      <c r="N139" s="22">
        <v>1079625</v>
      </c>
      <c r="O139" s="22">
        <v>20682327</v>
      </c>
      <c r="P139" s="22">
        <v>1987019</v>
      </c>
      <c r="Q139" s="22">
        <v>4141168</v>
      </c>
      <c r="R139" s="22">
        <v>3057552</v>
      </c>
      <c r="S139" s="22">
        <v>4175928</v>
      </c>
      <c r="T139" s="22">
        <v>121685207</v>
      </c>
      <c r="U139" s="22">
        <v>18914222</v>
      </c>
      <c r="V139" s="22">
        <v>0</v>
      </c>
      <c r="W139" s="22">
        <v>3347309</v>
      </c>
      <c r="X139" s="22">
        <v>3292416</v>
      </c>
      <c r="Y139" s="22">
        <v>2410165</v>
      </c>
      <c r="Z139" s="22">
        <v>0</v>
      </c>
      <c r="AA139" s="22">
        <v>0</v>
      </c>
      <c r="AB139" s="22">
        <v>0</v>
      </c>
      <c r="AC139" s="22">
        <v>27964112</v>
      </c>
      <c r="AD139" s="22">
        <v>5488084</v>
      </c>
      <c r="AE139" s="22">
        <v>364563</v>
      </c>
      <c r="AF139" s="22">
        <v>0</v>
      </c>
      <c r="AG139" s="22">
        <v>1087884</v>
      </c>
      <c r="AH139" s="22">
        <v>2325703</v>
      </c>
      <c r="AI139" s="22">
        <v>37230346</v>
      </c>
      <c r="AJ139" s="22">
        <v>84454861</v>
      </c>
      <c r="AK139" s="22">
        <v>0</v>
      </c>
      <c r="AL139" s="22">
        <v>84454861</v>
      </c>
    </row>
    <row r="140" spans="1:38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3657349</v>
      </c>
      <c r="F140" s="22">
        <v>0</v>
      </c>
      <c r="G140" s="22">
        <v>3799632</v>
      </c>
      <c r="H140" s="22">
        <v>2961762</v>
      </c>
      <c r="I140" s="22">
        <v>129745</v>
      </c>
      <c r="J140" s="22">
        <v>0</v>
      </c>
      <c r="K140" s="22">
        <v>0</v>
      </c>
      <c r="L140" s="22">
        <v>0</v>
      </c>
      <c r="M140" s="22">
        <v>10548488</v>
      </c>
      <c r="N140" s="22">
        <v>0</v>
      </c>
      <c r="O140" s="22">
        <v>3422980</v>
      </c>
      <c r="P140" s="22">
        <v>449023</v>
      </c>
      <c r="Q140" s="22">
        <v>618395</v>
      </c>
      <c r="R140" s="22">
        <v>311322</v>
      </c>
      <c r="S140" s="22">
        <v>111620</v>
      </c>
      <c r="T140" s="22">
        <v>15461828</v>
      </c>
      <c r="U140" s="22">
        <v>2273103</v>
      </c>
      <c r="V140" s="22">
        <v>0</v>
      </c>
      <c r="W140" s="22">
        <v>993772</v>
      </c>
      <c r="X140" s="22">
        <v>939991</v>
      </c>
      <c r="Y140" s="22">
        <v>8120</v>
      </c>
      <c r="Z140" s="22">
        <v>0</v>
      </c>
      <c r="AA140" s="22">
        <v>0</v>
      </c>
      <c r="AB140" s="22">
        <v>0</v>
      </c>
      <c r="AC140" s="22">
        <v>4214986</v>
      </c>
      <c r="AD140" s="22">
        <v>1582012</v>
      </c>
      <c r="AE140" s="22">
        <v>177771</v>
      </c>
      <c r="AF140" s="22">
        <v>0</v>
      </c>
      <c r="AG140" s="22">
        <v>124112</v>
      </c>
      <c r="AH140" s="22">
        <v>40103</v>
      </c>
      <c r="AI140" s="22">
        <v>6138984</v>
      </c>
      <c r="AJ140" s="22">
        <v>9322844</v>
      </c>
      <c r="AK140" s="22">
        <v>404039</v>
      </c>
      <c r="AL140" s="22">
        <v>8918805</v>
      </c>
    </row>
    <row r="141" spans="1:38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13204799</v>
      </c>
      <c r="F141" s="22">
        <v>0</v>
      </c>
      <c r="G141" s="22">
        <v>7578802</v>
      </c>
      <c r="H141" s="22">
        <v>0</v>
      </c>
      <c r="I141" s="22">
        <v>0</v>
      </c>
      <c r="J141" s="22">
        <v>0</v>
      </c>
      <c r="K141" s="22">
        <v>0</v>
      </c>
      <c r="L141" s="22">
        <v>199074</v>
      </c>
      <c r="M141" s="22">
        <v>20982675</v>
      </c>
      <c r="N141" s="22">
        <v>0</v>
      </c>
      <c r="O141" s="22">
        <v>830134</v>
      </c>
      <c r="P141" s="22">
        <v>603987</v>
      </c>
      <c r="Q141" s="22">
        <v>888623</v>
      </c>
      <c r="R141" s="22">
        <v>237068</v>
      </c>
      <c r="S141" s="22">
        <v>407448</v>
      </c>
      <c r="T141" s="22">
        <v>23949935</v>
      </c>
      <c r="U141" s="22">
        <v>9866240</v>
      </c>
      <c r="V141" s="22">
        <v>0</v>
      </c>
      <c r="W141" s="22">
        <v>5805238</v>
      </c>
      <c r="X141" s="22">
        <v>0</v>
      </c>
      <c r="Y141" s="22">
        <v>0</v>
      </c>
      <c r="Z141" s="22">
        <v>0</v>
      </c>
      <c r="AA141" s="22">
        <v>0</v>
      </c>
      <c r="AB141" s="22">
        <v>120171</v>
      </c>
      <c r="AC141" s="22">
        <v>15791649</v>
      </c>
      <c r="AD141" s="22">
        <v>274583</v>
      </c>
      <c r="AE141" s="22">
        <v>279260</v>
      </c>
      <c r="AF141" s="22">
        <v>0</v>
      </c>
      <c r="AG141" s="22">
        <v>120792</v>
      </c>
      <c r="AH141" s="22">
        <v>68204</v>
      </c>
      <c r="AI141" s="22">
        <v>16534488</v>
      </c>
      <c r="AJ141" s="22">
        <v>7415447</v>
      </c>
      <c r="AK141" s="22">
        <v>1146307</v>
      </c>
      <c r="AL141" s="22">
        <v>6269140</v>
      </c>
    </row>
    <row r="142" spans="1:38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11097290</v>
      </c>
      <c r="F142" s="22">
        <v>0</v>
      </c>
      <c r="G142" s="22">
        <v>7362241</v>
      </c>
      <c r="H142" s="22">
        <v>4688457</v>
      </c>
      <c r="I142" s="22">
        <v>0</v>
      </c>
      <c r="J142" s="22">
        <v>0</v>
      </c>
      <c r="K142" s="22">
        <v>0</v>
      </c>
      <c r="L142" s="22">
        <v>0</v>
      </c>
      <c r="M142" s="22">
        <v>23147988</v>
      </c>
      <c r="N142" s="22">
        <v>0</v>
      </c>
      <c r="O142" s="22">
        <v>6143133</v>
      </c>
      <c r="P142" s="22">
        <v>624016</v>
      </c>
      <c r="Q142" s="22">
        <v>1172000</v>
      </c>
      <c r="R142" s="22">
        <v>0</v>
      </c>
      <c r="S142" s="22">
        <v>633351</v>
      </c>
      <c r="T142" s="22">
        <v>31720488</v>
      </c>
      <c r="U142" s="22">
        <v>7992643</v>
      </c>
      <c r="V142" s="22">
        <v>0</v>
      </c>
      <c r="W142" s="22">
        <v>1901640</v>
      </c>
      <c r="X142" s="22">
        <v>2751014</v>
      </c>
      <c r="Y142" s="22">
        <v>0</v>
      </c>
      <c r="Z142" s="22">
        <v>0</v>
      </c>
      <c r="AA142" s="22">
        <v>0</v>
      </c>
      <c r="AB142" s="22">
        <v>0</v>
      </c>
      <c r="AC142" s="22">
        <v>12645297</v>
      </c>
      <c r="AD142" s="22">
        <v>2966161</v>
      </c>
      <c r="AE142" s="22">
        <v>338583</v>
      </c>
      <c r="AF142" s="22">
        <v>0</v>
      </c>
      <c r="AG142" s="22">
        <v>0</v>
      </c>
      <c r="AH142" s="22">
        <v>249818</v>
      </c>
      <c r="AI142" s="22">
        <v>16199859</v>
      </c>
      <c r="AJ142" s="22">
        <v>15520629</v>
      </c>
      <c r="AK142" s="22">
        <v>622375</v>
      </c>
      <c r="AL142" s="22">
        <v>14898254</v>
      </c>
    </row>
    <row r="143" spans="1:38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4376468</v>
      </c>
      <c r="F143" s="22">
        <v>0</v>
      </c>
      <c r="G143" s="22">
        <v>5982407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10358875</v>
      </c>
      <c r="N143" s="22">
        <v>0</v>
      </c>
      <c r="O143" s="22">
        <v>2546943</v>
      </c>
      <c r="P143" s="22">
        <v>899485</v>
      </c>
      <c r="Q143" s="22">
        <v>199670</v>
      </c>
      <c r="R143" s="22">
        <v>812291</v>
      </c>
      <c r="S143" s="22">
        <v>632816</v>
      </c>
      <c r="T143" s="22">
        <v>15450080</v>
      </c>
      <c r="U143" s="22">
        <v>3054549</v>
      </c>
      <c r="V143" s="22">
        <v>0</v>
      </c>
      <c r="W143" s="22">
        <v>1855070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4909619</v>
      </c>
      <c r="AD143" s="22">
        <v>1604972</v>
      </c>
      <c r="AE143" s="22">
        <v>532770</v>
      </c>
      <c r="AF143" s="22">
        <v>0</v>
      </c>
      <c r="AG143" s="22">
        <v>390664</v>
      </c>
      <c r="AH143" s="22">
        <v>385708</v>
      </c>
      <c r="AI143" s="22">
        <v>7823733</v>
      </c>
      <c r="AJ143" s="22">
        <v>7626347</v>
      </c>
      <c r="AK143" s="22">
        <v>25448</v>
      </c>
      <c r="AL143" s="22">
        <v>7600899</v>
      </c>
    </row>
    <row r="144" spans="1:38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5348582</v>
      </c>
      <c r="F144" s="22">
        <v>0</v>
      </c>
      <c r="G144" s="22">
        <v>4267582</v>
      </c>
      <c r="H144" s="22">
        <v>4963940</v>
      </c>
      <c r="I144" s="22">
        <v>2627809</v>
      </c>
      <c r="J144" s="22">
        <v>0</v>
      </c>
      <c r="K144" s="22">
        <v>0</v>
      </c>
      <c r="L144" s="22">
        <v>0</v>
      </c>
      <c r="M144" s="22">
        <v>17207913</v>
      </c>
      <c r="N144" s="22">
        <v>0</v>
      </c>
      <c r="O144" s="22">
        <v>13218054</v>
      </c>
      <c r="P144" s="22">
        <v>1421198</v>
      </c>
      <c r="Q144" s="22">
        <v>1563187</v>
      </c>
      <c r="R144" s="22">
        <v>0</v>
      </c>
      <c r="S144" s="22">
        <v>127051</v>
      </c>
      <c r="T144" s="22">
        <v>33537403</v>
      </c>
      <c r="U144" s="22">
        <v>3194267</v>
      </c>
      <c r="V144" s="22">
        <v>0</v>
      </c>
      <c r="W144" s="22">
        <v>1069352</v>
      </c>
      <c r="X144" s="22">
        <v>881368</v>
      </c>
      <c r="Y144" s="22">
        <v>517393</v>
      </c>
      <c r="Z144" s="22">
        <v>0</v>
      </c>
      <c r="AA144" s="22">
        <v>0</v>
      </c>
      <c r="AB144" s="22">
        <v>0</v>
      </c>
      <c r="AC144" s="22">
        <v>5662380</v>
      </c>
      <c r="AD144" s="22">
        <v>4211956</v>
      </c>
      <c r="AE144" s="22">
        <v>508647</v>
      </c>
      <c r="AF144" s="22">
        <v>0</v>
      </c>
      <c r="AG144" s="22">
        <v>0</v>
      </c>
      <c r="AH144" s="22">
        <v>119790</v>
      </c>
      <c r="AI144" s="22">
        <v>10502773</v>
      </c>
      <c r="AJ144" s="22">
        <v>23034630</v>
      </c>
      <c r="AK144" s="22">
        <v>1315697</v>
      </c>
      <c r="AL144" s="22">
        <v>21718933</v>
      </c>
    </row>
    <row r="145" spans="1:38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8980578</v>
      </c>
      <c r="F145" s="22">
        <v>0</v>
      </c>
      <c r="G145" s="22">
        <v>12269411</v>
      </c>
      <c r="H145" s="22">
        <v>3673864</v>
      </c>
      <c r="I145" s="22">
        <v>453709</v>
      </c>
      <c r="J145" s="22">
        <v>0</v>
      </c>
      <c r="K145" s="22">
        <v>0</v>
      </c>
      <c r="L145" s="22">
        <v>543371</v>
      </c>
      <c r="M145" s="22">
        <v>25920933</v>
      </c>
      <c r="N145" s="22">
        <v>0</v>
      </c>
      <c r="O145" s="22">
        <v>12580925</v>
      </c>
      <c r="P145" s="22">
        <v>944969</v>
      </c>
      <c r="Q145" s="22">
        <v>604980</v>
      </c>
      <c r="R145" s="22">
        <v>475611</v>
      </c>
      <c r="S145" s="22">
        <v>1096817</v>
      </c>
      <c r="T145" s="22">
        <v>41624235</v>
      </c>
      <c r="U145" s="22">
        <v>4891579</v>
      </c>
      <c r="V145" s="22">
        <v>0</v>
      </c>
      <c r="W145" s="22">
        <v>1464280</v>
      </c>
      <c r="X145" s="22">
        <v>1458405</v>
      </c>
      <c r="Y145" s="22">
        <v>60081</v>
      </c>
      <c r="Z145" s="22">
        <v>0</v>
      </c>
      <c r="AA145" s="22">
        <v>0</v>
      </c>
      <c r="AB145" s="22">
        <v>244896</v>
      </c>
      <c r="AC145" s="22">
        <v>8119241</v>
      </c>
      <c r="AD145" s="22">
        <v>6508661</v>
      </c>
      <c r="AE145" s="22">
        <v>501479</v>
      </c>
      <c r="AF145" s="22">
        <v>0</v>
      </c>
      <c r="AG145" s="22">
        <v>130857</v>
      </c>
      <c r="AH145" s="22">
        <v>751844</v>
      </c>
      <c r="AI145" s="22">
        <v>16012082</v>
      </c>
      <c r="AJ145" s="22">
        <v>25612153</v>
      </c>
      <c r="AK145" s="22">
        <v>2721097</v>
      </c>
      <c r="AL145" s="22">
        <v>22891056</v>
      </c>
    </row>
    <row r="146" spans="1:38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6484739</v>
      </c>
      <c r="F146" s="22">
        <v>0</v>
      </c>
      <c r="G146" s="22">
        <v>9797045</v>
      </c>
      <c r="H146" s="22">
        <v>5625367</v>
      </c>
      <c r="I146" s="22">
        <v>0</v>
      </c>
      <c r="J146" s="22">
        <v>0</v>
      </c>
      <c r="K146" s="22">
        <v>0</v>
      </c>
      <c r="L146" s="22">
        <v>0</v>
      </c>
      <c r="M146" s="22">
        <v>21907151</v>
      </c>
      <c r="N146" s="22">
        <v>0</v>
      </c>
      <c r="O146" s="22">
        <v>8957454</v>
      </c>
      <c r="P146" s="22">
        <v>735907</v>
      </c>
      <c r="Q146" s="22">
        <v>69849</v>
      </c>
      <c r="R146" s="22">
        <v>23352</v>
      </c>
      <c r="S146" s="22">
        <v>476387</v>
      </c>
      <c r="T146" s="22">
        <v>32170100</v>
      </c>
      <c r="U146" s="22">
        <v>5193514</v>
      </c>
      <c r="V146" s="22">
        <v>0</v>
      </c>
      <c r="W146" s="22">
        <v>2736453</v>
      </c>
      <c r="X146" s="22">
        <v>1513944</v>
      </c>
      <c r="Y146" s="22">
        <v>0</v>
      </c>
      <c r="Z146" s="22">
        <v>0</v>
      </c>
      <c r="AA146" s="22">
        <v>0</v>
      </c>
      <c r="AB146" s="22">
        <v>0</v>
      </c>
      <c r="AC146" s="22">
        <v>9443911</v>
      </c>
      <c r="AD146" s="22">
        <v>512978</v>
      </c>
      <c r="AE146" s="22">
        <v>355029</v>
      </c>
      <c r="AF146" s="22">
        <v>0</v>
      </c>
      <c r="AG146" s="22">
        <v>3701</v>
      </c>
      <c r="AH146" s="22">
        <v>153987</v>
      </c>
      <c r="AI146" s="22">
        <v>10469606</v>
      </c>
      <c r="AJ146" s="22">
        <v>21700494</v>
      </c>
      <c r="AK146" s="22">
        <v>2132544</v>
      </c>
      <c r="AL146" s="22">
        <v>19567950</v>
      </c>
    </row>
    <row r="147" spans="1:38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1955980</v>
      </c>
      <c r="F147" s="22">
        <v>0</v>
      </c>
      <c r="G147" s="22">
        <v>3174109</v>
      </c>
      <c r="H147" s="22">
        <v>992752</v>
      </c>
      <c r="I147" s="22">
        <v>0</v>
      </c>
      <c r="J147" s="22">
        <v>0</v>
      </c>
      <c r="K147" s="22">
        <v>0</v>
      </c>
      <c r="L147" s="22">
        <v>0</v>
      </c>
      <c r="M147" s="22">
        <v>6122841</v>
      </c>
      <c r="N147" s="22">
        <v>0</v>
      </c>
      <c r="O147" s="22">
        <v>2093750</v>
      </c>
      <c r="P147" s="22">
        <v>1062203</v>
      </c>
      <c r="Q147" s="22">
        <v>50917</v>
      </c>
      <c r="R147" s="22">
        <v>224694</v>
      </c>
      <c r="S147" s="22">
        <v>376680</v>
      </c>
      <c r="T147" s="22">
        <v>9931085</v>
      </c>
      <c r="U147" s="22">
        <v>1572290</v>
      </c>
      <c r="V147" s="22">
        <v>0</v>
      </c>
      <c r="W147" s="22">
        <v>1103270</v>
      </c>
      <c r="X147" s="22">
        <v>482364</v>
      </c>
      <c r="Y147" s="22">
        <v>0</v>
      </c>
      <c r="Z147" s="22">
        <v>0</v>
      </c>
      <c r="AA147" s="22">
        <v>0</v>
      </c>
      <c r="AB147" s="22">
        <v>0</v>
      </c>
      <c r="AC147" s="22">
        <v>3157924</v>
      </c>
      <c r="AD147" s="22">
        <v>942604</v>
      </c>
      <c r="AE147" s="22">
        <v>345543</v>
      </c>
      <c r="AF147" s="22">
        <v>0</v>
      </c>
      <c r="AG147" s="22">
        <v>157619</v>
      </c>
      <c r="AH147" s="22">
        <v>137738</v>
      </c>
      <c r="AI147" s="22">
        <v>4741428</v>
      </c>
      <c r="AJ147" s="22">
        <v>5189657</v>
      </c>
      <c r="AK147" s="22">
        <v>470074</v>
      </c>
      <c r="AL147" s="22">
        <v>4719583</v>
      </c>
    </row>
    <row r="148" spans="1:38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4397110</v>
      </c>
      <c r="F148" s="22">
        <v>0</v>
      </c>
      <c r="G148" s="22">
        <v>3325190</v>
      </c>
      <c r="H148" s="22">
        <v>1472835</v>
      </c>
      <c r="I148" s="22">
        <v>39206</v>
      </c>
      <c r="J148" s="22">
        <v>0</v>
      </c>
      <c r="K148" s="22">
        <v>0</v>
      </c>
      <c r="L148" s="22">
        <v>0</v>
      </c>
      <c r="M148" s="22">
        <v>9234341</v>
      </c>
      <c r="N148" s="22">
        <v>3917736</v>
      </c>
      <c r="O148" s="22">
        <v>3116388</v>
      </c>
      <c r="P148" s="22">
        <v>969175</v>
      </c>
      <c r="Q148" s="22">
        <v>369515</v>
      </c>
      <c r="R148" s="22">
        <v>755140</v>
      </c>
      <c r="S148" s="22">
        <v>1172284</v>
      </c>
      <c r="T148" s="22">
        <v>19534579</v>
      </c>
      <c r="U148" s="22">
        <v>3704649</v>
      </c>
      <c r="V148" s="22">
        <v>0</v>
      </c>
      <c r="W148" s="22">
        <v>1903773</v>
      </c>
      <c r="X148" s="22">
        <v>1049475</v>
      </c>
      <c r="Y148" s="22">
        <v>37245</v>
      </c>
      <c r="Z148" s="22">
        <v>0</v>
      </c>
      <c r="AA148" s="22">
        <v>0</v>
      </c>
      <c r="AB148" s="22">
        <v>0</v>
      </c>
      <c r="AC148" s="22">
        <v>6695142</v>
      </c>
      <c r="AD148" s="22">
        <v>1126970</v>
      </c>
      <c r="AE148" s="22">
        <v>914727</v>
      </c>
      <c r="AF148" s="22">
        <v>0</v>
      </c>
      <c r="AG148" s="22">
        <v>487941</v>
      </c>
      <c r="AH148" s="22">
        <v>532997</v>
      </c>
      <c r="AI148" s="22">
        <v>9757777</v>
      </c>
      <c r="AJ148" s="22">
        <v>9776802</v>
      </c>
      <c r="AK148" s="22">
        <v>190000</v>
      </c>
      <c r="AL148" s="22">
        <v>9586802</v>
      </c>
    </row>
    <row r="149" spans="1:38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6477924</v>
      </c>
      <c r="F149" s="22">
        <v>0</v>
      </c>
      <c r="G149" s="22">
        <v>3701707</v>
      </c>
      <c r="H149" s="22">
        <v>5333583</v>
      </c>
      <c r="I149" s="22">
        <v>772235</v>
      </c>
      <c r="J149" s="22">
        <v>0</v>
      </c>
      <c r="K149" s="22">
        <v>0</v>
      </c>
      <c r="L149" s="22">
        <v>0</v>
      </c>
      <c r="M149" s="22">
        <v>16285449</v>
      </c>
      <c r="N149" s="22">
        <v>0</v>
      </c>
      <c r="O149" s="22">
        <v>2648483</v>
      </c>
      <c r="P149" s="22">
        <v>1874776</v>
      </c>
      <c r="Q149" s="22">
        <v>1289078</v>
      </c>
      <c r="R149" s="22">
        <v>823839</v>
      </c>
      <c r="S149" s="22">
        <v>257628</v>
      </c>
      <c r="T149" s="22">
        <v>23179253</v>
      </c>
      <c r="U149" s="22">
        <v>3716159</v>
      </c>
      <c r="V149" s="22">
        <v>0</v>
      </c>
      <c r="W149" s="22">
        <v>1082245</v>
      </c>
      <c r="X149" s="22">
        <v>993718</v>
      </c>
      <c r="Y149" s="22">
        <v>167666</v>
      </c>
      <c r="Z149" s="22">
        <v>0</v>
      </c>
      <c r="AA149" s="22">
        <v>0</v>
      </c>
      <c r="AB149" s="22">
        <v>0</v>
      </c>
      <c r="AC149" s="22">
        <v>5959788</v>
      </c>
      <c r="AD149" s="22">
        <v>1449505</v>
      </c>
      <c r="AE149" s="22">
        <v>576985</v>
      </c>
      <c r="AF149" s="22">
        <v>0</v>
      </c>
      <c r="AG149" s="22">
        <v>649214</v>
      </c>
      <c r="AH149" s="22">
        <v>330387</v>
      </c>
      <c r="AI149" s="22">
        <v>8965879</v>
      </c>
      <c r="AJ149" s="22">
        <v>14213374</v>
      </c>
      <c r="AK149" s="22">
        <v>716583</v>
      </c>
      <c r="AL149" s="22">
        <v>13496791</v>
      </c>
    </row>
    <row r="150" spans="1:38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61127766</v>
      </c>
      <c r="F150" s="22">
        <v>0</v>
      </c>
      <c r="G150" s="22">
        <v>27011493</v>
      </c>
      <c r="H150" s="22">
        <v>21351197</v>
      </c>
      <c r="I150" s="22">
        <v>32621164</v>
      </c>
      <c r="J150" s="22">
        <v>0</v>
      </c>
      <c r="K150" s="22">
        <v>0</v>
      </c>
      <c r="L150" s="22">
        <v>0</v>
      </c>
      <c r="M150" s="22">
        <v>142111620</v>
      </c>
      <c r="N150" s="22">
        <v>0</v>
      </c>
      <c r="O150" s="22">
        <v>22292614</v>
      </c>
      <c r="P150" s="22">
        <v>4546797</v>
      </c>
      <c r="Q150" s="22">
        <v>8656102</v>
      </c>
      <c r="R150" s="22">
        <v>3943785</v>
      </c>
      <c r="S150" s="22">
        <v>2577428</v>
      </c>
      <c r="T150" s="22">
        <v>184128346</v>
      </c>
      <c r="U150" s="22">
        <v>26548400</v>
      </c>
      <c r="V150" s="22">
        <v>0</v>
      </c>
      <c r="W150" s="22">
        <v>6843347</v>
      </c>
      <c r="X150" s="22">
        <v>7243874</v>
      </c>
      <c r="Y150" s="22">
        <v>13011507</v>
      </c>
      <c r="Z150" s="22">
        <v>0</v>
      </c>
      <c r="AA150" s="22">
        <v>0</v>
      </c>
      <c r="AB150" s="22">
        <v>0</v>
      </c>
      <c r="AC150" s="22">
        <v>53647128</v>
      </c>
      <c r="AD150" s="22">
        <v>4961110</v>
      </c>
      <c r="AE150" s="22">
        <v>2130916</v>
      </c>
      <c r="AF150" s="22">
        <v>0</v>
      </c>
      <c r="AG150" s="22">
        <v>1463046</v>
      </c>
      <c r="AH150" s="22">
        <v>846997</v>
      </c>
      <c r="AI150" s="22">
        <v>63049197</v>
      </c>
      <c r="AJ150" s="22">
        <v>121079149</v>
      </c>
      <c r="AK150" s="22">
        <v>5683220</v>
      </c>
      <c r="AL150" s="22">
        <v>115395929</v>
      </c>
    </row>
    <row r="151" spans="1:38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6902344</v>
      </c>
      <c r="F151" s="22">
        <v>0</v>
      </c>
      <c r="G151" s="22">
        <v>2963336</v>
      </c>
      <c r="H151" s="22">
        <v>2476247</v>
      </c>
      <c r="I151" s="22">
        <v>2065288</v>
      </c>
      <c r="J151" s="22">
        <v>0</v>
      </c>
      <c r="K151" s="22">
        <v>0</v>
      </c>
      <c r="L151" s="22">
        <v>0</v>
      </c>
      <c r="M151" s="22">
        <v>14407215</v>
      </c>
      <c r="N151" s="22">
        <v>65650</v>
      </c>
      <c r="O151" s="22">
        <v>1197547</v>
      </c>
      <c r="P151" s="22">
        <v>249762</v>
      </c>
      <c r="Q151" s="22">
        <v>52577</v>
      </c>
      <c r="R151" s="22">
        <v>460357</v>
      </c>
      <c r="S151" s="22">
        <v>244864</v>
      </c>
      <c r="T151" s="22">
        <v>16677972</v>
      </c>
      <c r="U151" s="22">
        <v>1562619</v>
      </c>
      <c r="V151" s="22">
        <v>0</v>
      </c>
      <c r="W151" s="22">
        <v>736617</v>
      </c>
      <c r="X151" s="22">
        <v>502307</v>
      </c>
      <c r="Y151" s="22">
        <v>102736</v>
      </c>
      <c r="Z151" s="22">
        <v>0</v>
      </c>
      <c r="AA151" s="22">
        <v>0</v>
      </c>
      <c r="AB151" s="22">
        <v>0</v>
      </c>
      <c r="AC151" s="22">
        <v>2904279</v>
      </c>
      <c r="AD151" s="22">
        <v>485538</v>
      </c>
      <c r="AE151" s="22">
        <v>141929</v>
      </c>
      <c r="AF151" s="22">
        <v>0</v>
      </c>
      <c r="AG151" s="22">
        <v>79965</v>
      </c>
      <c r="AH151" s="22">
        <v>108263</v>
      </c>
      <c r="AI151" s="22">
        <v>3719974</v>
      </c>
      <c r="AJ151" s="22">
        <v>12957998</v>
      </c>
      <c r="AK151" s="22">
        <v>1565135</v>
      </c>
      <c r="AL151" s="22">
        <v>11392863</v>
      </c>
    </row>
    <row r="152" spans="1:38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8639529</v>
      </c>
      <c r="F152" s="22">
        <v>0</v>
      </c>
      <c r="G152" s="22">
        <v>12022259</v>
      </c>
      <c r="H152" s="22">
        <v>9107199</v>
      </c>
      <c r="I152" s="22">
        <v>0</v>
      </c>
      <c r="J152" s="22">
        <v>0</v>
      </c>
      <c r="K152" s="22">
        <v>0</v>
      </c>
      <c r="L152" s="22">
        <v>0</v>
      </c>
      <c r="M152" s="22">
        <v>29768987</v>
      </c>
      <c r="N152" s="22">
        <v>0</v>
      </c>
      <c r="O152" s="22">
        <v>6322143</v>
      </c>
      <c r="P152" s="22">
        <v>2054686</v>
      </c>
      <c r="Q152" s="22">
        <v>753389</v>
      </c>
      <c r="R152" s="22">
        <v>182519</v>
      </c>
      <c r="S152" s="22">
        <v>1147692</v>
      </c>
      <c r="T152" s="22">
        <v>40229416</v>
      </c>
      <c r="U152" s="22">
        <v>4910040</v>
      </c>
      <c r="V152" s="22">
        <v>0</v>
      </c>
      <c r="W152" s="22">
        <v>2982940</v>
      </c>
      <c r="X152" s="22">
        <v>2730426</v>
      </c>
      <c r="Y152" s="22">
        <v>0</v>
      </c>
      <c r="Z152" s="22">
        <v>0</v>
      </c>
      <c r="AA152" s="22">
        <v>0</v>
      </c>
      <c r="AB152" s="22">
        <v>0</v>
      </c>
      <c r="AC152" s="22">
        <v>10623406</v>
      </c>
      <c r="AD152" s="22">
        <v>2262520</v>
      </c>
      <c r="AE152" s="22">
        <v>1358759</v>
      </c>
      <c r="AF152" s="22">
        <v>0</v>
      </c>
      <c r="AG152" s="22">
        <v>47700</v>
      </c>
      <c r="AH152" s="22">
        <v>954426</v>
      </c>
      <c r="AI152" s="22">
        <v>15246811</v>
      </c>
      <c r="AJ152" s="22">
        <v>24982605</v>
      </c>
      <c r="AK152" s="22">
        <v>2613375</v>
      </c>
      <c r="AL152" s="22">
        <v>22369230</v>
      </c>
    </row>
    <row r="153" spans="1:38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119403074</v>
      </c>
      <c r="F153" s="22">
        <v>0</v>
      </c>
      <c r="G153" s="22">
        <v>30891160</v>
      </c>
      <c r="H153" s="22">
        <v>32584681</v>
      </c>
      <c r="I153" s="22">
        <v>43454827</v>
      </c>
      <c r="J153" s="22">
        <v>0</v>
      </c>
      <c r="K153" s="22">
        <v>0</v>
      </c>
      <c r="L153" s="22">
        <v>0</v>
      </c>
      <c r="M153" s="22">
        <v>226333742</v>
      </c>
      <c r="N153" s="22">
        <v>15237744</v>
      </c>
      <c r="O153" s="22">
        <v>66768279</v>
      </c>
      <c r="P153" s="22">
        <v>22035695</v>
      </c>
      <c r="Q153" s="22">
        <v>26619044</v>
      </c>
      <c r="R153" s="22">
        <v>22757060</v>
      </c>
      <c r="S153" s="22">
        <v>4803348</v>
      </c>
      <c r="T153" s="22">
        <v>384554912</v>
      </c>
      <c r="U153" s="22">
        <v>23889683</v>
      </c>
      <c r="V153" s="22">
        <v>0</v>
      </c>
      <c r="W153" s="22">
        <v>5094221</v>
      </c>
      <c r="X153" s="22">
        <v>5066464</v>
      </c>
      <c r="Y153" s="22">
        <v>6569807</v>
      </c>
      <c r="Z153" s="22">
        <v>0</v>
      </c>
      <c r="AA153" s="22">
        <v>0</v>
      </c>
      <c r="AB153" s="22">
        <v>0</v>
      </c>
      <c r="AC153" s="22">
        <v>40620175</v>
      </c>
      <c r="AD153" s="22">
        <v>11277109</v>
      </c>
      <c r="AE153" s="22">
        <v>7965391</v>
      </c>
      <c r="AF153" s="22">
        <v>0</v>
      </c>
      <c r="AG153" s="22">
        <v>5934174</v>
      </c>
      <c r="AH153" s="22">
        <v>1577154</v>
      </c>
      <c r="AI153" s="22">
        <v>67374003</v>
      </c>
      <c r="AJ153" s="22">
        <v>317180909</v>
      </c>
      <c r="AK153" s="22">
        <v>31912766</v>
      </c>
      <c r="AL153" s="22">
        <v>285268143</v>
      </c>
    </row>
    <row r="154" spans="1:38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28100230</v>
      </c>
      <c r="F154" s="22">
        <v>0</v>
      </c>
      <c r="G154" s="22">
        <v>19241715</v>
      </c>
      <c r="H154" s="22">
        <v>20321924</v>
      </c>
      <c r="I154" s="22">
        <v>5935871</v>
      </c>
      <c r="J154" s="22">
        <v>0</v>
      </c>
      <c r="K154" s="22">
        <v>0</v>
      </c>
      <c r="L154" s="22">
        <v>0</v>
      </c>
      <c r="M154" s="22">
        <v>73599740</v>
      </c>
      <c r="N154" s="22">
        <v>3327371</v>
      </c>
      <c r="O154" s="22">
        <v>18633314</v>
      </c>
      <c r="P154" s="22">
        <v>3451533</v>
      </c>
      <c r="Q154" s="22">
        <v>3492310</v>
      </c>
      <c r="R154" s="22">
        <v>1208245</v>
      </c>
      <c r="S154" s="22">
        <v>3469783</v>
      </c>
      <c r="T154" s="22">
        <v>107182296</v>
      </c>
      <c r="U154" s="22">
        <v>17673847</v>
      </c>
      <c r="V154" s="22">
        <v>0</v>
      </c>
      <c r="W154" s="22">
        <v>7009892</v>
      </c>
      <c r="X154" s="22">
        <v>9723115</v>
      </c>
      <c r="Y154" s="22">
        <v>2177688</v>
      </c>
      <c r="Z154" s="22">
        <v>0</v>
      </c>
      <c r="AA154" s="22">
        <v>0</v>
      </c>
      <c r="AB154" s="22">
        <v>0</v>
      </c>
      <c r="AC154" s="22">
        <v>36584542</v>
      </c>
      <c r="AD154" s="22">
        <v>6976575</v>
      </c>
      <c r="AE154" s="22">
        <v>1097933</v>
      </c>
      <c r="AF154" s="22">
        <v>0</v>
      </c>
      <c r="AG154" s="22">
        <v>277891</v>
      </c>
      <c r="AH154" s="22">
        <v>1265124</v>
      </c>
      <c r="AI154" s="22">
        <v>46202065</v>
      </c>
      <c r="AJ154" s="22">
        <v>60980231</v>
      </c>
      <c r="AK154" s="22">
        <v>13352980</v>
      </c>
      <c r="AL154" s="22">
        <v>47627251</v>
      </c>
    </row>
    <row r="155" spans="1:38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2063396</v>
      </c>
      <c r="F155" s="22">
        <v>0</v>
      </c>
      <c r="G155" s="22">
        <v>6819610</v>
      </c>
      <c r="H155" s="22">
        <v>3575287</v>
      </c>
      <c r="I155" s="22">
        <v>111587</v>
      </c>
      <c r="J155" s="22">
        <v>0</v>
      </c>
      <c r="K155" s="22">
        <v>0</v>
      </c>
      <c r="L155" s="22">
        <v>0</v>
      </c>
      <c r="M155" s="22">
        <v>12569880</v>
      </c>
      <c r="N155" s="22">
        <v>0</v>
      </c>
      <c r="O155" s="22">
        <v>1224127</v>
      </c>
      <c r="P155" s="22">
        <v>501515</v>
      </c>
      <c r="Q155" s="22">
        <v>180756</v>
      </c>
      <c r="R155" s="22">
        <v>0</v>
      </c>
      <c r="S155" s="22">
        <v>299533</v>
      </c>
      <c r="T155" s="22">
        <v>14775811</v>
      </c>
      <c r="U155" s="22">
        <v>1738379</v>
      </c>
      <c r="V155" s="22">
        <v>0</v>
      </c>
      <c r="W155" s="22">
        <v>2034827</v>
      </c>
      <c r="X155" s="22">
        <v>478492</v>
      </c>
      <c r="Y155" s="22">
        <v>51388</v>
      </c>
      <c r="Z155" s="22">
        <v>0</v>
      </c>
      <c r="AA155" s="22">
        <v>0</v>
      </c>
      <c r="AB155" s="22">
        <v>0</v>
      </c>
      <c r="AC155" s="22">
        <v>4303086</v>
      </c>
      <c r="AD155" s="22">
        <v>777452</v>
      </c>
      <c r="AE155" s="22">
        <v>205447</v>
      </c>
      <c r="AF155" s="22">
        <v>0</v>
      </c>
      <c r="AG155" s="22">
        <v>0</v>
      </c>
      <c r="AH155" s="22">
        <v>95693</v>
      </c>
      <c r="AI155" s="22">
        <v>5381678</v>
      </c>
      <c r="AJ155" s="22">
        <v>9394133</v>
      </c>
      <c r="AK155" s="22">
        <v>2039987</v>
      </c>
      <c r="AL155" s="22">
        <v>7354146</v>
      </c>
    </row>
    <row r="156" spans="1:38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7460162</v>
      </c>
      <c r="F156" s="22">
        <v>0</v>
      </c>
      <c r="G156" s="22">
        <v>11796744</v>
      </c>
      <c r="H156" s="22">
        <v>1761251</v>
      </c>
      <c r="I156" s="22">
        <v>0</v>
      </c>
      <c r="J156" s="22">
        <v>0</v>
      </c>
      <c r="K156" s="22">
        <v>0</v>
      </c>
      <c r="L156" s="22">
        <v>0</v>
      </c>
      <c r="M156" s="22">
        <v>21018157</v>
      </c>
      <c r="N156" s="22">
        <v>331292</v>
      </c>
      <c r="O156" s="22">
        <v>9922685</v>
      </c>
      <c r="P156" s="22">
        <v>680777</v>
      </c>
      <c r="Q156" s="22">
        <v>671779</v>
      </c>
      <c r="R156" s="22">
        <v>1364213</v>
      </c>
      <c r="S156" s="22">
        <v>397145</v>
      </c>
      <c r="T156" s="22">
        <v>34386048</v>
      </c>
      <c r="U156" s="22">
        <v>5902518</v>
      </c>
      <c r="V156" s="22">
        <v>0</v>
      </c>
      <c r="W156" s="22">
        <v>1676967</v>
      </c>
      <c r="X156" s="22">
        <v>691659</v>
      </c>
      <c r="Y156" s="22">
        <v>0</v>
      </c>
      <c r="Z156" s="22">
        <v>0</v>
      </c>
      <c r="AA156" s="22">
        <v>0</v>
      </c>
      <c r="AB156" s="22">
        <v>0</v>
      </c>
      <c r="AC156" s="22">
        <v>8271144</v>
      </c>
      <c r="AD156" s="22">
        <v>2281778</v>
      </c>
      <c r="AE156" s="22">
        <v>401547</v>
      </c>
      <c r="AF156" s="22">
        <v>0</v>
      </c>
      <c r="AG156" s="22">
        <v>642860</v>
      </c>
      <c r="AH156" s="22">
        <v>307519</v>
      </c>
      <c r="AI156" s="22">
        <v>11904848</v>
      </c>
      <c r="AJ156" s="22">
        <v>22481200</v>
      </c>
      <c r="AK156" s="22">
        <v>250403</v>
      </c>
      <c r="AL156" s="22">
        <v>22230797</v>
      </c>
    </row>
    <row r="157" spans="1:38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33096496</v>
      </c>
      <c r="F157" s="22">
        <v>0</v>
      </c>
      <c r="G157" s="22">
        <v>39144391</v>
      </c>
      <c r="H157" s="22">
        <v>2286295</v>
      </c>
      <c r="I157" s="22">
        <v>189905</v>
      </c>
      <c r="J157" s="22">
        <v>0</v>
      </c>
      <c r="K157" s="22">
        <v>1080526</v>
      </c>
      <c r="L157" s="22">
        <v>0</v>
      </c>
      <c r="M157" s="22">
        <v>75797613</v>
      </c>
      <c r="N157" s="22">
        <v>2675522</v>
      </c>
      <c r="O157" s="22">
        <v>29733596</v>
      </c>
      <c r="P157" s="22">
        <v>12582554</v>
      </c>
      <c r="Q157" s="22">
        <v>3733252</v>
      </c>
      <c r="R157" s="22">
        <v>4285004</v>
      </c>
      <c r="S157" s="22">
        <v>2389775</v>
      </c>
      <c r="T157" s="22">
        <v>131197316</v>
      </c>
      <c r="U157" s="22">
        <v>15352832</v>
      </c>
      <c r="V157" s="22">
        <v>0</v>
      </c>
      <c r="W157" s="22">
        <v>14415375</v>
      </c>
      <c r="X157" s="22">
        <v>860778</v>
      </c>
      <c r="Y157" s="22">
        <v>77271</v>
      </c>
      <c r="Z157" s="22">
        <v>0</v>
      </c>
      <c r="AA157" s="22">
        <v>513321</v>
      </c>
      <c r="AB157" s="22">
        <v>0</v>
      </c>
      <c r="AC157" s="22">
        <v>31219577</v>
      </c>
      <c r="AD157" s="22">
        <v>12666514</v>
      </c>
      <c r="AE157" s="22">
        <v>7766741</v>
      </c>
      <c r="AF157" s="22">
        <v>0</v>
      </c>
      <c r="AG157" s="22">
        <v>2813781</v>
      </c>
      <c r="AH157" s="22">
        <v>1301171</v>
      </c>
      <c r="AI157" s="22">
        <v>55767784</v>
      </c>
      <c r="AJ157" s="22">
        <v>75429532</v>
      </c>
      <c r="AK157" s="22">
        <v>6230961</v>
      </c>
      <c r="AL157" s="22">
        <v>69198571</v>
      </c>
    </row>
    <row r="158" spans="1:38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7881442</v>
      </c>
      <c r="F158" s="22">
        <v>0</v>
      </c>
      <c r="G158" s="22">
        <v>3770433</v>
      </c>
      <c r="H158" s="22">
        <v>2743259</v>
      </c>
      <c r="I158" s="22">
        <v>2636451</v>
      </c>
      <c r="J158" s="22">
        <v>0</v>
      </c>
      <c r="K158" s="22">
        <v>0</v>
      </c>
      <c r="L158" s="22">
        <v>0</v>
      </c>
      <c r="M158" s="22">
        <v>17031585</v>
      </c>
      <c r="N158" s="22">
        <v>0</v>
      </c>
      <c r="O158" s="22">
        <v>18396805</v>
      </c>
      <c r="P158" s="22">
        <v>2099306</v>
      </c>
      <c r="Q158" s="22">
        <v>1730840</v>
      </c>
      <c r="R158" s="22">
        <v>1231974</v>
      </c>
      <c r="S158" s="22">
        <v>455609</v>
      </c>
      <c r="T158" s="22">
        <v>40946119</v>
      </c>
      <c r="U158" s="22">
        <v>3048496</v>
      </c>
      <c r="V158" s="22">
        <v>0</v>
      </c>
      <c r="W158" s="22">
        <v>976399</v>
      </c>
      <c r="X158" s="22">
        <v>469724</v>
      </c>
      <c r="Y158" s="22">
        <v>205362</v>
      </c>
      <c r="Z158" s="22">
        <v>0</v>
      </c>
      <c r="AA158" s="22">
        <v>0</v>
      </c>
      <c r="AB158" s="22">
        <v>0</v>
      </c>
      <c r="AC158" s="22">
        <v>4699981</v>
      </c>
      <c r="AD158" s="22">
        <v>1555913</v>
      </c>
      <c r="AE158" s="22">
        <v>651885</v>
      </c>
      <c r="AF158" s="22">
        <v>0</v>
      </c>
      <c r="AG158" s="22">
        <v>208157</v>
      </c>
      <c r="AH158" s="22">
        <v>209060</v>
      </c>
      <c r="AI158" s="22">
        <v>7324996</v>
      </c>
      <c r="AJ158" s="22">
        <v>33621123</v>
      </c>
      <c r="AK158" s="22">
        <v>2331534</v>
      </c>
      <c r="AL158" s="22">
        <v>31289589</v>
      </c>
    </row>
    <row r="159" spans="1:38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9459428</v>
      </c>
      <c r="F159" s="22">
        <v>0</v>
      </c>
      <c r="G159" s="22">
        <v>9002957</v>
      </c>
      <c r="H159" s="22">
        <v>2472315</v>
      </c>
      <c r="I159" s="22">
        <v>772920</v>
      </c>
      <c r="J159" s="22">
        <v>0</v>
      </c>
      <c r="K159" s="22">
        <v>0</v>
      </c>
      <c r="L159" s="22">
        <v>0</v>
      </c>
      <c r="M159" s="22">
        <v>21707620</v>
      </c>
      <c r="N159" s="22">
        <v>0</v>
      </c>
      <c r="O159" s="22">
        <v>11939327</v>
      </c>
      <c r="P159" s="22">
        <v>623289</v>
      </c>
      <c r="Q159" s="22">
        <v>281922</v>
      </c>
      <c r="R159" s="22">
        <v>511658</v>
      </c>
      <c r="S159" s="22">
        <v>714672</v>
      </c>
      <c r="T159" s="22">
        <v>35778488</v>
      </c>
      <c r="U159" s="22">
        <v>5461070</v>
      </c>
      <c r="V159" s="22">
        <v>0</v>
      </c>
      <c r="W159" s="22">
        <v>951123</v>
      </c>
      <c r="X159" s="22">
        <v>825846</v>
      </c>
      <c r="Y159" s="22">
        <v>349866</v>
      </c>
      <c r="Z159" s="22">
        <v>0</v>
      </c>
      <c r="AA159" s="22">
        <v>0</v>
      </c>
      <c r="AB159" s="22">
        <v>0</v>
      </c>
      <c r="AC159" s="22">
        <v>7587905</v>
      </c>
      <c r="AD159" s="22">
        <v>3867011</v>
      </c>
      <c r="AE159" s="22">
        <v>263840</v>
      </c>
      <c r="AF159" s="22">
        <v>0</v>
      </c>
      <c r="AG159" s="22">
        <v>121439</v>
      </c>
      <c r="AH159" s="22">
        <v>463174</v>
      </c>
      <c r="AI159" s="22">
        <v>12303369</v>
      </c>
      <c r="AJ159" s="22">
        <v>23475119</v>
      </c>
      <c r="AK159" s="22">
        <v>1497908</v>
      </c>
      <c r="AL159" s="22">
        <v>21977211</v>
      </c>
    </row>
    <row r="160" spans="1:38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8119171</v>
      </c>
      <c r="F160" s="22">
        <v>0</v>
      </c>
      <c r="G160" s="22">
        <v>13799001</v>
      </c>
      <c r="H160" s="22">
        <v>6458410</v>
      </c>
      <c r="I160" s="22">
        <v>1669426</v>
      </c>
      <c r="J160" s="22">
        <v>0</v>
      </c>
      <c r="K160" s="22">
        <v>0</v>
      </c>
      <c r="L160" s="22">
        <v>0</v>
      </c>
      <c r="M160" s="22">
        <v>30046008</v>
      </c>
      <c r="N160" s="22">
        <v>0</v>
      </c>
      <c r="O160" s="22">
        <v>11883881</v>
      </c>
      <c r="P160" s="22">
        <v>1737997</v>
      </c>
      <c r="Q160" s="22">
        <v>3498699</v>
      </c>
      <c r="R160" s="22">
        <v>3892417</v>
      </c>
      <c r="S160" s="22">
        <v>871088</v>
      </c>
      <c r="T160" s="22">
        <v>51930090</v>
      </c>
      <c r="U160" s="22">
        <v>4858829</v>
      </c>
      <c r="V160" s="22">
        <v>0</v>
      </c>
      <c r="W160" s="22">
        <v>5343062</v>
      </c>
      <c r="X160" s="22">
        <v>2447346</v>
      </c>
      <c r="Y160" s="22">
        <v>474385</v>
      </c>
      <c r="Z160" s="22">
        <v>0</v>
      </c>
      <c r="AA160" s="22">
        <v>0</v>
      </c>
      <c r="AB160" s="22">
        <v>0</v>
      </c>
      <c r="AC160" s="22">
        <v>13123622</v>
      </c>
      <c r="AD160" s="22">
        <v>7084578</v>
      </c>
      <c r="AE160" s="22">
        <v>975949</v>
      </c>
      <c r="AF160" s="22">
        <v>0</v>
      </c>
      <c r="AG160" s="22">
        <v>1174425</v>
      </c>
      <c r="AH160" s="22">
        <v>562512</v>
      </c>
      <c r="AI160" s="22">
        <v>22921086</v>
      </c>
      <c r="AJ160" s="22">
        <v>29009004</v>
      </c>
      <c r="AK160" s="22">
        <v>3096854</v>
      </c>
      <c r="AL160" s="22">
        <v>25912150</v>
      </c>
    </row>
    <row r="161" spans="1:38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34372052</v>
      </c>
      <c r="F161" s="22">
        <v>0</v>
      </c>
      <c r="G161" s="22">
        <v>13548263</v>
      </c>
      <c r="H161" s="22">
        <v>9412090</v>
      </c>
      <c r="I161" s="22">
        <v>2100612</v>
      </c>
      <c r="J161" s="22">
        <v>0</v>
      </c>
      <c r="K161" s="22">
        <v>3047636</v>
      </c>
      <c r="L161" s="22">
        <v>0</v>
      </c>
      <c r="M161" s="22">
        <v>62480653</v>
      </c>
      <c r="N161" s="22">
        <v>1916811</v>
      </c>
      <c r="O161" s="22">
        <v>13230477</v>
      </c>
      <c r="P161" s="22">
        <v>5342328</v>
      </c>
      <c r="Q161" s="22">
        <v>5750779</v>
      </c>
      <c r="R161" s="22">
        <v>0</v>
      </c>
      <c r="S161" s="22">
        <v>1994081</v>
      </c>
      <c r="T161" s="22">
        <v>90715129</v>
      </c>
      <c r="U161" s="22">
        <v>22720928</v>
      </c>
      <c r="V161" s="22">
        <v>0</v>
      </c>
      <c r="W161" s="22">
        <v>4912309</v>
      </c>
      <c r="X161" s="22">
        <v>2854072</v>
      </c>
      <c r="Y161" s="22">
        <v>491280</v>
      </c>
      <c r="Z161" s="22">
        <v>0</v>
      </c>
      <c r="AA161" s="22">
        <v>1955904</v>
      </c>
      <c r="AB161" s="22">
        <v>0</v>
      </c>
      <c r="AC161" s="22">
        <v>32934493</v>
      </c>
      <c r="AD161" s="22">
        <v>7119466</v>
      </c>
      <c r="AE161" s="22">
        <v>2591046</v>
      </c>
      <c r="AF161" s="22">
        <v>0</v>
      </c>
      <c r="AG161" s="22">
        <v>0</v>
      </c>
      <c r="AH161" s="22">
        <v>1105983</v>
      </c>
      <c r="AI161" s="22">
        <v>43750988</v>
      </c>
      <c r="AJ161" s="22">
        <v>46964141</v>
      </c>
      <c r="AK161" s="22">
        <v>4491318</v>
      </c>
      <c r="AL161" s="22">
        <v>42472823</v>
      </c>
    </row>
    <row r="162" spans="1:38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11564162</v>
      </c>
      <c r="F162" s="22">
        <v>0</v>
      </c>
      <c r="G162" s="22">
        <v>7465069</v>
      </c>
      <c r="H162" s="22">
        <v>4195681</v>
      </c>
      <c r="I162" s="22">
        <v>2203560</v>
      </c>
      <c r="J162" s="22">
        <v>0</v>
      </c>
      <c r="K162" s="22">
        <v>0</v>
      </c>
      <c r="L162" s="22">
        <v>0</v>
      </c>
      <c r="M162" s="22">
        <v>25428472</v>
      </c>
      <c r="N162" s="22">
        <v>38748</v>
      </c>
      <c r="O162" s="22">
        <v>15637256</v>
      </c>
      <c r="P162" s="22">
        <v>2205685</v>
      </c>
      <c r="Q162" s="22">
        <v>543365</v>
      </c>
      <c r="R162" s="22">
        <v>1173085</v>
      </c>
      <c r="S162" s="22">
        <v>911517</v>
      </c>
      <c r="T162" s="22">
        <v>45938128</v>
      </c>
      <c r="U162" s="22">
        <v>6915028</v>
      </c>
      <c r="V162" s="22">
        <v>0</v>
      </c>
      <c r="W162" s="22">
        <v>2762078</v>
      </c>
      <c r="X162" s="22">
        <v>1194520</v>
      </c>
      <c r="Y162" s="22">
        <v>838460</v>
      </c>
      <c r="Z162" s="22">
        <v>0</v>
      </c>
      <c r="AA162" s="22">
        <v>0</v>
      </c>
      <c r="AB162" s="22">
        <v>0</v>
      </c>
      <c r="AC162" s="22">
        <v>11710086</v>
      </c>
      <c r="AD162" s="22">
        <v>1661057</v>
      </c>
      <c r="AE162" s="22">
        <v>936294</v>
      </c>
      <c r="AF162" s="22">
        <v>0</v>
      </c>
      <c r="AG162" s="22">
        <v>687719</v>
      </c>
      <c r="AH162" s="22">
        <v>478679</v>
      </c>
      <c r="AI162" s="22">
        <v>15473835</v>
      </c>
      <c r="AJ162" s="22">
        <v>30464293</v>
      </c>
      <c r="AK162" s="22">
        <v>1610496</v>
      </c>
      <c r="AL162" s="22">
        <v>28853797</v>
      </c>
    </row>
    <row r="163" spans="1:38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1216436</v>
      </c>
      <c r="F163" s="22">
        <v>0</v>
      </c>
      <c r="G163" s="22">
        <v>21192528</v>
      </c>
      <c r="H163" s="22">
        <v>1211754</v>
      </c>
      <c r="I163" s="22">
        <v>0</v>
      </c>
      <c r="J163" s="22">
        <v>0</v>
      </c>
      <c r="K163" s="22">
        <v>196192</v>
      </c>
      <c r="L163" s="22">
        <v>673464</v>
      </c>
      <c r="M163" s="22">
        <v>24490374</v>
      </c>
      <c r="N163" s="22">
        <v>2358901</v>
      </c>
      <c r="O163" s="22">
        <v>9977249</v>
      </c>
      <c r="P163" s="22">
        <v>1598557</v>
      </c>
      <c r="Q163" s="22">
        <v>510917</v>
      </c>
      <c r="R163" s="22">
        <v>1012464</v>
      </c>
      <c r="S163" s="22">
        <v>1196576</v>
      </c>
      <c r="T163" s="22">
        <v>41145038</v>
      </c>
      <c r="U163" s="22">
        <v>749098</v>
      </c>
      <c r="V163" s="22">
        <v>0</v>
      </c>
      <c r="W163" s="22">
        <v>5308313</v>
      </c>
      <c r="X163" s="22">
        <v>586056</v>
      </c>
      <c r="Y163" s="22">
        <v>0</v>
      </c>
      <c r="Z163" s="22">
        <v>0</v>
      </c>
      <c r="AA163" s="22">
        <v>99125</v>
      </c>
      <c r="AB163" s="22">
        <v>421954</v>
      </c>
      <c r="AC163" s="22">
        <v>7164546</v>
      </c>
      <c r="AD163" s="22">
        <v>3148617</v>
      </c>
      <c r="AE163" s="22">
        <v>925292</v>
      </c>
      <c r="AF163" s="22">
        <v>0</v>
      </c>
      <c r="AG163" s="22">
        <v>829050</v>
      </c>
      <c r="AH163" s="22">
        <v>741433</v>
      </c>
      <c r="AI163" s="22">
        <v>12808938</v>
      </c>
      <c r="AJ163" s="22">
        <v>28336100</v>
      </c>
      <c r="AK163" s="22">
        <v>2333622</v>
      </c>
      <c r="AL163" s="22">
        <v>26002478</v>
      </c>
    </row>
    <row r="164" spans="1:38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11125615</v>
      </c>
      <c r="F164" s="22">
        <v>0</v>
      </c>
      <c r="G164" s="22">
        <v>2338234</v>
      </c>
      <c r="H164" s="22">
        <v>3124809</v>
      </c>
      <c r="I164" s="22">
        <v>1475865</v>
      </c>
      <c r="J164" s="22">
        <v>0</v>
      </c>
      <c r="K164" s="22">
        <v>0</v>
      </c>
      <c r="L164" s="22">
        <v>0</v>
      </c>
      <c r="M164" s="22">
        <v>18064523</v>
      </c>
      <c r="N164" s="22">
        <v>0</v>
      </c>
      <c r="O164" s="22">
        <v>10379298</v>
      </c>
      <c r="P164" s="22">
        <v>2676426</v>
      </c>
      <c r="Q164" s="22">
        <v>778996</v>
      </c>
      <c r="R164" s="22">
        <v>990095</v>
      </c>
      <c r="S164" s="22">
        <v>710533</v>
      </c>
      <c r="T164" s="22">
        <v>33599871</v>
      </c>
      <c r="U164" s="22">
        <v>4970386</v>
      </c>
      <c r="V164" s="22">
        <v>0</v>
      </c>
      <c r="W164" s="22">
        <v>513446</v>
      </c>
      <c r="X164" s="22">
        <v>756601</v>
      </c>
      <c r="Y164" s="22">
        <v>368113</v>
      </c>
      <c r="Z164" s="22">
        <v>0</v>
      </c>
      <c r="AA164" s="22">
        <v>0</v>
      </c>
      <c r="AB164" s="22">
        <v>0</v>
      </c>
      <c r="AC164" s="22">
        <v>6608546</v>
      </c>
      <c r="AD164" s="22">
        <v>3241787</v>
      </c>
      <c r="AE164" s="22">
        <v>1420175</v>
      </c>
      <c r="AF164" s="22">
        <v>0</v>
      </c>
      <c r="AG164" s="22">
        <v>94465</v>
      </c>
      <c r="AH164" s="22">
        <v>188045</v>
      </c>
      <c r="AI164" s="22">
        <v>11553018</v>
      </c>
      <c r="AJ164" s="22">
        <v>22046853</v>
      </c>
      <c r="AK164" s="22">
        <v>2068290</v>
      </c>
      <c r="AL164" s="22">
        <v>19978563</v>
      </c>
    </row>
    <row r="165" spans="1:38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44015305</v>
      </c>
      <c r="F165" s="22">
        <v>0</v>
      </c>
      <c r="G165" s="22">
        <v>17832028</v>
      </c>
      <c r="H165" s="22">
        <v>13535629</v>
      </c>
      <c r="I165" s="22">
        <v>11435665</v>
      </c>
      <c r="J165" s="22">
        <v>0</v>
      </c>
      <c r="K165" s="22">
        <v>0</v>
      </c>
      <c r="L165" s="22">
        <v>0</v>
      </c>
      <c r="M165" s="22">
        <v>86818627</v>
      </c>
      <c r="N165" s="22">
        <v>1091808</v>
      </c>
      <c r="O165" s="22">
        <v>7046641</v>
      </c>
      <c r="P165" s="22">
        <v>3488530</v>
      </c>
      <c r="Q165" s="22">
        <v>4956758</v>
      </c>
      <c r="R165" s="22">
        <v>449309</v>
      </c>
      <c r="S165" s="22">
        <v>1662440</v>
      </c>
      <c r="T165" s="22">
        <v>105514113</v>
      </c>
      <c r="U165" s="22">
        <v>20340618</v>
      </c>
      <c r="V165" s="22">
        <v>0</v>
      </c>
      <c r="W165" s="22">
        <v>4135518</v>
      </c>
      <c r="X165" s="22">
        <v>3443173</v>
      </c>
      <c r="Y165" s="22">
        <v>1406246</v>
      </c>
      <c r="Z165" s="22">
        <v>0</v>
      </c>
      <c r="AA165" s="22">
        <v>0</v>
      </c>
      <c r="AB165" s="22">
        <v>0</v>
      </c>
      <c r="AC165" s="22">
        <v>29325555</v>
      </c>
      <c r="AD165" s="22">
        <v>2616339</v>
      </c>
      <c r="AE165" s="22">
        <v>1451829</v>
      </c>
      <c r="AF165" s="22">
        <v>0</v>
      </c>
      <c r="AG165" s="22">
        <v>88138</v>
      </c>
      <c r="AH165" s="22">
        <v>961249</v>
      </c>
      <c r="AI165" s="22">
        <v>34443110</v>
      </c>
      <c r="AJ165" s="22">
        <v>71071003</v>
      </c>
      <c r="AK165" s="22">
        <v>5918884</v>
      </c>
      <c r="AL165" s="22">
        <v>65152119</v>
      </c>
    </row>
    <row r="166" spans="1:38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8634039</v>
      </c>
      <c r="F166" s="22">
        <v>0</v>
      </c>
      <c r="G166" s="22">
        <v>1776809</v>
      </c>
      <c r="H166" s="22">
        <v>2510862</v>
      </c>
      <c r="I166" s="22">
        <v>1965719</v>
      </c>
      <c r="J166" s="22">
        <v>0</v>
      </c>
      <c r="K166" s="22">
        <v>0</v>
      </c>
      <c r="L166" s="22">
        <v>575147</v>
      </c>
      <c r="M166" s="22">
        <v>15462576</v>
      </c>
      <c r="N166" s="22">
        <v>2206807</v>
      </c>
      <c r="O166" s="22">
        <v>12177737</v>
      </c>
      <c r="P166" s="22">
        <v>462894</v>
      </c>
      <c r="Q166" s="22">
        <v>890696</v>
      </c>
      <c r="R166" s="22">
        <v>263746</v>
      </c>
      <c r="S166" s="22">
        <v>1912915</v>
      </c>
      <c r="T166" s="22">
        <v>33377371</v>
      </c>
      <c r="U166" s="22">
        <v>6542794</v>
      </c>
      <c r="V166" s="22">
        <v>0</v>
      </c>
      <c r="W166" s="22">
        <v>790434</v>
      </c>
      <c r="X166" s="22">
        <v>972317</v>
      </c>
      <c r="Y166" s="22">
        <v>70717</v>
      </c>
      <c r="Z166" s="22">
        <v>0</v>
      </c>
      <c r="AA166" s="22">
        <v>0</v>
      </c>
      <c r="AB166" s="22">
        <v>148038</v>
      </c>
      <c r="AC166" s="22">
        <v>8524300</v>
      </c>
      <c r="AD166" s="22">
        <v>3951229</v>
      </c>
      <c r="AE166" s="22">
        <v>138332</v>
      </c>
      <c r="AF166" s="22">
        <v>0</v>
      </c>
      <c r="AG166" s="22">
        <v>34447</v>
      </c>
      <c r="AH166" s="22">
        <v>1015156</v>
      </c>
      <c r="AI166" s="22">
        <v>13663464</v>
      </c>
      <c r="AJ166" s="22">
        <v>19713907</v>
      </c>
      <c r="AK166" s="22">
        <v>4242466</v>
      </c>
      <c r="AL166" s="22">
        <v>15471441</v>
      </c>
    </row>
    <row r="167" spans="1:38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12615556</v>
      </c>
      <c r="F167" s="22">
        <v>0</v>
      </c>
      <c r="G167" s="22">
        <v>9985253</v>
      </c>
      <c r="H167" s="22">
        <v>8555876</v>
      </c>
      <c r="I167" s="22">
        <v>1216597</v>
      </c>
      <c r="J167" s="22">
        <v>0</v>
      </c>
      <c r="K167" s="22">
        <v>0</v>
      </c>
      <c r="L167" s="22">
        <v>0</v>
      </c>
      <c r="M167" s="22">
        <v>32373282</v>
      </c>
      <c r="N167" s="22">
        <v>0</v>
      </c>
      <c r="O167" s="22">
        <v>5028017</v>
      </c>
      <c r="P167" s="22">
        <v>1411394</v>
      </c>
      <c r="Q167" s="22">
        <v>2596627</v>
      </c>
      <c r="R167" s="22">
        <v>1039511</v>
      </c>
      <c r="S167" s="22">
        <v>632275</v>
      </c>
      <c r="T167" s="22">
        <v>43081106</v>
      </c>
      <c r="U167" s="22">
        <v>6782443</v>
      </c>
      <c r="V167" s="22">
        <v>0</v>
      </c>
      <c r="W167" s="22">
        <v>1671196</v>
      </c>
      <c r="X167" s="22">
        <v>1488434</v>
      </c>
      <c r="Y167" s="22">
        <v>327307</v>
      </c>
      <c r="Z167" s="22">
        <v>0</v>
      </c>
      <c r="AA167" s="22">
        <v>0</v>
      </c>
      <c r="AB167" s="22">
        <v>0</v>
      </c>
      <c r="AC167" s="22">
        <v>10269380</v>
      </c>
      <c r="AD167" s="22">
        <v>2112631</v>
      </c>
      <c r="AE167" s="22">
        <v>543982</v>
      </c>
      <c r="AF167" s="22">
        <v>0</v>
      </c>
      <c r="AG167" s="22">
        <v>352071</v>
      </c>
      <c r="AH167" s="22">
        <v>265685</v>
      </c>
      <c r="AI167" s="22">
        <v>13543749</v>
      </c>
      <c r="AJ167" s="22">
        <v>29537357</v>
      </c>
      <c r="AK167" s="22">
        <v>4052432</v>
      </c>
      <c r="AL167" s="22">
        <v>25484925</v>
      </c>
    </row>
    <row r="168" spans="1:38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29374410</v>
      </c>
      <c r="F168" s="22">
        <v>0</v>
      </c>
      <c r="G168" s="22">
        <v>26632026</v>
      </c>
      <c r="H168" s="22">
        <v>11682638</v>
      </c>
      <c r="I168" s="22">
        <v>5692211</v>
      </c>
      <c r="J168" s="22">
        <v>0</v>
      </c>
      <c r="K168" s="22">
        <v>0</v>
      </c>
      <c r="L168" s="22">
        <v>0</v>
      </c>
      <c r="M168" s="22">
        <v>73381285</v>
      </c>
      <c r="N168" s="22">
        <v>0</v>
      </c>
      <c r="O168" s="22">
        <v>12860047</v>
      </c>
      <c r="P168" s="22">
        <v>3853619</v>
      </c>
      <c r="Q168" s="22">
        <v>6561829</v>
      </c>
      <c r="R168" s="22">
        <v>5975352</v>
      </c>
      <c r="S168" s="22">
        <v>2736753</v>
      </c>
      <c r="T168" s="22">
        <v>105368885</v>
      </c>
      <c r="U168" s="22">
        <v>15918691</v>
      </c>
      <c r="V168" s="22">
        <v>0</v>
      </c>
      <c r="W168" s="22">
        <v>7187808</v>
      </c>
      <c r="X168" s="22">
        <v>3522922</v>
      </c>
      <c r="Y168" s="22">
        <v>1055765</v>
      </c>
      <c r="Z168" s="22">
        <v>0</v>
      </c>
      <c r="AA168" s="22">
        <v>0</v>
      </c>
      <c r="AB168" s="22">
        <v>0</v>
      </c>
      <c r="AC168" s="22">
        <v>27685186</v>
      </c>
      <c r="AD168" s="22">
        <v>4048498</v>
      </c>
      <c r="AE168" s="22">
        <v>1903767</v>
      </c>
      <c r="AF168" s="22">
        <v>0</v>
      </c>
      <c r="AG168" s="22">
        <v>4037437</v>
      </c>
      <c r="AH168" s="22">
        <v>1091457</v>
      </c>
      <c r="AI168" s="22">
        <v>38766345</v>
      </c>
      <c r="AJ168" s="22">
        <v>66602540</v>
      </c>
      <c r="AK168" s="22">
        <v>6199899</v>
      </c>
      <c r="AL168" s="22">
        <v>60402641</v>
      </c>
    </row>
    <row r="169" spans="1:38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3667932</v>
      </c>
      <c r="F169" s="22">
        <v>0</v>
      </c>
      <c r="G169" s="22">
        <v>3068812</v>
      </c>
      <c r="H169" s="22">
        <v>2721368</v>
      </c>
      <c r="I169" s="22">
        <v>150563</v>
      </c>
      <c r="J169" s="22">
        <v>0</v>
      </c>
      <c r="K169" s="22">
        <v>0</v>
      </c>
      <c r="L169" s="22">
        <v>221350</v>
      </c>
      <c r="M169" s="22">
        <v>9830025</v>
      </c>
      <c r="N169" s="22">
        <v>0</v>
      </c>
      <c r="O169" s="22">
        <v>321045</v>
      </c>
      <c r="P169" s="22">
        <v>569457</v>
      </c>
      <c r="Q169" s="22">
        <v>182836</v>
      </c>
      <c r="R169" s="22">
        <v>237901</v>
      </c>
      <c r="S169" s="22">
        <v>79978</v>
      </c>
      <c r="T169" s="22">
        <v>11221242</v>
      </c>
      <c r="U169" s="22">
        <v>1027305</v>
      </c>
      <c r="V169" s="22">
        <v>0</v>
      </c>
      <c r="W169" s="22">
        <v>1029200</v>
      </c>
      <c r="X169" s="22">
        <v>757332</v>
      </c>
      <c r="Y169" s="22">
        <v>61189</v>
      </c>
      <c r="Z169" s="22">
        <v>0</v>
      </c>
      <c r="AA169" s="22">
        <v>0</v>
      </c>
      <c r="AB169" s="22">
        <v>189778</v>
      </c>
      <c r="AC169" s="22">
        <v>3064804</v>
      </c>
      <c r="AD169" s="22">
        <v>205479</v>
      </c>
      <c r="AE169" s="22">
        <v>324332</v>
      </c>
      <c r="AF169" s="22">
        <v>0</v>
      </c>
      <c r="AG169" s="22">
        <v>14589</v>
      </c>
      <c r="AH169" s="22">
        <v>61752</v>
      </c>
      <c r="AI169" s="22">
        <v>3670956</v>
      </c>
      <c r="AJ169" s="22">
        <v>7550286</v>
      </c>
      <c r="AK169" s="22">
        <v>250996</v>
      </c>
      <c r="AL169" s="22">
        <v>7299290</v>
      </c>
    </row>
    <row r="170" spans="1:38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33236001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33236001</v>
      </c>
      <c r="N170" s="22">
        <v>0</v>
      </c>
      <c r="O170" s="22">
        <v>5103244</v>
      </c>
      <c r="P170" s="22">
        <v>1231067</v>
      </c>
      <c r="Q170" s="22">
        <v>1300747</v>
      </c>
      <c r="R170" s="22">
        <v>166635</v>
      </c>
      <c r="S170" s="22">
        <v>975644</v>
      </c>
      <c r="T170" s="22">
        <v>42013338</v>
      </c>
      <c r="U170" s="22">
        <v>15896745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15896745</v>
      </c>
      <c r="AD170" s="22">
        <v>1512662</v>
      </c>
      <c r="AE170" s="22">
        <v>636936</v>
      </c>
      <c r="AF170" s="22">
        <v>0</v>
      </c>
      <c r="AG170" s="22">
        <v>101344</v>
      </c>
      <c r="AH170" s="22">
        <v>300463</v>
      </c>
      <c r="AI170" s="22">
        <v>18448150</v>
      </c>
      <c r="AJ170" s="22">
        <v>23565188</v>
      </c>
      <c r="AK170" s="22">
        <v>2718687</v>
      </c>
      <c r="AL170" s="22">
        <v>20846501</v>
      </c>
    </row>
    <row r="171" spans="1:38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34990836</v>
      </c>
      <c r="F171" s="22">
        <v>0</v>
      </c>
      <c r="G171" s="22">
        <v>42012733</v>
      </c>
      <c r="H171" s="22">
        <v>20273960</v>
      </c>
      <c r="I171" s="22">
        <v>0</v>
      </c>
      <c r="J171" s="22">
        <v>0</v>
      </c>
      <c r="K171" s="22">
        <v>0</v>
      </c>
      <c r="L171" s="22">
        <v>0</v>
      </c>
      <c r="M171" s="22">
        <v>97277529</v>
      </c>
      <c r="N171" s="22">
        <v>14397574</v>
      </c>
      <c r="O171" s="22">
        <v>35907012</v>
      </c>
      <c r="P171" s="22">
        <v>2558973</v>
      </c>
      <c r="Q171" s="22">
        <v>1953289</v>
      </c>
      <c r="R171" s="22">
        <v>3242493</v>
      </c>
      <c r="S171" s="22">
        <v>3342430</v>
      </c>
      <c r="T171" s="22">
        <v>158679300</v>
      </c>
      <c r="U171" s="22">
        <v>24050727</v>
      </c>
      <c r="V171" s="22">
        <v>0</v>
      </c>
      <c r="W171" s="22">
        <v>13834830</v>
      </c>
      <c r="X171" s="22">
        <v>6892793</v>
      </c>
      <c r="Y171" s="22">
        <v>0</v>
      </c>
      <c r="Z171" s="22">
        <v>0</v>
      </c>
      <c r="AA171" s="22">
        <v>0</v>
      </c>
      <c r="AB171" s="22">
        <v>0</v>
      </c>
      <c r="AC171" s="22">
        <v>44778350</v>
      </c>
      <c r="AD171" s="22">
        <v>3675568</v>
      </c>
      <c r="AE171" s="22">
        <v>1538869</v>
      </c>
      <c r="AF171" s="22">
        <v>0</v>
      </c>
      <c r="AG171" s="22">
        <v>1045318</v>
      </c>
      <c r="AH171" s="22">
        <v>1471661</v>
      </c>
      <c r="AI171" s="22">
        <v>52509766</v>
      </c>
      <c r="AJ171" s="22">
        <v>106169534</v>
      </c>
      <c r="AK171" s="22">
        <v>33974724</v>
      </c>
      <c r="AL171" s="22">
        <v>72194810</v>
      </c>
    </row>
    <row r="172" spans="1:38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5784491</v>
      </c>
      <c r="F172" s="22">
        <v>0</v>
      </c>
      <c r="G172" s="22">
        <v>4715738</v>
      </c>
      <c r="H172" s="22">
        <v>2021364</v>
      </c>
      <c r="I172" s="22">
        <v>427899</v>
      </c>
      <c r="J172" s="22">
        <v>0</v>
      </c>
      <c r="K172" s="22">
        <v>0</v>
      </c>
      <c r="L172" s="22">
        <v>1311367</v>
      </c>
      <c r="M172" s="22">
        <v>14260859</v>
      </c>
      <c r="N172" s="22">
        <v>288454</v>
      </c>
      <c r="O172" s="22">
        <v>567004</v>
      </c>
      <c r="P172" s="22">
        <v>1318116</v>
      </c>
      <c r="Q172" s="22">
        <v>578045</v>
      </c>
      <c r="R172" s="22">
        <v>198319</v>
      </c>
      <c r="S172" s="22">
        <v>306771</v>
      </c>
      <c r="T172" s="22">
        <v>17517568</v>
      </c>
      <c r="U172" s="22">
        <v>4258459</v>
      </c>
      <c r="V172" s="22">
        <v>0</v>
      </c>
      <c r="W172" s="22">
        <v>2032559</v>
      </c>
      <c r="X172" s="22">
        <v>1174831</v>
      </c>
      <c r="Y172" s="22">
        <v>286229</v>
      </c>
      <c r="Z172" s="22">
        <v>0</v>
      </c>
      <c r="AA172" s="22">
        <v>0</v>
      </c>
      <c r="AB172" s="22">
        <v>1183173</v>
      </c>
      <c r="AC172" s="22">
        <v>8935251</v>
      </c>
      <c r="AD172" s="22">
        <v>156899</v>
      </c>
      <c r="AE172" s="22">
        <v>888049</v>
      </c>
      <c r="AF172" s="22">
        <v>0</v>
      </c>
      <c r="AG172" s="22">
        <v>117453</v>
      </c>
      <c r="AH172" s="22">
        <v>199335</v>
      </c>
      <c r="AI172" s="22">
        <v>10296987</v>
      </c>
      <c r="AJ172" s="22">
        <v>7220581</v>
      </c>
      <c r="AK172" s="22">
        <v>557795</v>
      </c>
      <c r="AL172" s="22">
        <v>6662786</v>
      </c>
    </row>
    <row r="173" spans="1:38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6260374</v>
      </c>
      <c r="F173" s="22">
        <v>0</v>
      </c>
      <c r="G173" s="22">
        <v>3893776</v>
      </c>
      <c r="H173" s="22">
        <v>2475489</v>
      </c>
      <c r="I173" s="22">
        <v>0</v>
      </c>
      <c r="J173" s="22">
        <v>0</v>
      </c>
      <c r="K173" s="22">
        <v>0</v>
      </c>
      <c r="L173" s="22">
        <v>0</v>
      </c>
      <c r="M173" s="22">
        <v>12629639</v>
      </c>
      <c r="N173" s="22">
        <v>1676750</v>
      </c>
      <c r="O173" s="22">
        <v>3922774</v>
      </c>
      <c r="P173" s="22">
        <v>1808474</v>
      </c>
      <c r="Q173" s="22">
        <v>134234</v>
      </c>
      <c r="R173" s="22">
        <v>0</v>
      </c>
      <c r="S173" s="22">
        <v>405591</v>
      </c>
      <c r="T173" s="22">
        <v>20577462</v>
      </c>
      <c r="U173" s="22">
        <v>4303659</v>
      </c>
      <c r="V173" s="22">
        <v>0</v>
      </c>
      <c r="W173" s="22">
        <v>1893220</v>
      </c>
      <c r="X173" s="22">
        <v>1476599</v>
      </c>
      <c r="Y173" s="22">
        <v>0</v>
      </c>
      <c r="Z173" s="22">
        <v>0</v>
      </c>
      <c r="AA173" s="22">
        <v>0</v>
      </c>
      <c r="AB173" s="22">
        <v>0</v>
      </c>
      <c r="AC173" s="22">
        <v>7673478</v>
      </c>
      <c r="AD173" s="22">
        <v>2044759</v>
      </c>
      <c r="AE173" s="22">
        <v>1264492</v>
      </c>
      <c r="AF173" s="22">
        <v>0</v>
      </c>
      <c r="AG173" s="22">
        <v>0</v>
      </c>
      <c r="AH173" s="22">
        <v>259266</v>
      </c>
      <c r="AI173" s="22">
        <v>11241995</v>
      </c>
      <c r="AJ173" s="22">
        <v>9335467</v>
      </c>
      <c r="AK173" s="22">
        <v>1036242</v>
      </c>
      <c r="AL173" s="22">
        <v>8299225</v>
      </c>
    </row>
    <row r="174" spans="1:38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44017826</v>
      </c>
      <c r="F174" s="22">
        <v>0</v>
      </c>
      <c r="G174" s="22">
        <v>16752272</v>
      </c>
      <c r="H174" s="22">
        <v>9529666</v>
      </c>
      <c r="I174" s="22">
        <v>1699863</v>
      </c>
      <c r="J174" s="22">
        <v>0</v>
      </c>
      <c r="K174" s="22">
        <v>0</v>
      </c>
      <c r="L174" s="22">
        <v>0</v>
      </c>
      <c r="M174" s="22">
        <v>71999627</v>
      </c>
      <c r="N174" s="22">
        <v>51812</v>
      </c>
      <c r="O174" s="22">
        <v>21938143</v>
      </c>
      <c r="P174" s="22">
        <v>2573953</v>
      </c>
      <c r="Q174" s="22">
        <v>1286290</v>
      </c>
      <c r="R174" s="22">
        <v>2290375</v>
      </c>
      <c r="S174" s="22">
        <v>2294202</v>
      </c>
      <c r="T174" s="22">
        <v>102434402</v>
      </c>
      <c r="U174" s="22">
        <v>29590920</v>
      </c>
      <c r="V174" s="22">
        <v>0</v>
      </c>
      <c r="W174" s="22">
        <v>4675641</v>
      </c>
      <c r="X174" s="22">
        <v>2482292</v>
      </c>
      <c r="Y174" s="22">
        <v>155311</v>
      </c>
      <c r="Z174" s="22">
        <v>0</v>
      </c>
      <c r="AA174" s="22">
        <v>0</v>
      </c>
      <c r="AB174" s="22">
        <v>0</v>
      </c>
      <c r="AC174" s="22">
        <v>36904164</v>
      </c>
      <c r="AD174" s="22">
        <v>7847456</v>
      </c>
      <c r="AE174" s="22">
        <v>1148373</v>
      </c>
      <c r="AF174" s="22">
        <v>0</v>
      </c>
      <c r="AG174" s="22">
        <v>737840</v>
      </c>
      <c r="AH174" s="22">
        <v>911653</v>
      </c>
      <c r="AI174" s="22">
        <v>47549486</v>
      </c>
      <c r="AJ174" s="22">
        <v>54884916</v>
      </c>
      <c r="AK174" s="22">
        <v>2540050</v>
      </c>
      <c r="AL174" s="22">
        <v>52344866</v>
      </c>
    </row>
    <row r="175" spans="1:38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4423136</v>
      </c>
      <c r="F175" s="22">
        <v>0</v>
      </c>
      <c r="G175" s="22">
        <v>3352109</v>
      </c>
      <c r="H175" s="22">
        <v>799681</v>
      </c>
      <c r="I175" s="22">
        <v>0</v>
      </c>
      <c r="J175" s="22">
        <v>0</v>
      </c>
      <c r="K175" s="22">
        <v>0</v>
      </c>
      <c r="L175" s="22">
        <v>0</v>
      </c>
      <c r="M175" s="22">
        <v>8574926</v>
      </c>
      <c r="N175" s="22">
        <v>0</v>
      </c>
      <c r="O175" s="22">
        <v>1456080</v>
      </c>
      <c r="P175" s="22">
        <v>225676</v>
      </c>
      <c r="Q175" s="22">
        <v>963840</v>
      </c>
      <c r="R175" s="22">
        <v>44705</v>
      </c>
      <c r="S175" s="22">
        <v>129486</v>
      </c>
      <c r="T175" s="22">
        <v>11394713</v>
      </c>
      <c r="U175" s="22">
        <v>2412386</v>
      </c>
      <c r="V175" s="22">
        <v>0</v>
      </c>
      <c r="W175" s="22">
        <v>1114234</v>
      </c>
      <c r="X175" s="22">
        <v>532549</v>
      </c>
      <c r="Y175" s="22">
        <v>0</v>
      </c>
      <c r="Z175" s="22">
        <v>0</v>
      </c>
      <c r="AA175" s="22">
        <v>0</v>
      </c>
      <c r="AB175" s="22">
        <v>0</v>
      </c>
      <c r="AC175" s="22">
        <v>4059169</v>
      </c>
      <c r="AD175" s="22">
        <v>288303</v>
      </c>
      <c r="AE175" s="22">
        <v>65592</v>
      </c>
      <c r="AF175" s="22">
        <v>0</v>
      </c>
      <c r="AG175" s="22">
        <v>18667</v>
      </c>
      <c r="AH175" s="22">
        <v>116295</v>
      </c>
      <c r="AI175" s="22">
        <v>4548026</v>
      </c>
      <c r="AJ175" s="22">
        <v>6846687</v>
      </c>
      <c r="AK175" s="22">
        <v>1002174</v>
      </c>
      <c r="AL175" s="22">
        <v>5844513</v>
      </c>
    </row>
    <row r="176" spans="1:38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75344729</v>
      </c>
      <c r="F176" s="22">
        <v>0</v>
      </c>
      <c r="G176" s="22">
        <v>11444956</v>
      </c>
      <c r="H176" s="22">
        <v>14331598</v>
      </c>
      <c r="I176" s="22">
        <v>3483580</v>
      </c>
      <c r="J176" s="22">
        <v>0</v>
      </c>
      <c r="K176" s="22">
        <v>0</v>
      </c>
      <c r="L176" s="22">
        <v>0</v>
      </c>
      <c r="M176" s="22">
        <v>104604863</v>
      </c>
      <c r="N176" s="22">
        <v>0</v>
      </c>
      <c r="O176" s="22">
        <v>52984407</v>
      </c>
      <c r="P176" s="22">
        <v>3352381</v>
      </c>
      <c r="Q176" s="22">
        <v>1477011</v>
      </c>
      <c r="R176" s="22">
        <v>3737559</v>
      </c>
      <c r="S176" s="22">
        <v>3052052</v>
      </c>
      <c r="T176" s="22">
        <v>169208273</v>
      </c>
      <c r="U176" s="22">
        <v>34778772</v>
      </c>
      <c r="V176" s="22">
        <v>0</v>
      </c>
      <c r="W176" s="22">
        <v>4228558</v>
      </c>
      <c r="X176" s="22">
        <v>4293012</v>
      </c>
      <c r="Y176" s="22">
        <v>896269</v>
      </c>
      <c r="Z176" s="22">
        <v>0</v>
      </c>
      <c r="AA176" s="22">
        <v>0</v>
      </c>
      <c r="AB176" s="22">
        <v>0</v>
      </c>
      <c r="AC176" s="22">
        <v>44196611</v>
      </c>
      <c r="AD176" s="22">
        <v>8641814</v>
      </c>
      <c r="AE176" s="22">
        <v>2066360</v>
      </c>
      <c r="AF176" s="22">
        <v>0</v>
      </c>
      <c r="AG176" s="22">
        <v>863081</v>
      </c>
      <c r="AH176" s="22">
        <v>1456030</v>
      </c>
      <c r="AI176" s="22">
        <v>57223896</v>
      </c>
      <c r="AJ176" s="22">
        <v>111984377</v>
      </c>
      <c r="AK176" s="22">
        <v>7108805</v>
      </c>
      <c r="AL176" s="22">
        <v>104875572</v>
      </c>
    </row>
    <row r="177" spans="1:38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53878340</v>
      </c>
      <c r="F177" s="22">
        <v>0</v>
      </c>
      <c r="G177" s="22">
        <v>25274710</v>
      </c>
      <c r="H177" s="22">
        <v>28588777</v>
      </c>
      <c r="I177" s="22">
        <v>15694674</v>
      </c>
      <c r="J177" s="22">
        <v>0</v>
      </c>
      <c r="K177" s="22">
        <v>0</v>
      </c>
      <c r="L177" s="22">
        <v>0</v>
      </c>
      <c r="M177" s="22">
        <v>123436501</v>
      </c>
      <c r="N177" s="22">
        <v>9429094</v>
      </c>
      <c r="O177" s="22">
        <v>28408081</v>
      </c>
      <c r="P177" s="22">
        <v>6258836</v>
      </c>
      <c r="Q177" s="22">
        <v>23359130</v>
      </c>
      <c r="R177" s="22">
        <v>10251940</v>
      </c>
      <c r="S177" s="22">
        <v>2423944</v>
      </c>
      <c r="T177" s="22">
        <v>203567526</v>
      </c>
      <c r="U177" s="22">
        <v>25670123</v>
      </c>
      <c r="V177" s="22">
        <v>0</v>
      </c>
      <c r="W177" s="22">
        <v>7591038</v>
      </c>
      <c r="X177" s="22">
        <v>4424466</v>
      </c>
      <c r="Y177" s="22">
        <v>1790815</v>
      </c>
      <c r="Z177" s="22">
        <v>0</v>
      </c>
      <c r="AA177" s="22">
        <v>0</v>
      </c>
      <c r="AB177" s="22">
        <v>0</v>
      </c>
      <c r="AC177" s="22">
        <v>39476442</v>
      </c>
      <c r="AD177" s="22">
        <v>7228146</v>
      </c>
      <c r="AE177" s="22">
        <v>3042176</v>
      </c>
      <c r="AF177" s="22">
        <v>0</v>
      </c>
      <c r="AG177" s="22">
        <v>2290015</v>
      </c>
      <c r="AH177" s="22">
        <v>1427883</v>
      </c>
      <c r="AI177" s="22">
        <v>53464662</v>
      </c>
      <c r="AJ177" s="22">
        <v>150102864</v>
      </c>
      <c r="AK177" s="22">
        <v>9228368</v>
      </c>
      <c r="AL177" s="22">
        <v>140874496</v>
      </c>
    </row>
    <row r="178" spans="1:38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34104919</v>
      </c>
      <c r="F178" s="22">
        <v>0</v>
      </c>
      <c r="G178" s="22">
        <v>73983542</v>
      </c>
      <c r="H178" s="22">
        <v>49431487</v>
      </c>
      <c r="I178" s="22">
        <v>2538253</v>
      </c>
      <c r="J178" s="22">
        <v>0</v>
      </c>
      <c r="K178" s="22">
        <v>0</v>
      </c>
      <c r="L178" s="22">
        <v>0</v>
      </c>
      <c r="M178" s="22">
        <v>160058201</v>
      </c>
      <c r="N178" s="22">
        <v>0</v>
      </c>
      <c r="O178" s="22">
        <v>22638461</v>
      </c>
      <c r="P178" s="22">
        <v>3810976</v>
      </c>
      <c r="Q178" s="22">
        <v>18595725</v>
      </c>
      <c r="R178" s="22">
        <v>2563970</v>
      </c>
      <c r="S178" s="22">
        <v>2576751</v>
      </c>
      <c r="T178" s="22">
        <v>210244084</v>
      </c>
      <c r="U178" s="22">
        <v>16398145</v>
      </c>
      <c r="V178" s="22">
        <v>0</v>
      </c>
      <c r="W178" s="22">
        <v>2704163</v>
      </c>
      <c r="X178" s="22">
        <v>6900584</v>
      </c>
      <c r="Y178" s="22">
        <v>126628</v>
      </c>
      <c r="Z178" s="22">
        <v>0</v>
      </c>
      <c r="AA178" s="22">
        <v>0</v>
      </c>
      <c r="AB178" s="22">
        <v>0</v>
      </c>
      <c r="AC178" s="22">
        <v>26129520</v>
      </c>
      <c r="AD178" s="22">
        <v>6476231</v>
      </c>
      <c r="AE178" s="22">
        <v>2168593</v>
      </c>
      <c r="AF178" s="22">
        <v>0</v>
      </c>
      <c r="AG178" s="22">
        <v>1002345</v>
      </c>
      <c r="AH178" s="22">
        <v>917418</v>
      </c>
      <c r="AI178" s="22">
        <v>36694107</v>
      </c>
      <c r="AJ178" s="22">
        <v>173549977</v>
      </c>
      <c r="AK178" s="22">
        <v>16930609</v>
      </c>
      <c r="AL178" s="22">
        <v>156619368</v>
      </c>
    </row>
    <row r="179" spans="1:38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6856871</v>
      </c>
      <c r="F179" s="22">
        <v>0</v>
      </c>
      <c r="G179" s="22">
        <v>6170042</v>
      </c>
      <c r="H179" s="22">
        <v>7457324</v>
      </c>
      <c r="I179" s="22">
        <v>0</v>
      </c>
      <c r="J179" s="22">
        <v>0</v>
      </c>
      <c r="K179" s="22">
        <v>0</v>
      </c>
      <c r="L179" s="22">
        <v>348811</v>
      </c>
      <c r="M179" s="22">
        <v>20833048</v>
      </c>
      <c r="N179" s="22">
        <v>0</v>
      </c>
      <c r="O179" s="22">
        <v>14518171</v>
      </c>
      <c r="P179" s="22">
        <v>2259522</v>
      </c>
      <c r="Q179" s="22">
        <v>9297610</v>
      </c>
      <c r="R179" s="22">
        <v>1105518</v>
      </c>
      <c r="S179" s="22">
        <v>1427388</v>
      </c>
      <c r="T179" s="22">
        <v>49441257</v>
      </c>
      <c r="U179" s="22">
        <v>2195392</v>
      </c>
      <c r="V179" s="22">
        <v>0</v>
      </c>
      <c r="W179" s="22">
        <v>1652307</v>
      </c>
      <c r="X179" s="22">
        <v>2706128</v>
      </c>
      <c r="Y179" s="22">
        <v>0</v>
      </c>
      <c r="Z179" s="22">
        <v>0</v>
      </c>
      <c r="AA179" s="22">
        <v>0</v>
      </c>
      <c r="AB179" s="22">
        <v>209727</v>
      </c>
      <c r="AC179" s="22">
        <v>6763554</v>
      </c>
      <c r="AD179" s="22">
        <v>2873423</v>
      </c>
      <c r="AE179" s="22">
        <v>916803</v>
      </c>
      <c r="AF179" s="22">
        <v>0</v>
      </c>
      <c r="AG179" s="22">
        <v>221294</v>
      </c>
      <c r="AH179" s="22">
        <v>415267</v>
      </c>
      <c r="AI179" s="22">
        <v>11190341</v>
      </c>
      <c r="AJ179" s="22">
        <v>38250916</v>
      </c>
      <c r="AK179" s="22">
        <v>5319991</v>
      </c>
      <c r="AL179" s="22">
        <v>32930925</v>
      </c>
    </row>
    <row r="180" spans="1:38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9160743</v>
      </c>
      <c r="F180" s="22">
        <v>0</v>
      </c>
      <c r="G180" s="22">
        <v>13076039</v>
      </c>
      <c r="H180" s="22">
        <v>1310883</v>
      </c>
      <c r="I180" s="22">
        <v>161330</v>
      </c>
      <c r="J180" s="22">
        <v>0</v>
      </c>
      <c r="K180" s="22">
        <v>0</v>
      </c>
      <c r="L180" s="22">
        <v>0</v>
      </c>
      <c r="M180" s="22">
        <v>23708995</v>
      </c>
      <c r="N180" s="22">
        <v>0</v>
      </c>
      <c r="O180" s="22">
        <v>10229215</v>
      </c>
      <c r="P180" s="22">
        <v>1339099</v>
      </c>
      <c r="Q180" s="22">
        <v>504804</v>
      </c>
      <c r="R180" s="22">
        <v>346167</v>
      </c>
      <c r="S180" s="22">
        <v>1756094</v>
      </c>
      <c r="T180" s="22">
        <v>37884374</v>
      </c>
      <c r="U180" s="22">
        <v>7698307</v>
      </c>
      <c r="V180" s="22">
        <v>0</v>
      </c>
      <c r="W180" s="22">
        <v>6029107</v>
      </c>
      <c r="X180" s="22">
        <v>699167</v>
      </c>
      <c r="Y180" s="22">
        <v>101098</v>
      </c>
      <c r="Z180" s="22">
        <v>0</v>
      </c>
      <c r="AA180" s="22">
        <v>0</v>
      </c>
      <c r="AB180" s="22">
        <v>0</v>
      </c>
      <c r="AC180" s="22">
        <v>14527679</v>
      </c>
      <c r="AD180" s="22">
        <v>4585068</v>
      </c>
      <c r="AE180" s="22">
        <v>806677</v>
      </c>
      <c r="AF180" s="22">
        <v>0</v>
      </c>
      <c r="AG180" s="22">
        <v>66173</v>
      </c>
      <c r="AH180" s="22">
        <v>658696</v>
      </c>
      <c r="AI180" s="22">
        <v>20644293</v>
      </c>
      <c r="AJ180" s="22">
        <v>17240081</v>
      </c>
      <c r="AK180" s="22">
        <v>0</v>
      </c>
      <c r="AL180" s="22">
        <v>17240081</v>
      </c>
    </row>
    <row r="181" spans="1:38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55020105</v>
      </c>
      <c r="F181" s="22">
        <v>0</v>
      </c>
      <c r="G181" s="22">
        <v>23775252</v>
      </c>
      <c r="H181" s="22">
        <v>23629678</v>
      </c>
      <c r="I181" s="22">
        <v>12707182</v>
      </c>
      <c r="J181" s="22">
        <v>0</v>
      </c>
      <c r="K181" s="22">
        <v>0</v>
      </c>
      <c r="L181" s="22">
        <v>0</v>
      </c>
      <c r="M181" s="22">
        <v>115132217</v>
      </c>
      <c r="N181" s="22">
        <v>11677276</v>
      </c>
      <c r="O181" s="22">
        <v>22144598</v>
      </c>
      <c r="P181" s="22">
        <v>2027016</v>
      </c>
      <c r="Q181" s="22">
        <v>14497028</v>
      </c>
      <c r="R181" s="22">
        <v>6563027</v>
      </c>
      <c r="S181" s="22">
        <v>2814753</v>
      </c>
      <c r="T181" s="22">
        <v>174855915</v>
      </c>
      <c r="U181" s="22">
        <v>20887948</v>
      </c>
      <c r="V181" s="22">
        <v>0</v>
      </c>
      <c r="W181" s="22">
        <v>5020952</v>
      </c>
      <c r="X181" s="22">
        <v>7931187</v>
      </c>
      <c r="Y181" s="22">
        <v>1355027</v>
      </c>
      <c r="Z181" s="22">
        <v>0</v>
      </c>
      <c r="AA181" s="22">
        <v>0</v>
      </c>
      <c r="AB181" s="22">
        <v>0</v>
      </c>
      <c r="AC181" s="22">
        <v>35195114</v>
      </c>
      <c r="AD181" s="22">
        <v>5541043</v>
      </c>
      <c r="AE181" s="22">
        <v>1108678</v>
      </c>
      <c r="AF181" s="22">
        <v>0</v>
      </c>
      <c r="AG181" s="22">
        <v>1088408</v>
      </c>
      <c r="AH181" s="22">
        <v>2333103</v>
      </c>
      <c r="AI181" s="22">
        <v>45266346</v>
      </c>
      <c r="AJ181" s="22">
        <v>129589569</v>
      </c>
      <c r="AK181" s="22">
        <v>10926702</v>
      </c>
      <c r="AL181" s="22">
        <v>118662867</v>
      </c>
    </row>
    <row r="182" spans="1:38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45135682</v>
      </c>
      <c r="F182" s="22">
        <v>0</v>
      </c>
      <c r="G182" s="22">
        <v>28133101</v>
      </c>
      <c r="H182" s="22">
        <v>49664194</v>
      </c>
      <c r="I182" s="22">
        <v>20149835</v>
      </c>
      <c r="J182" s="22">
        <v>0</v>
      </c>
      <c r="K182" s="22">
        <v>0</v>
      </c>
      <c r="L182" s="22">
        <v>0</v>
      </c>
      <c r="M182" s="22">
        <v>143082812</v>
      </c>
      <c r="N182" s="22">
        <v>4296154</v>
      </c>
      <c r="O182" s="22">
        <v>14678452</v>
      </c>
      <c r="P182" s="22">
        <v>5400295</v>
      </c>
      <c r="Q182" s="22">
        <v>1335170</v>
      </c>
      <c r="R182" s="22">
        <v>3293135</v>
      </c>
      <c r="S182" s="22">
        <v>2926110</v>
      </c>
      <c r="T182" s="22">
        <v>175012128</v>
      </c>
      <c r="U182" s="22">
        <v>19958178</v>
      </c>
      <c r="V182" s="22">
        <v>0</v>
      </c>
      <c r="W182" s="22">
        <v>10481778</v>
      </c>
      <c r="X182" s="22">
        <v>16528842</v>
      </c>
      <c r="Y182" s="22">
        <v>2082121</v>
      </c>
      <c r="Z182" s="22">
        <v>0</v>
      </c>
      <c r="AA182" s="22">
        <v>0</v>
      </c>
      <c r="AB182" s="22">
        <v>0</v>
      </c>
      <c r="AC182" s="22">
        <v>49050919</v>
      </c>
      <c r="AD182" s="22">
        <v>5073908</v>
      </c>
      <c r="AE182" s="22">
        <v>2733240</v>
      </c>
      <c r="AF182" s="22">
        <v>0</v>
      </c>
      <c r="AG182" s="22">
        <v>1222861</v>
      </c>
      <c r="AH182" s="22">
        <v>1568355</v>
      </c>
      <c r="AI182" s="22">
        <v>59649283</v>
      </c>
      <c r="AJ182" s="22">
        <v>115362845</v>
      </c>
      <c r="AK182" s="22">
        <v>8652638</v>
      </c>
      <c r="AL182" s="22">
        <v>106710207</v>
      </c>
    </row>
    <row r="183" spans="1:38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12735043</v>
      </c>
      <c r="F183" s="22">
        <v>0</v>
      </c>
      <c r="G183" s="22">
        <v>21067012</v>
      </c>
      <c r="H183" s="22">
        <v>9394553</v>
      </c>
      <c r="I183" s="22">
        <v>1303300</v>
      </c>
      <c r="J183" s="22">
        <v>0</v>
      </c>
      <c r="K183" s="22">
        <v>0</v>
      </c>
      <c r="L183" s="22">
        <v>0</v>
      </c>
      <c r="M183" s="22">
        <v>44499908</v>
      </c>
      <c r="N183" s="22">
        <v>452379</v>
      </c>
      <c r="O183" s="22">
        <v>9264742</v>
      </c>
      <c r="P183" s="22">
        <v>2354216</v>
      </c>
      <c r="Q183" s="22">
        <v>2703347</v>
      </c>
      <c r="R183" s="22">
        <v>2264723</v>
      </c>
      <c r="S183" s="22">
        <v>951580</v>
      </c>
      <c r="T183" s="22">
        <v>62490895</v>
      </c>
      <c r="U183" s="22">
        <v>5127566</v>
      </c>
      <c r="V183" s="22">
        <v>0</v>
      </c>
      <c r="W183" s="22">
        <v>7345413</v>
      </c>
      <c r="X183" s="22">
        <v>1887060</v>
      </c>
      <c r="Y183" s="22">
        <v>272929</v>
      </c>
      <c r="Z183" s="22">
        <v>0</v>
      </c>
      <c r="AA183" s="22">
        <v>0</v>
      </c>
      <c r="AB183" s="22">
        <v>0</v>
      </c>
      <c r="AC183" s="22">
        <v>14632968</v>
      </c>
      <c r="AD183" s="22">
        <v>2249992</v>
      </c>
      <c r="AE183" s="22">
        <v>1134480</v>
      </c>
      <c r="AF183" s="22">
        <v>0</v>
      </c>
      <c r="AG183" s="22">
        <v>531760</v>
      </c>
      <c r="AH183" s="22">
        <v>532762</v>
      </c>
      <c r="AI183" s="22">
        <v>19081962</v>
      </c>
      <c r="AJ183" s="22">
        <v>43408933</v>
      </c>
      <c r="AK183" s="22">
        <v>4153996</v>
      </c>
      <c r="AL183" s="22">
        <v>39254937</v>
      </c>
    </row>
    <row r="184" spans="1:38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11720414</v>
      </c>
      <c r="F184" s="22">
        <v>0</v>
      </c>
      <c r="G184" s="22">
        <v>2801717</v>
      </c>
      <c r="H184" s="22">
        <v>2765505</v>
      </c>
      <c r="I184" s="22">
        <v>0</v>
      </c>
      <c r="J184" s="22">
        <v>0</v>
      </c>
      <c r="K184" s="22">
        <v>0</v>
      </c>
      <c r="L184" s="22">
        <v>0</v>
      </c>
      <c r="M184" s="22">
        <v>17287636</v>
      </c>
      <c r="N184" s="22">
        <v>0</v>
      </c>
      <c r="O184" s="22">
        <v>1888003</v>
      </c>
      <c r="P184" s="22">
        <v>1503165</v>
      </c>
      <c r="Q184" s="22">
        <v>843508</v>
      </c>
      <c r="R184" s="22">
        <v>832267</v>
      </c>
      <c r="S184" s="22">
        <v>695372</v>
      </c>
      <c r="T184" s="22">
        <v>23049951</v>
      </c>
      <c r="U184" s="22">
        <v>5760648</v>
      </c>
      <c r="V184" s="22">
        <v>0</v>
      </c>
      <c r="W184" s="22">
        <v>811447</v>
      </c>
      <c r="X184" s="22">
        <v>699722</v>
      </c>
      <c r="Y184" s="22">
        <v>0</v>
      </c>
      <c r="Z184" s="22">
        <v>0</v>
      </c>
      <c r="AA184" s="22">
        <v>0</v>
      </c>
      <c r="AB184" s="22">
        <v>0</v>
      </c>
      <c r="AC184" s="22">
        <v>7271817</v>
      </c>
      <c r="AD184" s="22">
        <v>733667</v>
      </c>
      <c r="AE184" s="22">
        <v>797838</v>
      </c>
      <c r="AF184" s="22">
        <v>0</v>
      </c>
      <c r="AG184" s="22">
        <v>462274</v>
      </c>
      <c r="AH184" s="22">
        <v>333668</v>
      </c>
      <c r="AI184" s="22">
        <v>9599264</v>
      </c>
      <c r="AJ184" s="22">
        <v>13450687</v>
      </c>
      <c r="AK184" s="22">
        <v>1361938</v>
      </c>
      <c r="AL184" s="22">
        <v>12088749</v>
      </c>
    </row>
    <row r="185" spans="1:38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5735465</v>
      </c>
      <c r="F185" s="22">
        <v>0</v>
      </c>
      <c r="G185" s="22">
        <v>3847226</v>
      </c>
      <c r="H185" s="22">
        <v>1939776</v>
      </c>
      <c r="I185" s="22">
        <v>327699</v>
      </c>
      <c r="J185" s="22">
        <v>0</v>
      </c>
      <c r="K185" s="22">
        <v>0</v>
      </c>
      <c r="L185" s="22">
        <v>0</v>
      </c>
      <c r="M185" s="22">
        <v>11850166</v>
      </c>
      <c r="N185" s="22">
        <v>10158</v>
      </c>
      <c r="O185" s="22">
        <v>1101705</v>
      </c>
      <c r="P185" s="22">
        <v>820119</v>
      </c>
      <c r="Q185" s="22">
        <v>200420</v>
      </c>
      <c r="R185" s="22">
        <v>182123</v>
      </c>
      <c r="S185" s="22">
        <v>472753</v>
      </c>
      <c r="T185" s="22">
        <v>14637444</v>
      </c>
      <c r="U185" s="22">
        <v>3355506</v>
      </c>
      <c r="V185" s="22">
        <v>0</v>
      </c>
      <c r="W185" s="22">
        <v>1497570</v>
      </c>
      <c r="X185" s="22">
        <v>607902</v>
      </c>
      <c r="Y185" s="22">
        <v>76606</v>
      </c>
      <c r="Z185" s="22">
        <v>0</v>
      </c>
      <c r="AA185" s="22">
        <v>0</v>
      </c>
      <c r="AB185" s="22">
        <v>0</v>
      </c>
      <c r="AC185" s="22">
        <v>5537584</v>
      </c>
      <c r="AD185" s="22">
        <v>736798</v>
      </c>
      <c r="AE185" s="22">
        <v>379738</v>
      </c>
      <c r="AF185" s="22">
        <v>0</v>
      </c>
      <c r="AG185" s="22">
        <v>144730</v>
      </c>
      <c r="AH185" s="22">
        <v>248735</v>
      </c>
      <c r="AI185" s="22">
        <v>7047585</v>
      </c>
      <c r="AJ185" s="22">
        <v>7589859</v>
      </c>
      <c r="AK185" s="22">
        <v>794007</v>
      </c>
      <c r="AL185" s="22">
        <v>6795852</v>
      </c>
    </row>
    <row r="186" spans="1:38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4187336</v>
      </c>
      <c r="F186" s="22">
        <v>0</v>
      </c>
      <c r="G186" s="22">
        <v>5380602</v>
      </c>
      <c r="H186" s="22">
        <v>2177148</v>
      </c>
      <c r="I186" s="22">
        <v>1474048</v>
      </c>
      <c r="J186" s="22">
        <v>0</v>
      </c>
      <c r="K186" s="22">
        <v>0</v>
      </c>
      <c r="L186" s="22">
        <v>0</v>
      </c>
      <c r="M186" s="22">
        <v>13219134</v>
      </c>
      <c r="N186" s="22">
        <v>0</v>
      </c>
      <c r="O186" s="22">
        <v>2772128</v>
      </c>
      <c r="P186" s="22">
        <v>1001283</v>
      </c>
      <c r="Q186" s="22">
        <v>99701</v>
      </c>
      <c r="R186" s="22">
        <v>63928</v>
      </c>
      <c r="S186" s="22">
        <v>71638</v>
      </c>
      <c r="T186" s="22">
        <v>17227812</v>
      </c>
      <c r="U186" s="22">
        <v>3176410</v>
      </c>
      <c r="V186" s="22">
        <v>0</v>
      </c>
      <c r="W186" s="22">
        <v>1081031</v>
      </c>
      <c r="X186" s="22">
        <v>1110873</v>
      </c>
      <c r="Y186" s="22">
        <v>585311</v>
      </c>
      <c r="Z186" s="22">
        <v>0</v>
      </c>
      <c r="AA186" s="22">
        <v>0</v>
      </c>
      <c r="AB186" s="22">
        <v>0</v>
      </c>
      <c r="AC186" s="22">
        <v>5953625</v>
      </c>
      <c r="AD186" s="22">
        <v>2251417</v>
      </c>
      <c r="AE186" s="22">
        <v>415778</v>
      </c>
      <c r="AF186" s="22">
        <v>0</v>
      </c>
      <c r="AG186" s="22">
        <v>39115</v>
      </c>
      <c r="AH186" s="22">
        <v>64776</v>
      </c>
      <c r="AI186" s="22">
        <v>8724711</v>
      </c>
      <c r="AJ186" s="22">
        <v>8503101</v>
      </c>
      <c r="AK186" s="22">
        <v>2013984</v>
      </c>
      <c r="AL186" s="22">
        <v>6489117</v>
      </c>
    </row>
    <row r="187" spans="1:38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14394794</v>
      </c>
      <c r="F187" s="22">
        <v>0</v>
      </c>
      <c r="G187" s="22">
        <v>10516517</v>
      </c>
      <c r="H187" s="22">
        <v>5332071</v>
      </c>
      <c r="I187" s="22">
        <v>1392537</v>
      </c>
      <c r="J187" s="22">
        <v>0</v>
      </c>
      <c r="K187" s="22">
        <v>0</v>
      </c>
      <c r="L187" s="22">
        <v>0</v>
      </c>
      <c r="M187" s="22">
        <v>31635919</v>
      </c>
      <c r="N187" s="22">
        <v>1860266</v>
      </c>
      <c r="O187" s="22">
        <v>12179514</v>
      </c>
      <c r="P187" s="22">
        <v>1518529</v>
      </c>
      <c r="Q187" s="22">
        <v>999394</v>
      </c>
      <c r="R187" s="22">
        <v>0</v>
      </c>
      <c r="S187" s="22">
        <v>642759</v>
      </c>
      <c r="T187" s="22">
        <v>48836381</v>
      </c>
      <c r="U187" s="22">
        <v>11419249</v>
      </c>
      <c r="V187" s="22">
        <v>0</v>
      </c>
      <c r="W187" s="22">
        <v>1939532</v>
      </c>
      <c r="X187" s="22">
        <v>840878</v>
      </c>
      <c r="Y187" s="22">
        <v>369934</v>
      </c>
      <c r="Z187" s="22">
        <v>0</v>
      </c>
      <c r="AA187" s="22">
        <v>0</v>
      </c>
      <c r="AB187" s="22">
        <v>0</v>
      </c>
      <c r="AC187" s="22">
        <v>14569593</v>
      </c>
      <c r="AD187" s="22">
        <v>3328679</v>
      </c>
      <c r="AE187" s="22">
        <v>678294</v>
      </c>
      <c r="AF187" s="22">
        <v>0</v>
      </c>
      <c r="AG187" s="22">
        <v>0</v>
      </c>
      <c r="AH187" s="22">
        <v>394067</v>
      </c>
      <c r="AI187" s="22">
        <v>18970633</v>
      </c>
      <c r="AJ187" s="22">
        <v>29865748</v>
      </c>
      <c r="AK187" s="22">
        <v>1906178</v>
      </c>
      <c r="AL187" s="22">
        <v>27959570</v>
      </c>
    </row>
    <row r="188" spans="1:38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19152360</v>
      </c>
      <c r="F188" s="22">
        <v>0</v>
      </c>
      <c r="G188" s="22">
        <v>8402829</v>
      </c>
      <c r="H188" s="22">
        <v>7637783</v>
      </c>
      <c r="I188" s="22">
        <v>702402</v>
      </c>
      <c r="J188" s="22">
        <v>0</v>
      </c>
      <c r="K188" s="22">
        <v>0</v>
      </c>
      <c r="L188" s="22">
        <v>3208741</v>
      </c>
      <c r="M188" s="22">
        <v>39104115</v>
      </c>
      <c r="N188" s="22">
        <v>139896</v>
      </c>
      <c r="O188" s="22">
        <v>13400622</v>
      </c>
      <c r="P188" s="22">
        <v>3269091</v>
      </c>
      <c r="Q188" s="22">
        <v>1350432</v>
      </c>
      <c r="R188" s="22">
        <v>178400</v>
      </c>
      <c r="S188" s="22">
        <v>948038</v>
      </c>
      <c r="T188" s="22">
        <v>58390594</v>
      </c>
      <c r="U188" s="22">
        <v>8365570</v>
      </c>
      <c r="V188" s="22">
        <v>0</v>
      </c>
      <c r="W188" s="22">
        <v>2648387</v>
      </c>
      <c r="X188" s="22">
        <v>2023290</v>
      </c>
      <c r="Y188" s="22">
        <v>180298</v>
      </c>
      <c r="Z188" s="22">
        <v>0</v>
      </c>
      <c r="AA188" s="22">
        <v>0</v>
      </c>
      <c r="AB188" s="22">
        <v>760595</v>
      </c>
      <c r="AC188" s="22">
        <v>13978140</v>
      </c>
      <c r="AD188" s="22">
        <v>3568288</v>
      </c>
      <c r="AE188" s="22">
        <v>1710586</v>
      </c>
      <c r="AF188" s="22">
        <v>0</v>
      </c>
      <c r="AG188" s="22">
        <v>123830</v>
      </c>
      <c r="AH188" s="22">
        <v>539365</v>
      </c>
      <c r="AI188" s="22">
        <v>19920209</v>
      </c>
      <c r="AJ188" s="22">
        <v>38470385</v>
      </c>
      <c r="AK188" s="22">
        <v>5176053</v>
      </c>
      <c r="AL188" s="22">
        <v>33294332</v>
      </c>
    </row>
    <row r="189" spans="1:38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6610646</v>
      </c>
      <c r="F189" s="22">
        <v>0</v>
      </c>
      <c r="G189" s="22">
        <v>1763353</v>
      </c>
      <c r="H189" s="22">
        <v>339695</v>
      </c>
      <c r="I189" s="22">
        <v>0</v>
      </c>
      <c r="J189" s="22">
        <v>0</v>
      </c>
      <c r="K189" s="22">
        <v>0</v>
      </c>
      <c r="L189" s="22">
        <v>0</v>
      </c>
      <c r="M189" s="22">
        <v>8713694</v>
      </c>
      <c r="N189" s="22">
        <v>17361</v>
      </c>
      <c r="O189" s="22">
        <v>3125294</v>
      </c>
      <c r="P189" s="22">
        <v>973962</v>
      </c>
      <c r="Q189" s="22">
        <v>59099</v>
      </c>
      <c r="R189" s="22">
        <v>0</v>
      </c>
      <c r="S189" s="22">
        <v>851430</v>
      </c>
      <c r="T189" s="22">
        <v>13740840</v>
      </c>
      <c r="U189" s="22">
        <v>4783428</v>
      </c>
      <c r="V189" s="22">
        <v>0</v>
      </c>
      <c r="W189" s="22">
        <v>429666</v>
      </c>
      <c r="X189" s="22">
        <v>198865</v>
      </c>
      <c r="Y189" s="22">
        <v>0</v>
      </c>
      <c r="Z189" s="22">
        <v>0</v>
      </c>
      <c r="AA189" s="22">
        <v>0</v>
      </c>
      <c r="AB189" s="22">
        <v>0</v>
      </c>
      <c r="AC189" s="22">
        <v>5411959</v>
      </c>
      <c r="AD189" s="22">
        <v>1819935</v>
      </c>
      <c r="AE189" s="22">
        <v>401714</v>
      </c>
      <c r="AF189" s="22">
        <v>0</v>
      </c>
      <c r="AG189" s="22">
        <v>0</v>
      </c>
      <c r="AH189" s="22">
        <v>508581</v>
      </c>
      <c r="AI189" s="22">
        <v>8142189</v>
      </c>
      <c r="AJ189" s="22">
        <v>5598651</v>
      </c>
      <c r="AK189" s="22">
        <v>652685</v>
      </c>
      <c r="AL189" s="22">
        <v>4945966</v>
      </c>
    </row>
    <row r="190" spans="1:38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77732938</v>
      </c>
      <c r="F190" s="22">
        <v>0</v>
      </c>
      <c r="G190" s="22">
        <v>10309025</v>
      </c>
      <c r="H190" s="22">
        <v>9152481</v>
      </c>
      <c r="I190" s="22">
        <v>9617883</v>
      </c>
      <c r="J190" s="22">
        <v>0</v>
      </c>
      <c r="K190" s="22">
        <v>0</v>
      </c>
      <c r="L190" s="22">
        <v>0</v>
      </c>
      <c r="M190" s="22">
        <v>106812327</v>
      </c>
      <c r="N190" s="22">
        <v>0</v>
      </c>
      <c r="O190" s="22">
        <v>16515086</v>
      </c>
      <c r="P190" s="22">
        <v>6517240</v>
      </c>
      <c r="Q190" s="22">
        <v>2869470</v>
      </c>
      <c r="R190" s="22">
        <v>0</v>
      </c>
      <c r="S190" s="22">
        <v>3869356</v>
      </c>
      <c r="T190" s="22">
        <v>136583479</v>
      </c>
      <c r="U190" s="22">
        <v>52405207</v>
      </c>
      <c r="V190" s="22">
        <v>0</v>
      </c>
      <c r="W190" s="22">
        <v>5485100</v>
      </c>
      <c r="X190" s="22">
        <v>4634690</v>
      </c>
      <c r="Y190" s="22">
        <v>4432707</v>
      </c>
      <c r="Z190" s="22">
        <v>0</v>
      </c>
      <c r="AA190" s="22">
        <v>0</v>
      </c>
      <c r="AB190" s="22">
        <v>0</v>
      </c>
      <c r="AC190" s="22">
        <v>66957704</v>
      </c>
      <c r="AD190" s="22">
        <v>6710311</v>
      </c>
      <c r="AE190" s="22">
        <v>4678189</v>
      </c>
      <c r="AF190" s="22">
        <v>0</v>
      </c>
      <c r="AG190" s="22">
        <v>0</v>
      </c>
      <c r="AH190" s="22">
        <v>1912470</v>
      </c>
      <c r="AI190" s="22">
        <v>80258674</v>
      </c>
      <c r="AJ190" s="22">
        <v>56324805</v>
      </c>
      <c r="AK190" s="22">
        <v>6630654</v>
      </c>
      <c r="AL190" s="22">
        <v>49694151</v>
      </c>
    </row>
    <row r="191" spans="1:38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31657454</v>
      </c>
      <c r="F191" s="22">
        <v>0</v>
      </c>
      <c r="G191" s="22">
        <v>18869310</v>
      </c>
      <c r="H191" s="22">
        <v>5158419</v>
      </c>
      <c r="I191" s="22">
        <v>2303174</v>
      </c>
      <c r="J191" s="22">
        <v>0</v>
      </c>
      <c r="K191" s="22">
        <v>0</v>
      </c>
      <c r="L191" s="22">
        <v>0</v>
      </c>
      <c r="M191" s="22">
        <v>57988357</v>
      </c>
      <c r="N191" s="22">
        <v>1179529</v>
      </c>
      <c r="O191" s="22">
        <v>10661512</v>
      </c>
      <c r="P191" s="22">
        <v>4556368</v>
      </c>
      <c r="Q191" s="22">
        <v>1716109</v>
      </c>
      <c r="R191" s="22">
        <v>3072915</v>
      </c>
      <c r="S191" s="22">
        <v>2486091</v>
      </c>
      <c r="T191" s="22">
        <v>81660881</v>
      </c>
      <c r="U191" s="22">
        <v>17897179</v>
      </c>
      <c r="V191" s="22">
        <v>0</v>
      </c>
      <c r="W191" s="22">
        <v>6549767</v>
      </c>
      <c r="X191" s="22">
        <v>1954121</v>
      </c>
      <c r="Y191" s="22">
        <v>640304</v>
      </c>
      <c r="Z191" s="22">
        <v>0</v>
      </c>
      <c r="AA191" s="22">
        <v>0</v>
      </c>
      <c r="AB191" s="22">
        <v>0</v>
      </c>
      <c r="AC191" s="22">
        <v>27041371</v>
      </c>
      <c r="AD191" s="22">
        <v>1762733</v>
      </c>
      <c r="AE191" s="22">
        <v>2211849</v>
      </c>
      <c r="AF191" s="22">
        <v>0</v>
      </c>
      <c r="AG191" s="22">
        <v>473619</v>
      </c>
      <c r="AH191" s="22">
        <v>998391</v>
      </c>
      <c r="AI191" s="22">
        <v>32487963</v>
      </c>
      <c r="AJ191" s="22">
        <v>49172918</v>
      </c>
      <c r="AK191" s="22">
        <v>3760471</v>
      </c>
      <c r="AL191" s="22">
        <v>45412447</v>
      </c>
    </row>
    <row r="192" spans="1:38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11832595</v>
      </c>
      <c r="F192" s="22">
        <v>0</v>
      </c>
      <c r="G192" s="22">
        <v>3886600</v>
      </c>
      <c r="H192" s="22">
        <v>2466397</v>
      </c>
      <c r="I192" s="22">
        <v>0</v>
      </c>
      <c r="J192" s="22">
        <v>0</v>
      </c>
      <c r="K192" s="22">
        <v>0</v>
      </c>
      <c r="L192" s="22">
        <v>0</v>
      </c>
      <c r="M192" s="22">
        <v>18185592</v>
      </c>
      <c r="N192" s="22">
        <v>0</v>
      </c>
      <c r="O192" s="22">
        <v>12740747</v>
      </c>
      <c r="P192" s="22">
        <v>1027623</v>
      </c>
      <c r="Q192" s="22">
        <v>375995</v>
      </c>
      <c r="R192" s="22">
        <v>662353</v>
      </c>
      <c r="S192" s="22">
        <v>161855</v>
      </c>
      <c r="T192" s="22">
        <v>33154165</v>
      </c>
      <c r="U192" s="22">
        <v>8179663</v>
      </c>
      <c r="V192" s="22">
        <v>0</v>
      </c>
      <c r="W192" s="22">
        <v>1989930</v>
      </c>
      <c r="X192" s="22">
        <v>1640620</v>
      </c>
      <c r="Y192" s="22">
        <v>0</v>
      </c>
      <c r="Z192" s="22">
        <v>0</v>
      </c>
      <c r="AA192" s="22">
        <v>0</v>
      </c>
      <c r="AB192" s="22">
        <v>0</v>
      </c>
      <c r="AC192" s="22">
        <v>11810213</v>
      </c>
      <c r="AD192" s="22">
        <v>1514928</v>
      </c>
      <c r="AE192" s="22">
        <v>218146</v>
      </c>
      <c r="AF192" s="22">
        <v>0</v>
      </c>
      <c r="AG192" s="22">
        <v>470496</v>
      </c>
      <c r="AH192" s="22">
        <v>57141</v>
      </c>
      <c r="AI192" s="22">
        <v>14070924</v>
      </c>
      <c r="AJ192" s="22">
        <v>19083241</v>
      </c>
      <c r="AK192" s="22">
        <v>1056081</v>
      </c>
      <c r="AL192" s="22">
        <v>18027160</v>
      </c>
    </row>
    <row r="193" spans="1:38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36747257</v>
      </c>
      <c r="F193" s="22">
        <v>0</v>
      </c>
      <c r="G193" s="22">
        <v>9322338</v>
      </c>
      <c r="H193" s="22">
        <v>16320838</v>
      </c>
      <c r="I193" s="22">
        <v>2581527</v>
      </c>
      <c r="J193" s="22">
        <v>0</v>
      </c>
      <c r="K193" s="22">
        <v>0</v>
      </c>
      <c r="L193" s="22">
        <v>0</v>
      </c>
      <c r="M193" s="22">
        <v>64971960</v>
      </c>
      <c r="N193" s="22">
        <v>0</v>
      </c>
      <c r="O193" s="22">
        <v>12198429</v>
      </c>
      <c r="P193" s="22">
        <v>1598013</v>
      </c>
      <c r="Q193" s="22">
        <v>1212308</v>
      </c>
      <c r="R193" s="22">
        <v>0</v>
      </c>
      <c r="S193" s="22">
        <v>528424</v>
      </c>
      <c r="T193" s="22">
        <v>80509134</v>
      </c>
      <c r="U193" s="22">
        <v>32743329</v>
      </c>
      <c r="V193" s="22">
        <v>0</v>
      </c>
      <c r="W193" s="22">
        <v>6826632</v>
      </c>
      <c r="X193" s="22">
        <v>6317821</v>
      </c>
      <c r="Y193" s="22">
        <v>1521161</v>
      </c>
      <c r="Z193" s="22">
        <v>0</v>
      </c>
      <c r="AA193" s="22">
        <v>0</v>
      </c>
      <c r="AB193" s="22">
        <v>0</v>
      </c>
      <c r="AC193" s="22">
        <v>47408943</v>
      </c>
      <c r="AD193" s="22">
        <v>9649789</v>
      </c>
      <c r="AE193" s="22">
        <v>644452</v>
      </c>
      <c r="AF193" s="22">
        <v>0</v>
      </c>
      <c r="AG193" s="22">
        <v>0</v>
      </c>
      <c r="AH193" s="22">
        <v>133390</v>
      </c>
      <c r="AI193" s="22">
        <v>57836574</v>
      </c>
      <c r="AJ193" s="22">
        <v>22672560</v>
      </c>
      <c r="AK193" s="22">
        <v>3081731</v>
      </c>
      <c r="AL193" s="22">
        <v>19590829</v>
      </c>
    </row>
    <row r="194" spans="1:38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19990031</v>
      </c>
      <c r="F194" s="22">
        <v>0</v>
      </c>
      <c r="G194" s="22">
        <v>18221052</v>
      </c>
      <c r="H194" s="22">
        <v>12501740</v>
      </c>
      <c r="I194" s="22">
        <v>6229454</v>
      </c>
      <c r="J194" s="22">
        <v>0</v>
      </c>
      <c r="K194" s="22">
        <v>0</v>
      </c>
      <c r="L194" s="22">
        <v>2207663</v>
      </c>
      <c r="M194" s="22">
        <v>59149940</v>
      </c>
      <c r="N194" s="22">
        <v>0</v>
      </c>
      <c r="O194" s="22">
        <v>18043609</v>
      </c>
      <c r="P194" s="22">
        <v>2893511</v>
      </c>
      <c r="Q194" s="22">
        <v>1796829</v>
      </c>
      <c r="R194" s="22">
        <v>0</v>
      </c>
      <c r="S194" s="22">
        <v>1309395</v>
      </c>
      <c r="T194" s="22">
        <v>83193284</v>
      </c>
      <c r="U194" s="22">
        <v>8224551</v>
      </c>
      <c r="V194" s="22">
        <v>0</v>
      </c>
      <c r="W194" s="22">
        <v>3939675</v>
      </c>
      <c r="X194" s="22">
        <v>4649861</v>
      </c>
      <c r="Y194" s="22">
        <v>840693</v>
      </c>
      <c r="Z194" s="22">
        <v>0</v>
      </c>
      <c r="AA194" s="22">
        <v>0</v>
      </c>
      <c r="AB194" s="22">
        <v>520148</v>
      </c>
      <c r="AC194" s="22">
        <v>18174928</v>
      </c>
      <c r="AD194" s="22">
        <v>6105670</v>
      </c>
      <c r="AE194" s="22">
        <v>1249384</v>
      </c>
      <c r="AF194" s="22">
        <v>0</v>
      </c>
      <c r="AG194" s="22">
        <v>0</v>
      </c>
      <c r="AH194" s="22">
        <v>763928</v>
      </c>
      <c r="AI194" s="22">
        <v>26293910</v>
      </c>
      <c r="AJ194" s="22">
        <v>56899374</v>
      </c>
      <c r="AK194" s="22">
        <v>0</v>
      </c>
      <c r="AL194" s="22">
        <v>56899374</v>
      </c>
    </row>
    <row r="195" spans="1:38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4578640</v>
      </c>
      <c r="F195" s="22">
        <v>0</v>
      </c>
      <c r="G195" s="22">
        <v>2235571</v>
      </c>
      <c r="H195" s="22">
        <v>2617283</v>
      </c>
      <c r="I195" s="22">
        <v>475324</v>
      </c>
      <c r="J195" s="22">
        <v>0</v>
      </c>
      <c r="K195" s="22">
        <v>0</v>
      </c>
      <c r="L195" s="22">
        <v>0</v>
      </c>
      <c r="M195" s="22">
        <v>9906818</v>
      </c>
      <c r="N195" s="22">
        <v>0</v>
      </c>
      <c r="O195" s="22">
        <v>948411</v>
      </c>
      <c r="P195" s="22">
        <v>1189148</v>
      </c>
      <c r="Q195" s="22">
        <v>2395796</v>
      </c>
      <c r="R195" s="22">
        <v>367217</v>
      </c>
      <c r="S195" s="22">
        <v>153161</v>
      </c>
      <c r="T195" s="22">
        <v>14960551</v>
      </c>
      <c r="U195" s="22">
        <v>1764656</v>
      </c>
      <c r="V195" s="22">
        <v>0</v>
      </c>
      <c r="W195" s="22">
        <v>893568</v>
      </c>
      <c r="X195" s="22">
        <v>1216095</v>
      </c>
      <c r="Y195" s="22">
        <v>91897</v>
      </c>
      <c r="Z195" s="22">
        <v>0</v>
      </c>
      <c r="AA195" s="22">
        <v>0</v>
      </c>
      <c r="AB195" s="22">
        <v>0</v>
      </c>
      <c r="AC195" s="22">
        <v>3966216</v>
      </c>
      <c r="AD195" s="22">
        <v>315647</v>
      </c>
      <c r="AE195" s="22">
        <v>715385</v>
      </c>
      <c r="AF195" s="22">
        <v>0</v>
      </c>
      <c r="AG195" s="22">
        <v>186875</v>
      </c>
      <c r="AH195" s="22">
        <v>88398</v>
      </c>
      <c r="AI195" s="22">
        <v>5272521</v>
      </c>
      <c r="AJ195" s="22">
        <v>9688030</v>
      </c>
      <c r="AK195" s="22">
        <v>35942</v>
      </c>
      <c r="AL195" s="22">
        <v>9652088</v>
      </c>
    </row>
    <row r="196" spans="1:38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26741539</v>
      </c>
      <c r="F196" s="22">
        <v>0</v>
      </c>
      <c r="G196" s="22">
        <v>2711529</v>
      </c>
      <c r="H196" s="22">
        <v>9568163</v>
      </c>
      <c r="I196" s="22">
        <v>0</v>
      </c>
      <c r="J196" s="22">
        <v>0</v>
      </c>
      <c r="K196" s="22">
        <v>0</v>
      </c>
      <c r="L196" s="22">
        <v>0</v>
      </c>
      <c r="M196" s="22">
        <v>39021231</v>
      </c>
      <c r="N196" s="22">
        <v>51770</v>
      </c>
      <c r="O196" s="22">
        <v>29921164</v>
      </c>
      <c r="P196" s="22">
        <v>3636988</v>
      </c>
      <c r="Q196" s="22">
        <v>1271657</v>
      </c>
      <c r="R196" s="22">
        <v>1077267</v>
      </c>
      <c r="S196" s="22">
        <v>980639</v>
      </c>
      <c r="T196" s="22">
        <v>75960716</v>
      </c>
      <c r="U196" s="22">
        <v>12835631</v>
      </c>
      <c r="V196" s="22">
        <v>0</v>
      </c>
      <c r="W196" s="22">
        <v>1178009</v>
      </c>
      <c r="X196" s="22">
        <v>2560791</v>
      </c>
      <c r="Y196" s="22">
        <v>0</v>
      </c>
      <c r="Z196" s="22">
        <v>0</v>
      </c>
      <c r="AA196" s="22">
        <v>0</v>
      </c>
      <c r="AB196" s="22">
        <v>0</v>
      </c>
      <c r="AC196" s="22">
        <v>16574431</v>
      </c>
      <c r="AD196" s="22">
        <v>5945391</v>
      </c>
      <c r="AE196" s="22">
        <v>1144931</v>
      </c>
      <c r="AF196" s="22">
        <v>0</v>
      </c>
      <c r="AG196" s="22">
        <v>620504</v>
      </c>
      <c r="AH196" s="22">
        <v>155504</v>
      </c>
      <c r="AI196" s="22">
        <v>24440761</v>
      </c>
      <c r="AJ196" s="22">
        <v>51519955</v>
      </c>
      <c r="AK196" s="22">
        <v>10136948</v>
      </c>
      <c r="AL196" s="22">
        <v>41383007</v>
      </c>
    </row>
    <row r="197" spans="1:38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83132821</v>
      </c>
      <c r="F197" s="22">
        <v>0</v>
      </c>
      <c r="G197" s="22">
        <v>26820459</v>
      </c>
      <c r="H197" s="22">
        <v>17630956</v>
      </c>
      <c r="I197" s="22">
        <v>5941004</v>
      </c>
      <c r="J197" s="22">
        <v>0</v>
      </c>
      <c r="K197" s="22">
        <v>0</v>
      </c>
      <c r="L197" s="22">
        <v>0</v>
      </c>
      <c r="M197" s="22">
        <v>133525240</v>
      </c>
      <c r="N197" s="22">
        <v>0</v>
      </c>
      <c r="O197" s="22">
        <v>52693622</v>
      </c>
      <c r="P197" s="22">
        <v>5059865</v>
      </c>
      <c r="Q197" s="22">
        <v>26867140</v>
      </c>
      <c r="R197" s="22">
        <v>0</v>
      </c>
      <c r="S197" s="22">
        <v>6369068</v>
      </c>
      <c r="T197" s="22">
        <v>224514935</v>
      </c>
      <c r="U197" s="22">
        <v>48793014</v>
      </c>
      <c r="V197" s="22">
        <v>0</v>
      </c>
      <c r="W197" s="22">
        <v>9398933</v>
      </c>
      <c r="X197" s="22">
        <v>5599921</v>
      </c>
      <c r="Y197" s="22">
        <v>1557676</v>
      </c>
      <c r="Z197" s="22">
        <v>0</v>
      </c>
      <c r="AA197" s="22">
        <v>0</v>
      </c>
      <c r="AB197" s="22">
        <v>0</v>
      </c>
      <c r="AC197" s="22">
        <v>65349544</v>
      </c>
      <c r="AD197" s="22">
        <v>8828555</v>
      </c>
      <c r="AE197" s="22">
        <v>2706368</v>
      </c>
      <c r="AF197" s="22">
        <v>0</v>
      </c>
      <c r="AG197" s="22">
        <v>0</v>
      </c>
      <c r="AH197" s="22">
        <v>2938452</v>
      </c>
      <c r="AI197" s="22">
        <v>79822919</v>
      </c>
      <c r="AJ197" s="22">
        <v>144692016</v>
      </c>
      <c r="AK197" s="22">
        <v>7999626</v>
      </c>
      <c r="AL197" s="22">
        <v>136692390</v>
      </c>
    </row>
    <row r="198" spans="1:3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3749023</v>
      </c>
      <c r="F198" s="22">
        <v>0</v>
      </c>
      <c r="G198" s="22">
        <v>601091</v>
      </c>
      <c r="H198" s="22">
        <v>491773</v>
      </c>
      <c r="I198" s="22">
        <v>0</v>
      </c>
      <c r="J198" s="22">
        <v>0</v>
      </c>
      <c r="K198" s="22">
        <v>0</v>
      </c>
      <c r="L198" s="22">
        <v>0</v>
      </c>
      <c r="M198" s="22">
        <v>4841887</v>
      </c>
      <c r="N198" s="22">
        <v>0</v>
      </c>
      <c r="O198" s="22">
        <v>3158314</v>
      </c>
      <c r="P198" s="22">
        <v>316944</v>
      </c>
      <c r="Q198" s="22">
        <v>1053450</v>
      </c>
      <c r="R198" s="22">
        <v>149671</v>
      </c>
      <c r="S198" s="22">
        <v>108781</v>
      </c>
      <c r="T198" s="22">
        <v>9629047</v>
      </c>
      <c r="U198" s="22">
        <v>2360134</v>
      </c>
      <c r="V198" s="22">
        <v>0</v>
      </c>
      <c r="W198" s="22">
        <v>64995</v>
      </c>
      <c r="X198" s="22">
        <v>158444</v>
      </c>
      <c r="Y198" s="22">
        <v>0</v>
      </c>
      <c r="Z198" s="22">
        <v>0</v>
      </c>
      <c r="AA198" s="22">
        <v>0</v>
      </c>
      <c r="AB198" s="22">
        <v>0</v>
      </c>
      <c r="AC198" s="22">
        <v>2583573</v>
      </c>
      <c r="AD198" s="22">
        <v>918932</v>
      </c>
      <c r="AE198" s="22">
        <v>167051</v>
      </c>
      <c r="AF198" s="22">
        <v>0</v>
      </c>
      <c r="AG198" s="22">
        <v>63074</v>
      </c>
      <c r="AH198" s="22">
        <v>68493</v>
      </c>
      <c r="AI198" s="22">
        <v>3801123</v>
      </c>
      <c r="AJ198" s="22">
        <v>5827924</v>
      </c>
      <c r="AK198" s="22">
        <v>267000</v>
      </c>
      <c r="AL198" s="22">
        <v>5560924</v>
      </c>
    </row>
    <row r="199" spans="1:3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3169251</v>
      </c>
      <c r="F199" s="22">
        <v>0</v>
      </c>
      <c r="G199" s="22">
        <v>0</v>
      </c>
      <c r="H199" s="22">
        <v>0</v>
      </c>
      <c r="I199" s="22">
        <v>453961</v>
      </c>
      <c r="J199" s="22">
        <v>0</v>
      </c>
      <c r="K199" s="22">
        <v>0</v>
      </c>
      <c r="L199" s="22">
        <v>0</v>
      </c>
      <c r="M199" s="22">
        <v>3623212</v>
      </c>
      <c r="N199" s="22">
        <v>0</v>
      </c>
      <c r="O199" s="22">
        <v>1609552</v>
      </c>
      <c r="P199" s="22">
        <v>684521</v>
      </c>
      <c r="Q199" s="22">
        <v>1349990</v>
      </c>
      <c r="R199" s="22">
        <v>553801</v>
      </c>
      <c r="S199" s="22">
        <v>324397</v>
      </c>
      <c r="T199" s="22">
        <v>8145473</v>
      </c>
      <c r="U199" s="22">
        <v>1763726</v>
      </c>
      <c r="V199" s="22">
        <v>0</v>
      </c>
      <c r="W199" s="22">
        <v>0</v>
      </c>
      <c r="X199" s="22">
        <v>0</v>
      </c>
      <c r="Y199" s="22">
        <v>148154</v>
      </c>
      <c r="Z199" s="22">
        <v>0</v>
      </c>
      <c r="AA199" s="22">
        <v>0</v>
      </c>
      <c r="AB199" s="22">
        <v>0</v>
      </c>
      <c r="AC199" s="22">
        <v>1911880</v>
      </c>
      <c r="AD199" s="22">
        <v>512715</v>
      </c>
      <c r="AE199" s="22">
        <v>354584</v>
      </c>
      <c r="AF199" s="22">
        <v>0</v>
      </c>
      <c r="AG199" s="22">
        <v>281034</v>
      </c>
      <c r="AH199" s="22">
        <v>184873</v>
      </c>
      <c r="AI199" s="22">
        <v>3245086</v>
      </c>
      <c r="AJ199" s="22">
        <v>4900387</v>
      </c>
      <c r="AK199" s="22">
        <v>0</v>
      </c>
      <c r="AL199" s="22">
        <v>4900387</v>
      </c>
    </row>
    <row r="200" spans="1:3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3346221</v>
      </c>
      <c r="F200" s="22">
        <v>0</v>
      </c>
      <c r="G200" s="22">
        <v>2525706</v>
      </c>
      <c r="H200" s="22">
        <v>3248482</v>
      </c>
      <c r="I200" s="22">
        <v>0</v>
      </c>
      <c r="J200" s="22">
        <v>0</v>
      </c>
      <c r="K200" s="22">
        <v>0</v>
      </c>
      <c r="L200" s="22">
        <v>0</v>
      </c>
      <c r="M200" s="22">
        <v>9120409</v>
      </c>
      <c r="N200" s="22">
        <v>91827</v>
      </c>
      <c r="O200" s="22">
        <v>1133372</v>
      </c>
      <c r="P200" s="22">
        <v>563313</v>
      </c>
      <c r="Q200" s="22">
        <v>415384</v>
      </c>
      <c r="R200" s="22">
        <v>341681</v>
      </c>
      <c r="S200" s="22">
        <v>627577</v>
      </c>
      <c r="T200" s="22">
        <v>12293563</v>
      </c>
      <c r="U200" s="22">
        <v>1234508</v>
      </c>
      <c r="V200" s="22">
        <v>0</v>
      </c>
      <c r="W200" s="22">
        <v>677243</v>
      </c>
      <c r="X200" s="22">
        <v>736072</v>
      </c>
      <c r="Y200" s="22">
        <v>0</v>
      </c>
      <c r="Z200" s="22">
        <v>0</v>
      </c>
      <c r="AA200" s="22">
        <v>0</v>
      </c>
      <c r="AB200" s="22">
        <v>0</v>
      </c>
      <c r="AC200" s="22">
        <v>2647823</v>
      </c>
      <c r="AD200" s="22">
        <v>347560</v>
      </c>
      <c r="AE200" s="22">
        <v>259994</v>
      </c>
      <c r="AF200" s="22">
        <v>0</v>
      </c>
      <c r="AG200" s="22">
        <v>133679</v>
      </c>
      <c r="AH200" s="22">
        <v>339908</v>
      </c>
      <c r="AI200" s="22">
        <v>3728964</v>
      </c>
      <c r="AJ200" s="22">
        <v>8564599</v>
      </c>
      <c r="AK200" s="22">
        <v>1111033</v>
      </c>
      <c r="AL200" s="22">
        <v>7453566</v>
      </c>
    </row>
    <row r="201" spans="1:3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702109</v>
      </c>
      <c r="F201" s="22">
        <v>0</v>
      </c>
      <c r="G201" s="22">
        <v>2467580</v>
      </c>
      <c r="H201" s="22">
        <v>461187</v>
      </c>
      <c r="I201" s="22">
        <v>0</v>
      </c>
      <c r="J201" s="22">
        <v>0</v>
      </c>
      <c r="K201" s="22">
        <v>0</v>
      </c>
      <c r="L201" s="22">
        <v>0</v>
      </c>
      <c r="M201" s="22">
        <v>3630876</v>
      </c>
      <c r="N201" s="22">
        <v>0</v>
      </c>
      <c r="O201" s="22">
        <v>1448071</v>
      </c>
      <c r="P201" s="22">
        <v>176163</v>
      </c>
      <c r="Q201" s="22">
        <v>35041</v>
      </c>
      <c r="R201" s="22">
        <v>109999</v>
      </c>
      <c r="S201" s="22">
        <v>193809</v>
      </c>
      <c r="T201" s="22">
        <v>5593959</v>
      </c>
      <c r="U201" s="22">
        <v>429276</v>
      </c>
      <c r="V201" s="22">
        <v>0</v>
      </c>
      <c r="W201" s="22">
        <v>600662</v>
      </c>
      <c r="X201" s="22">
        <v>63571</v>
      </c>
      <c r="Y201" s="22">
        <v>0</v>
      </c>
      <c r="Z201" s="22">
        <v>0</v>
      </c>
      <c r="AA201" s="22">
        <v>0</v>
      </c>
      <c r="AB201" s="22">
        <v>0</v>
      </c>
      <c r="AC201" s="22">
        <v>1093509</v>
      </c>
      <c r="AD201" s="22">
        <v>116460</v>
      </c>
      <c r="AE201" s="22">
        <v>70458</v>
      </c>
      <c r="AF201" s="22">
        <v>0</v>
      </c>
      <c r="AG201" s="22">
        <v>34356</v>
      </c>
      <c r="AH201" s="22">
        <v>86887</v>
      </c>
      <c r="AI201" s="22">
        <v>1401670</v>
      </c>
      <c r="AJ201" s="22">
        <v>4192289</v>
      </c>
      <c r="AK201" s="22">
        <v>59856</v>
      </c>
      <c r="AL201" s="22">
        <v>4132433</v>
      </c>
    </row>
    <row r="202" spans="1:3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839600</v>
      </c>
      <c r="F202" s="22">
        <v>0</v>
      </c>
      <c r="G202" s="22">
        <v>650069</v>
      </c>
      <c r="H202" s="22">
        <v>232186</v>
      </c>
      <c r="I202" s="22">
        <v>0</v>
      </c>
      <c r="J202" s="22">
        <v>0</v>
      </c>
      <c r="K202" s="22">
        <v>0</v>
      </c>
      <c r="L202" s="22">
        <v>0</v>
      </c>
      <c r="M202" s="22">
        <v>1721855</v>
      </c>
      <c r="N202" s="22">
        <v>0</v>
      </c>
      <c r="O202" s="22">
        <v>287995</v>
      </c>
      <c r="P202" s="22">
        <v>141485</v>
      </c>
      <c r="Q202" s="22">
        <v>10240</v>
      </c>
      <c r="R202" s="22">
        <v>0</v>
      </c>
      <c r="S202" s="22">
        <v>27000</v>
      </c>
      <c r="T202" s="22">
        <v>2188575</v>
      </c>
      <c r="U202" s="22">
        <v>406246</v>
      </c>
      <c r="V202" s="22">
        <v>0</v>
      </c>
      <c r="W202" s="22">
        <v>270624</v>
      </c>
      <c r="X202" s="22">
        <v>132811</v>
      </c>
      <c r="Y202" s="22">
        <v>0</v>
      </c>
      <c r="Z202" s="22">
        <v>0</v>
      </c>
      <c r="AA202" s="22">
        <v>0</v>
      </c>
      <c r="AB202" s="22">
        <v>0</v>
      </c>
      <c r="AC202" s="22">
        <v>809681</v>
      </c>
      <c r="AD202" s="22">
        <v>68988</v>
      </c>
      <c r="AE202" s="22">
        <v>57061</v>
      </c>
      <c r="AF202" s="22">
        <v>0</v>
      </c>
      <c r="AG202" s="22">
        <v>0</v>
      </c>
      <c r="AH202" s="22">
        <v>21750</v>
      </c>
      <c r="AI202" s="22">
        <v>957480</v>
      </c>
      <c r="AJ202" s="22">
        <v>1231095</v>
      </c>
      <c r="AK202" s="22">
        <v>0</v>
      </c>
      <c r="AL202" s="22">
        <v>1231095</v>
      </c>
    </row>
    <row r="203" spans="1:3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1112346</v>
      </c>
      <c r="F203" s="22">
        <v>0</v>
      </c>
      <c r="G203" s="22">
        <v>1657177</v>
      </c>
      <c r="H203" s="22">
        <v>2128940</v>
      </c>
      <c r="I203" s="22">
        <v>0</v>
      </c>
      <c r="J203" s="22">
        <v>0</v>
      </c>
      <c r="K203" s="22">
        <v>0</v>
      </c>
      <c r="L203" s="22">
        <v>0</v>
      </c>
      <c r="M203" s="22">
        <v>4898463</v>
      </c>
      <c r="N203" s="22">
        <v>0</v>
      </c>
      <c r="O203" s="22">
        <v>1629330</v>
      </c>
      <c r="P203" s="22">
        <v>286703</v>
      </c>
      <c r="Q203" s="22">
        <v>115417</v>
      </c>
      <c r="R203" s="22">
        <v>35659</v>
      </c>
      <c r="S203" s="22">
        <v>271652</v>
      </c>
      <c r="T203" s="22">
        <v>7237224</v>
      </c>
      <c r="U203" s="22">
        <v>709374</v>
      </c>
      <c r="V203" s="22">
        <v>0</v>
      </c>
      <c r="W203" s="22">
        <v>828820</v>
      </c>
      <c r="X203" s="22">
        <v>352594</v>
      </c>
      <c r="Y203" s="22">
        <v>0</v>
      </c>
      <c r="Z203" s="22">
        <v>0</v>
      </c>
      <c r="AA203" s="22">
        <v>0</v>
      </c>
      <c r="AB203" s="22">
        <v>0</v>
      </c>
      <c r="AC203" s="22">
        <v>1890788</v>
      </c>
      <c r="AD203" s="22">
        <v>632309</v>
      </c>
      <c r="AE203" s="22">
        <v>136888</v>
      </c>
      <c r="AF203" s="22">
        <v>0</v>
      </c>
      <c r="AG203" s="22">
        <v>8642</v>
      </c>
      <c r="AH203" s="22">
        <v>66060</v>
      </c>
      <c r="AI203" s="22">
        <v>2734687</v>
      </c>
      <c r="AJ203" s="22">
        <v>4502537</v>
      </c>
      <c r="AK203" s="22">
        <v>101229</v>
      </c>
      <c r="AL203" s="22">
        <v>4401308</v>
      </c>
    </row>
    <row r="204" spans="1:3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570495</v>
      </c>
      <c r="F204" s="22">
        <v>0</v>
      </c>
      <c r="G204" s="22">
        <v>789807</v>
      </c>
      <c r="H204" s="22">
        <v>1022809</v>
      </c>
      <c r="I204" s="22">
        <v>0</v>
      </c>
      <c r="J204" s="22">
        <v>0</v>
      </c>
      <c r="K204" s="22">
        <v>0</v>
      </c>
      <c r="L204" s="22">
        <v>0</v>
      </c>
      <c r="M204" s="22">
        <v>2383111</v>
      </c>
      <c r="N204" s="22">
        <v>0</v>
      </c>
      <c r="O204" s="22">
        <v>54097</v>
      </c>
      <c r="P204" s="22">
        <v>237338</v>
      </c>
      <c r="Q204" s="22">
        <v>71878</v>
      </c>
      <c r="R204" s="22">
        <v>0</v>
      </c>
      <c r="S204" s="22">
        <v>16400</v>
      </c>
      <c r="T204" s="22">
        <v>2762824</v>
      </c>
      <c r="U204" s="22">
        <v>142624</v>
      </c>
      <c r="V204" s="22">
        <v>0</v>
      </c>
      <c r="W204" s="22">
        <v>65644</v>
      </c>
      <c r="X204" s="22">
        <v>58686</v>
      </c>
      <c r="Y204" s="22">
        <v>0</v>
      </c>
      <c r="Z204" s="22">
        <v>0</v>
      </c>
      <c r="AA204" s="22">
        <v>0</v>
      </c>
      <c r="AB204" s="22">
        <v>0</v>
      </c>
      <c r="AC204" s="22">
        <v>266954</v>
      </c>
      <c r="AD204" s="22">
        <v>5410</v>
      </c>
      <c r="AE204" s="22">
        <v>85834</v>
      </c>
      <c r="AF204" s="22">
        <v>0</v>
      </c>
      <c r="AG204" s="22">
        <v>0</v>
      </c>
      <c r="AH204" s="22">
        <v>8200</v>
      </c>
      <c r="AI204" s="22">
        <v>366398</v>
      </c>
      <c r="AJ204" s="22">
        <v>2396426</v>
      </c>
      <c r="AK204" s="22">
        <v>0</v>
      </c>
      <c r="AL204" s="22">
        <v>2396426</v>
      </c>
    </row>
    <row r="205" spans="1:3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1516683</v>
      </c>
      <c r="F205" s="22">
        <v>0</v>
      </c>
      <c r="G205" s="22">
        <v>4569445</v>
      </c>
      <c r="H205" s="22">
        <v>1553611</v>
      </c>
      <c r="I205" s="22">
        <v>0</v>
      </c>
      <c r="J205" s="22">
        <v>0</v>
      </c>
      <c r="K205" s="22">
        <v>0</v>
      </c>
      <c r="L205" s="22">
        <v>0</v>
      </c>
      <c r="M205" s="22">
        <v>7639739</v>
      </c>
      <c r="N205" s="22">
        <v>0</v>
      </c>
      <c r="O205" s="22">
        <v>400078</v>
      </c>
      <c r="P205" s="22">
        <v>217535</v>
      </c>
      <c r="Q205" s="22">
        <v>108904</v>
      </c>
      <c r="R205" s="22">
        <v>171211</v>
      </c>
      <c r="S205" s="22">
        <v>0</v>
      </c>
      <c r="T205" s="22">
        <v>8537467</v>
      </c>
      <c r="U205" s="22">
        <v>913357</v>
      </c>
      <c r="V205" s="22">
        <v>0</v>
      </c>
      <c r="W205" s="22">
        <v>683408</v>
      </c>
      <c r="X205" s="22">
        <v>424288</v>
      </c>
      <c r="Y205" s="22">
        <v>0</v>
      </c>
      <c r="Z205" s="22">
        <v>0</v>
      </c>
      <c r="AA205" s="22">
        <v>0</v>
      </c>
      <c r="AB205" s="22">
        <v>0</v>
      </c>
      <c r="AC205" s="22">
        <v>2021053</v>
      </c>
      <c r="AD205" s="22">
        <v>64401</v>
      </c>
      <c r="AE205" s="22">
        <v>118876</v>
      </c>
      <c r="AF205" s="22">
        <v>0</v>
      </c>
      <c r="AG205" s="22">
        <v>139479</v>
      </c>
      <c r="AH205" s="22">
        <v>0</v>
      </c>
      <c r="AI205" s="22">
        <v>2343809</v>
      </c>
      <c r="AJ205" s="22">
        <v>6193658</v>
      </c>
      <c r="AK205" s="22">
        <v>496543</v>
      </c>
      <c r="AL205" s="22">
        <v>5697115</v>
      </c>
    </row>
    <row r="206" spans="1:3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1237975</v>
      </c>
      <c r="F206" s="22">
        <v>0</v>
      </c>
      <c r="G206" s="22">
        <v>1858561</v>
      </c>
      <c r="H206" s="22">
        <v>199660</v>
      </c>
      <c r="I206" s="22">
        <v>0</v>
      </c>
      <c r="J206" s="22">
        <v>0</v>
      </c>
      <c r="K206" s="22">
        <v>0</v>
      </c>
      <c r="L206" s="22">
        <v>0</v>
      </c>
      <c r="M206" s="22">
        <v>3296196</v>
      </c>
      <c r="N206" s="22">
        <v>0</v>
      </c>
      <c r="O206" s="22">
        <v>604485</v>
      </c>
      <c r="P206" s="22">
        <v>252376</v>
      </c>
      <c r="Q206" s="22">
        <v>81714</v>
      </c>
      <c r="R206" s="22">
        <v>29794</v>
      </c>
      <c r="S206" s="22">
        <v>105432</v>
      </c>
      <c r="T206" s="22">
        <v>4369997</v>
      </c>
      <c r="U206" s="22">
        <v>807502</v>
      </c>
      <c r="V206" s="22">
        <v>0</v>
      </c>
      <c r="W206" s="22">
        <v>256104</v>
      </c>
      <c r="X206" s="22">
        <v>148712</v>
      </c>
      <c r="Y206" s="22">
        <v>0</v>
      </c>
      <c r="Z206" s="22">
        <v>0</v>
      </c>
      <c r="AA206" s="22">
        <v>0</v>
      </c>
      <c r="AB206" s="22">
        <v>0</v>
      </c>
      <c r="AC206" s="22">
        <v>1212318</v>
      </c>
      <c r="AD206" s="22">
        <v>237774</v>
      </c>
      <c r="AE206" s="22">
        <v>76574</v>
      </c>
      <c r="AF206" s="22">
        <v>0</v>
      </c>
      <c r="AG206" s="22">
        <v>24738</v>
      </c>
      <c r="AH206" s="22">
        <v>39262</v>
      </c>
      <c r="AI206" s="22">
        <v>1590666</v>
      </c>
      <c r="AJ206" s="22">
        <v>2779331</v>
      </c>
      <c r="AK206" s="22">
        <v>165949</v>
      </c>
      <c r="AL206" s="22">
        <v>2613382</v>
      </c>
    </row>
    <row r="207" spans="1:3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1944719</v>
      </c>
      <c r="F207" s="22">
        <v>0</v>
      </c>
      <c r="G207" s="22">
        <v>1497930</v>
      </c>
      <c r="H207" s="22">
        <v>1816467</v>
      </c>
      <c r="I207" s="22">
        <v>0</v>
      </c>
      <c r="J207" s="22">
        <v>0</v>
      </c>
      <c r="K207" s="22">
        <v>0</v>
      </c>
      <c r="L207" s="22">
        <v>0</v>
      </c>
      <c r="M207" s="22">
        <v>5259116</v>
      </c>
      <c r="N207" s="22">
        <v>0</v>
      </c>
      <c r="O207" s="22">
        <v>1426537</v>
      </c>
      <c r="P207" s="22">
        <v>225207</v>
      </c>
      <c r="Q207" s="22">
        <v>46453</v>
      </c>
      <c r="R207" s="22">
        <v>5</v>
      </c>
      <c r="S207" s="22">
        <v>52299</v>
      </c>
      <c r="T207" s="22">
        <v>7009617</v>
      </c>
      <c r="U207" s="22">
        <v>772434</v>
      </c>
      <c r="V207" s="22">
        <v>0</v>
      </c>
      <c r="W207" s="22">
        <v>682784</v>
      </c>
      <c r="X207" s="22">
        <v>896632</v>
      </c>
      <c r="Y207" s="22">
        <v>0</v>
      </c>
      <c r="Z207" s="22">
        <v>0</v>
      </c>
      <c r="AA207" s="22">
        <v>0</v>
      </c>
      <c r="AB207" s="22">
        <v>0</v>
      </c>
      <c r="AC207" s="22">
        <v>2351850</v>
      </c>
      <c r="AD207" s="22">
        <v>386013</v>
      </c>
      <c r="AE207" s="22">
        <v>159567</v>
      </c>
      <c r="AF207" s="22">
        <v>0</v>
      </c>
      <c r="AG207" s="22">
        <v>5</v>
      </c>
      <c r="AH207" s="22">
        <v>17820</v>
      </c>
      <c r="AI207" s="22">
        <v>2915255</v>
      </c>
      <c r="AJ207" s="22">
        <v>4094362</v>
      </c>
      <c r="AK207" s="22">
        <v>0</v>
      </c>
      <c r="AL207" s="22">
        <v>4094362</v>
      </c>
    </row>
    <row r="208" spans="1:3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6411366</v>
      </c>
      <c r="F208" s="22">
        <v>0</v>
      </c>
      <c r="G208" s="22">
        <v>2163626</v>
      </c>
      <c r="H208" s="22">
        <v>3596810</v>
      </c>
      <c r="I208" s="22">
        <v>0</v>
      </c>
      <c r="J208" s="22">
        <v>0</v>
      </c>
      <c r="K208" s="22">
        <v>0</v>
      </c>
      <c r="L208" s="22">
        <v>0</v>
      </c>
      <c r="M208" s="22">
        <v>12171802</v>
      </c>
      <c r="N208" s="22">
        <v>146898</v>
      </c>
      <c r="O208" s="22">
        <v>3294769</v>
      </c>
      <c r="P208" s="22">
        <v>524442</v>
      </c>
      <c r="Q208" s="22">
        <v>249000</v>
      </c>
      <c r="R208" s="22">
        <v>114127</v>
      </c>
      <c r="S208" s="22">
        <v>314014</v>
      </c>
      <c r="T208" s="22">
        <v>16815052</v>
      </c>
      <c r="U208" s="22">
        <v>2535348</v>
      </c>
      <c r="V208" s="22">
        <v>0</v>
      </c>
      <c r="W208" s="22">
        <v>1063915</v>
      </c>
      <c r="X208" s="22">
        <v>1012535</v>
      </c>
      <c r="Y208" s="22">
        <v>0</v>
      </c>
      <c r="Z208" s="22">
        <v>0</v>
      </c>
      <c r="AA208" s="22">
        <v>0</v>
      </c>
      <c r="AB208" s="22">
        <v>0</v>
      </c>
      <c r="AC208" s="22">
        <v>4611798</v>
      </c>
      <c r="AD208" s="22">
        <v>1614957</v>
      </c>
      <c r="AE208" s="22">
        <v>231876</v>
      </c>
      <c r="AF208" s="22">
        <v>0</v>
      </c>
      <c r="AG208" s="22">
        <v>56174</v>
      </c>
      <c r="AH208" s="22">
        <v>169924</v>
      </c>
      <c r="AI208" s="22">
        <v>6684729</v>
      </c>
      <c r="AJ208" s="22">
        <v>10130323</v>
      </c>
      <c r="AK208" s="22">
        <v>579407</v>
      </c>
      <c r="AL208" s="22">
        <v>9550916</v>
      </c>
    </row>
    <row r="209" spans="1:3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3672630</v>
      </c>
      <c r="F209" s="22">
        <v>0</v>
      </c>
      <c r="G209" s="22">
        <v>471792</v>
      </c>
      <c r="H209" s="22">
        <v>253430</v>
      </c>
      <c r="I209" s="22">
        <v>0</v>
      </c>
      <c r="J209" s="22">
        <v>0</v>
      </c>
      <c r="K209" s="22">
        <v>125332</v>
      </c>
      <c r="L209" s="22">
        <v>0</v>
      </c>
      <c r="M209" s="22">
        <v>4523184</v>
      </c>
      <c r="N209" s="22">
        <v>817</v>
      </c>
      <c r="O209" s="22">
        <v>561141</v>
      </c>
      <c r="P209" s="22">
        <v>271735</v>
      </c>
      <c r="Q209" s="22">
        <v>161835</v>
      </c>
      <c r="R209" s="22">
        <v>159735</v>
      </c>
      <c r="S209" s="22">
        <v>165790</v>
      </c>
      <c r="T209" s="22">
        <v>5844237</v>
      </c>
      <c r="U209" s="22">
        <v>2049744</v>
      </c>
      <c r="V209" s="22">
        <v>0</v>
      </c>
      <c r="W209" s="22">
        <v>96999</v>
      </c>
      <c r="X209" s="22">
        <v>94285</v>
      </c>
      <c r="Y209" s="22">
        <v>0</v>
      </c>
      <c r="Z209" s="22">
        <v>0</v>
      </c>
      <c r="AA209" s="22">
        <v>0</v>
      </c>
      <c r="AB209" s="22">
        <v>0</v>
      </c>
      <c r="AC209" s="22">
        <v>2241028</v>
      </c>
      <c r="AD209" s="22">
        <v>274825</v>
      </c>
      <c r="AE209" s="22">
        <v>101395</v>
      </c>
      <c r="AF209" s="22">
        <v>0</v>
      </c>
      <c r="AG209" s="22">
        <v>95731</v>
      </c>
      <c r="AH209" s="22">
        <v>117741</v>
      </c>
      <c r="AI209" s="22">
        <v>2830720</v>
      </c>
      <c r="AJ209" s="22">
        <v>3013517</v>
      </c>
      <c r="AK209" s="22">
        <v>194684</v>
      </c>
      <c r="AL209" s="22">
        <v>2818833</v>
      </c>
    </row>
    <row r="210" spans="1:3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1932251</v>
      </c>
      <c r="F210" s="22">
        <v>0</v>
      </c>
      <c r="G210" s="22">
        <v>1214916</v>
      </c>
      <c r="H210" s="22">
        <v>881867</v>
      </c>
      <c r="I210" s="22">
        <v>0</v>
      </c>
      <c r="J210" s="22">
        <v>0</v>
      </c>
      <c r="K210" s="22">
        <v>0</v>
      </c>
      <c r="L210" s="22">
        <v>0</v>
      </c>
      <c r="M210" s="22">
        <v>4029034</v>
      </c>
      <c r="N210" s="22">
        <v>0</v>
      </c>
      <c r="O210" s="22">
        <v>256893</v>
      </c>
      <c r="P210" s="22">
        <v>305459</v>
      </c>
      <c r="Q210" s="22">
        <v>71041</v>
      </c>
      <c r="R210" s="22">
        <v>10390</v>
      </c>
      <c r="S210" s="22">
        <v>181113</v>
      </c>
      <c r="T210" s="22">
        <v>4853930</v>
      </c>
      <c r="U210" s="22">
        <v>1019914</v>
      </c>
      <c r="V210" s="22">
        <v>0</v>
      </c>
      <c r="W210" s="22">
        <v>569367</v>
      </c>
      <c r="X210" s="22">
        <v>385565</v>
      </c>
      <c r="Y210" s="22">
        <v>0</v>
      </c>
      <c r="Z210" s="22">
        <v>0</v>
      </c>
      <c r="AA210" s="22">
        <v>0</v>
      </c>
      <c r="AB210" s="22">
        <v>0</v>
      </c>
      <c r="AC210" s="22">
        <v>1974846</v>
      </c>
      <c r="AD210" s="22">
        <v>201346</v>
      </c>
      <c r="AE210" s="22">
        <v>204819</v>
      </c>
      <c r="AF210" s="22">
        <v>0</v>
      </c>
      <c r="AG210" s="22">
        <v>4157</v>
      </c>
      <c r="AH210" s="22">
        <v>161322</v>
      </c>
      <c r="AI210" s="22">
        <v>2546490</v>
      </c>
      <c r="AJ210" s="22">
        <v>2307440</v>
      </c>
      <c r="AK210" s="22">
        <v>0</v>
      </c>
      <c r="AL210" s="22">
        <v>2307440</v>
      </c>
    </row>
    <row r="211" spans="1:3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404852</v>
      </c>
      <c r="F211" s="22">
        <v>0</v>
      </c>
      <c r="G211" s="22">
        <v>5191076</v>
      </c>
      <c r="H211" s="22">
        <v>2537427</v>
      </c>
      <c r="I211" s="22">
        <v>0</v>
      </c>
      <c r="J211" s="22">
        <v>0</v>
      </c>
      <c r="K211" s="22">
        <v>0</v>
      </c>
      <c r="L211" s="22">
        <v>0</v>
      </c>
      <c r="M211" s="22">
        <v>8133355</v>
      </c>
      <c r="N211" s="22">
        <v>0</v>
      </c>
      <c r="O211" s="22">
        <v>579940</v>
      </c>
      <c r="P211" s="22">
        <v>292272</v>
      </c>
      <c r="Q211" s="22">
        <v>549208</v>
      </c>
      <c r="R211" s="22">
        <v>181971</v>
      </c>
      <c r="S211" s="22">
        <v>19327</v>
      </c>
      <c r="T211" s="22">
        <v>9756073</v>
      </c>
      <c r="U211" s="22">
        <v>359202</v>
      </c>
      <c r="V211" s="22">
        <v>0</v>
      </c>
      <c r="W211" s="22">
        <v>1835377</v>
      </c>
      <c r="X211" s="22">
        <v>1683769</v>
      </c>
      <c r="Y211" s="22">
        <v>0</v>
      </c>
      <c r="Z211" s="22">
        <v>0</v>
      </c>
      <c r="AA211" s="22">
        <v>0</v>
      </c>
      <c r="AB211" s="22">
        <v>0</v>
      </c>
      <c r="AC211" s="22">
        <v>3878348</v>
      </c>
      <c r="AD211" s="22">
        <v>283409</v>
      </c>
      <c r="AE211" s="22">
        <v>126627</v>
      </c>
      <c r="AF211" s="22">
        <v>0</v>
      </c>
      <c r="AG211" s="22">
        <v>44605</v>
      </c>
      <c r="AH211" s="22">
        <v>9665</v>
      </c>
      <c r="AI211" s="22">
        <v>4342654</v>
      </c>
      <c r="AJ211" s="22">
        <v>5413419</v>
      </c>
      <c r="AK211" s="22">
        <v>27623</v>
      </c>
      <c r="AL211" s="22">
        <v>5385796</v>
      </c>
    </row>
    <row r="212" spans="1:3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9216510</v>
      </c>
      <c r="F212" s="22">
        <v>0</v>
      </c>
      <c r="G212" s="22">
        <v>1660490</v>
      </c>
      <c r="H212" s="22">
        <v>862397</v>
      </c>
      <c r="I212" s="22">
        <v>0</v>
      </c>
      <c r="J212" s="22">
        <v>0</v>
      </c>
      <c r="K212" s="22">
        <v>0</v>
      </c>
      <c r="L212" s="22">
        <v>1360503</v>
      </c>
      <c r="M212" s="22">
        <v>13099900</v>
      </c>
      <c r="N212" s="22">
        <v>0</v>
      </c>
      <c r="O212" s="22">
        <v>11363354</v>
      </c>
      <c r="P212" s="22">
        <v>1228113</v>
      </c>
      <c r="Q212" s="22">
        <v>679011</v>
      </c>
      <c r="R212" s="22">
        <v>979423</v>
      </c>
      <c r="S212" s="22">
        <v>447376</v>
      </c>
      <c r="T212" s="22">
        <v>27797177</v>
      </c>
      <c r="U212" s="22">
        <v>8503771</v>
      </c>
      <c r="V212" s="22">
        <v>0</v>
      </c>
      <c r="W212" s="22">
        <v>664496</v>
      </c>
      <c r="X212" s="22">
        <v>384521</v>
      </c>
      <c r="Y212" s="22">
        <v>0</v>
      </c>
      <c r="Z212" s="22">
        <v>0</v>
      </c>
      <c r="AA212" s="22">
        <v>0</v>
      </c>
      <c r="AB212" s="22">
        <v>721593</v>
      </c>
      <c r="AC212" s="22">
        <v>10274381</v>
      </c>
      <c r="AD212" s="22">
        <v>7500246</v>
      </c>
      <c r="AE212" s="22">
        <v>1038534</v>
      </c>
      <c r="AF212" s="22">
        <v>0</v>
      </c>
      <c r="AG212" s="22">
        <v>357484</v>
      </c>
      <c r="AH212" s="22">
        <v>257914</v>
      </c>
      <c r="AI212" s="22">
        <v>19428559</v>
      </c>
      <c r="AJ212" s="22">
        <v>8368618</v>
      </c>
      <c r="AK212" s="22">
        <v>0</v>
      </c>
      <c r="AL212" s="22">
        <v>8368618</v>
      </c>
    </row>
    <row r="213" spans="1:3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2739701</v>
      </c>
      <c r="F213" s="22">
        <v>0</v>
      </c>
      <c r="G213" s="22">
        <v>1361584</v>
      </c>
      <c r="H213" s="22">
        <v>1605409</v>
      </c>
      <c r="I213" s="22">
        <v>0</v>
      </c>
      <c r="J213" s="22">
        <v>0</v>
      </c>
      <c r="K213" s="22">
        <v>0</v>
      </c>
      <c r="L213" s="22">
        <v>0</v>
      </c>
      <c r="M213" s="22">
        <v>5706694</v>
      </c>
      <c r="N213" s="22">
        <v>0</v>
      </c>
      <c r="O213" s="22">
        <v>2658050</v>
      </c>
      <c r="P213" s="22">
        <v>608608</v>
      </c>
      <c r="Q213" s="22">
        <v>61531</v>
      </c>
      <c r="R213" s="22">
        <v>0</v>
      </c>
      <c r="S213" s="22">
        <v>59000</v>
      </c>
      <c r="T213" s="22">
        <v>9093883</v>
      </c>
      <c r="U213" s="22">
        <v>1460575</v>
      </c>
      <c r="V213" s="22">
        <v>0</v>
      </c>
      <c r="W213" s="22">
        <v>499969</v>
      </c>
      <c r="X213" s="22">
        <v>618778</v>
      </c>
      <c r="Y213" s="22">
        <v>0</v>
      </c>
      <c r="Z213" s="22">
        <v>0</v>
      </c>
      <c r="AA213" s="22">
        <v>0</v>
      </c>
      <c r="AB213" s="22">
        <v>0</v>
      </c>
      <c r="AC213" s="22">
        <v>2579322</v>
      </c>
      <c r="AD213" s="22">
        <v>1282902</v>
      </c>
      <c r="AE213" s="22">
        <v>299176</v>
      </c>
      <c r="AF213" s="22">
        <v>0</v>
      </c>
      <c r="AG213" s="22">
        <v>0</v>
      </c>
      <c r="AH213" s="22">
        <v>13900</v>
      </c>
      <c r="AI213" s="22">
        <v>4175300</v>
      </c>
      <c r="AJ213" s="22">
        <v>4918583</v>
      </c>
      <c r="AK213" s="22">
        <v>0</v>
      </c>
      <c r="AL213" s="22">
        <v>4918583</v>
      </c>
    </row>
    <row r="214" spans="1:3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1627085</v>
      </c>
      <c r="F214" s="22">
        <v>0</v>
      </c>
      <c r="G214" s="22">
        <v>495341</v>
      </c>
      <c r="H214" s="22">
        <v>309249</v>
      </c>
      <c r="I214" s="22">
        <v>0</v>
      </c>
      <c r="J214" s="22">
        <v>0</v>
      </c>
      <c r="K214" s="22">
        <v>0</v>
      </c>
      <c r="L214" s="22">
        <v>0</v>
      </c>
      <c r="M214" s="22">
        <v>2431675</v>
      </c>
      <c r="N214" s="22">
        <v>344020</v>
      </c>
      <c r="O214" s="22">
        <v>800025</v>
      </c>
      <c r="P214" s="22">
        <v>67595</v>
      </c>
      <c r="Q214" s="22">
        <v>13644</v>
      </c>
      <c r="R214" s="22">
        <v>10961</v>
      </c>
      <c r="S214" s="22">
        <v>0</v>
      </c>
      <c r="T214" s="22">
        <v>3667920</v>
      </c>
      <c r="U214" s="22">
        <v>1234812</v>
      </c>
      <c r="V214" s="22">
        <v>0</v>
      </c>
      <c r="W214" s="22">
        <v>158510</v>
      </c>
      <c r="X214" s="22">
        <v>118286</v>
      </c>
      <c r="Y214" s="22">
        <v>0</v>
      </c>
      <c r="Z214" s="22">
        <v>0</v>
      </c>
      <c r="AA214" s="22">
        <v>0</v>
      </c>
      <c r="AB214" s="22">
        <v>0</v>
      </c>
      <c r="AC214" s="22">
        <v>1511608</v>
      </c>
      <c r="AD214" s="22">
        <v>427945</v>
      </c>
      <c r="AE214" s="22">
        <v>28091</v>
      </c>
      <c r="AF214" s="22">
        <v>0</v>
      </c>
      <c r="AG214" s="22">
        <v>10291</v>
      </c>
      <c r="AH214" s="22">
        <v>0</v>
      </c>
      <c r="AI214" s="22">
        <v>1977935</v>
      </c>
      <c r="AJ214" s="22">
        <v>1689985</v>
      </c>
      <c r="AK214" s="22">
        <v>12671</v>
      </c>
      <c r="AL214" s="22">
        <v>1677314</v>
      </c>
    </row>
    <row r="215" spans="1:3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2081363</v>
      </c>
      <c r="F215" s="22">
        <v>0</v>
      </c>
      <c r="G215" s="22">
        <v>711247</v>
      </c>
      <c r="H215" s="22">
        <v>1705880</v>
      </c>
      <c r="I215" s="22">
        <v>0</v>
      </c>
      <c r="J215" s="22">
        <v>0</v>
      </c>
      <c r="K215" s="22">
        <v>0</v>
      </c>
      <c r="L215" s="22">
        <v>0</v>
      </c>
      <c r="M215" s="22">
        <v>4498490</v>
      </c>
      <c r="N215" s="22">
        <v>0</v>
      </c>
      <c r="O215" s="22">
        <v>902067</v>
      </c>
      <c r="P215" s="22">
        <v>396663</v>
      </c>
      <c r="Q215" s="22">
        <v>528070</v>
      </c>
      <c r="R215" s="22">
        <v>256217</v>
      </c>
      <c r="S215" s="22">
        <v>231186</v>
      </c>
      <c r="T215" s="22">
        <v>6812693</v>
      </c>
      <c r="U215" s="22">
        <v>774641</v>
      </c>
      <c r="V215" s="22">
        <v>0</v>
      </c>
      <c r="W215" s="22">
        <v>227366</v>
      </c>
      <c r="X215" s="22">
        <v>578635</v>
      </c>
      <c r="Y215" s="22">
        <v>0</v>
      </c>
      <c r="Z215" s="22">
        <v>0</v>
      </c>
      <c r="AA215" s="22">
        <v>0</v>
      </c>
      <c r="AB215" s="22">
        <v>0</v>
      </c>
      <c r="AC215" s="22">
        <v>1580642</v>
      </c>
      <c r="AD215" s="22">
        <v>528919</v>
      </c>
      <c r="AE215" s="22">
        <v>143627</v>
      </c>
      <c r="AF215" s="22">
        <v>0</v>
      </c>
      <c r="AG215" s="22">
        <v>94124</v>
      </c>
      <c r="AH215" s="22">
        <v>129500</v>
      </c>
      <c r="AI215" s="22">
        <v>2476812</v>
      </c>
      <c r="AJ215" s="22">
        <v>4335881</v>
      </c>
      <c r="AK215" s="22">
        <v>692035</v>
      </c>
      <c r="AL215" s="22">
        <v>3643846</v>
      </c>
    </row>
    <row r="216" spans="1:3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1474500</v>
      </c>
      <c r="F216" s="22">
        <v>0</v>
      </c>
      <c r="G216" s="22">
        <v>1191324</v>
      </c>
      <c r="H216" s="22">
        <v>2166394</v>
      </c>
      <c r="I216" s="22">
        <v>0</v>
      </c>
      <c r="J216" s="22">
        <v>0</v>
      </c>
      <c r="K216" s="22">
        <v>0</v>
      </c>
      <c r="L216" s="22">
        <v>0</v>
      </c>
      <c r="M216" s="22">
        <v>4832218</v>
      </c>
      <c r="N216" s="22">
        <v>0</v>
      </c>
      <c r="O216" s="22">
        <v>137487</v>
      </c>
      <c r="P216" s="22">
        <v>226269</v>
      </c>
      <c r="Q216" s="22">
        <v>54376</v>
      </c>
      <c r="R216" s="22">
        <v>0</v>
      </c>
      <c r="S216" s="22">
        <v>37345</v>
      </c>
      <c r="T216" s="22">
        <v>5287695</v>
      </c>
      <c r="U216" s="22">
        <v>905844</v>
      </c>
      <c r="V216" s="22">
        <v>0</v>
      </c>
      <c r="W216" s="22">
        <v>357979</v>
      </c>
      <c r="X216" s="22">
        <v>1453063</v>
      </c>
      <c r="Y216" s="22">
        <v>0</v>
      </c>
      <c r="Z216" s="22">
        <v>0</v>
      </c>
      <c r="AA216" s="22">
        <v>0</v>
      </c>
      <c r="AB216" s="22">
        <v>0</v>
      </c>
      <c r="AC216" s="22">
        <v>2716886</v>
      </c>
      <c r="AD216" s="22">
        <v>45040</v>
      </c>
      <c r="AE216" s="22">
        <v>69825</v>
      </c>
      <c r="AF216" s="22">
        <v>0</v>
      </c>
      <c r="AG216" s="22">
        <v>0</v>
      </c>
      <c r="AH216" s="22">
        <v>23483</v>
      </c>
      <c r="AI216" s="22">
        <v>2855234</v>
      </c>
      <c r="AJ216" s="22">
        <v>2432461</v>
      </c>
      <c r="AK216" s="22">
        <v>44281</v>
      </c>
      <c r="AL216" s="22">
        <v>2388180</v>
      </c>
    </row>
    <row r="217" spans="1:3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5843942</v>
      </c>
      <c r="F217" s="22">
        <v>0</v>
      </c>
      <c r="G217" s="22">
        <v>1294750</v>
      </c>
      <c r="H217" s="22">
        <v>1904846</v>
      </c>
      <c r="I217" s="22">
        <v>577118</v>
      </c>
      <c r="J217" s="22">
        <v>0</v>
      </c>
      <c r="K217" s="22">
        <v>0</v>
      </c>
      <c r="L217" s="22">
        <v>0</v>
      </c>
      <c r="M217" s="22">
        <v>9620656</v>
      </c>
      <c r="N217" s="22">
        <v>0</v>
      </c>
      <c r="O217" s="22">
        <v>1734890</v>
      </c>
      <c r="P217" s="22">
        <v>240908</v>
      </c>
      <c r="Q217" s="22">
        <v>177902</v>
      </c>
      <c r="R217" s="22">
        <v>444906</v>
      </c>
      <c r="S217" s="22">
        <v>119553</v>
      </c>
      <c r="T217" s="22">
        <v>12338815</v>
      </c>
      <c r="U217" s="22">
        <v>2301939</v>
      </c>
      <c r="V217" s="22">
        <v>0</v>
      </c>
      <c r="W217" s="22">
        <v>541171</v>
      </c>
      <c r="X217" s="22">
        <v>883040</v>
      </c>
      <c r="Y217" s="22">
        <v>54358</v>
      </c>
      <c r="Z217" s="22">
        <v>0</v>
      </c>
      <c r="AA217" s="22">
        <v>0</v>
      </c>
      <c r="AB217" s="22">
        <v>0</v>
      </c>
      <c r="AC217" s="22">
        <v>3780508</v>
      </c>
      <c r="AD217" s="22">
        <v>884700</v>
      </c>
      <c r="AE217" s="22">
        <v>90398</v>
      </c>
      <c r="AF217" s="22">
        <v>0</v>
      </c>
      <c r="AG217" s="22">
        <v>171658</v>
      </c>
      <c r="AH217" s="22">
        <v>80728</v>
      </c>
      <c r="AI217" s="22">
        <v>5007992</v>
      </c>
      <c r="AJ217" s="22">
        <v>7330823</v>
      </c>
      <c r="AK217" s="22">
        <v>0</v>
      </c>
      <c r="AL217" s="22">
        <v>7330823</v>
      </c>
    </row>
    <row r="218" spans="1:3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3436046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3436046</v>
      </c>
      <c r="N218" s="22">
        <v>0</v>
      </c>
      <c r="O218" s="22">
        <v>4987284</v>
      </c>
      <c r="P218" s="22">
        <v>291353</v>
      </c>
      <c r="Q218" s="22">
        <v>705239</v>
      </c>
      <c r="R218" s="22">
        <v>221341</v>
      </c>
      <c r="S218" s="22">
        <v>47775</v>
      </c>
      <c r="T218" s="22">
        <v>9689038</v>
      </c>
      <c r="U218" s="22">
        <v>1520102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1520102</v>
      </c>
      <c r="AD218" s="22">
        <v>2823870</v>
      </c>
      <c r="AE218" s="22">
        <v>161532</v>
      </c>
      <c r="AF218" s="22">
        <v>0</v>
      </c>
      <c r="AG218" s="22">
        <v>18765</v>
      </c>
      <c r="AH218" s="22">
        <v>19285</v>
      </c>
      <c r="AI218" s="22">
        <v>4543554</v>
      </c>
      <c r="AJ218" s="22">
        <v>5145484</v>
      </c>
      <c r="AK218" s="22">
        <v>0</v>
      </c>
      <c r="AL218" s="22">
        <v>5145484</v>
      </c>
    </row>
    <row r="219" spans="1:3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1995552</v>
      </c>
      <c r="F219" s="22">
        <v>0</v>
      </c>
      <c r="G219" s="22">
        <v>695637</v>
      </c>
      <c r="H219" s="22">
        <v>1076754</v>
      </c>
      <c r="I219" s="22">
        <v>36228</v>
      </c>
      <c r="J219" s="22">
        <v>141950</v>
      </c>
      <c r="K219" s="22">
        <v>0</v>
      </c>
      <c r="L219" s="22">
        <v>167268</v>
      </c>
      <c r="M219" s="22">
        <v>4113389</v>
      </c>
      <c r="N219" s="22">
        <v>0</v>
      </c>
      <c r="O219" s="22">
        <v>799603</v>
      </c>
      <c r="P219" s="22">
        <v>439751</v>
      </c>
      <c r="Q219" s="22">
        <v>94668</v>
      </c>
      <c r="R219" s="22">
        <v>44800</v>
      </c>
      <c r="S219" s="22">
        <v>166212</v>
      </c>
      <c r="T219" s="22">
        <v>5658423</v>
      </c>
      <c r="U219" s="22">
        <v>1163354</v>
      </c>
      <c r="V219" s="22">
        <v>0</v>
      </c>
      <c r="W219" s="22">
        <v>309789</v>
      </c>
      <c r="X219" s="22">
        <v>346831</v>
      </c>
      <c r="Y219" s="22">
        <v>18114</v>
      </c>
      <c r="Z219" s="22">
        <v>11830</v>
      </c>
      <c r="AA219" s="22">
        <v>0</v>
      </c>
      <c r="AB219" s="22">
        <v>107749</v>
      </c>
      <c r="AC219" s="22">
        <v>1957667</v>
      </c>
      <c r="AD219" s="22">
        <v>69138</v>
      </c>
      <c r="AE219" s="22">
        <v>176305</v>
      </c>
      <c r="AF219" s="22">
        <v>0</v>
      </c>
      <c r="AG219" s="22">
        <v>3997</v>
      </c>
      <c r="AH219" s="22">
        <v>61381</v>
      </c>
      <c r="AI219" s="22">
        <v>2268488</v>
      </c>
      <c r="AJ219" s="22">
        <v>3389935</v>
      </c>
      <c r="AK219" s="22">
        <v>158235</v>
      </c>
      <c r="AL219" s="22">
        <v>3231700</v>
      </c>
    </row>
    <row r="220" spans="1:3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2977971</v>
      </c>
      <c r="F220" s="22">
        <v>0</v>
      </c>
      <c r="G220" s="22">
        <v>746179</v>
      </c>
      <c r="H220" s="22">
        <v>421773</v>
      </c>
      <c r="I220" s="22">
        <v>0</v>
      </c>
      <c r="J220" s="22">
        <v>0</v>
      </c>
      <c r="K220" s="22">
        <v>0</v>
      </c>
      <c r="L220" s="22">
        <v>0</v>
      </c>
      <c r="M220" s="22">
        <v>4145923</v>
      </c>
      <c r="N220" s="22">
        <v>0</v>
      </c>
      <c r="O220" s="22">
        <v>394114</v>
      </c>
      <c r="P220" s="22">
        <v>479015</v>
      </c>
      <c r="Q220" s="22">
        <v>137933</v>
      </c>
      <c r="R220" s="22">
        <v>92749</v>
      </c>
      <c r="S220" s="22">
        <v>183205</v>
      </c>
      <c r="T220" s="22">
        <v>5432939</v>
      </c>
      <c r="U220" s="22">
        <v>929806</v>
      </c>
      <c r="V220" s="22">
        <v>0</v>
      </c>
      <c r="W220" s="22">
        <v>372695</v>
      </c>
      <c r="X220" s="22">
        <v>303745</v>
      </c>
      <c r="Y220" s="22">
        <v>0</v>
      </c>
      <c r="Z220" s="22">
        <v>0</v>
      </c>
      <c r="AA220" s="22">
        <v>0</v>
      </c>
      <c r="AB220" s="22">
        <v>0</v>
      </c>
      <c r="AC220" s="22">
        <v>1606246</v>
      </c>
      <c r="AD220" s="22">
        <v>83895</v>
      </c>
      <c r="AE220" s="22">
        <v>168648</v>
      </c>
      <c r="AF220" s="22">
        <v>0</v>
      </c>
      <c r="AG220" s="22">
        <v>30915</v>
      </c>
      <c r="AH220" s="22">
        <v>95788</v>
      </c>
      <c r="AI220" s="22">
        <v>1985492</v>
      </c>
      <c r="AJ220" s="22">
        <v>3447447</v>
      </c>
      <c r="AK220" s="22">
        <v>699351</v>
      </c>
      <c r="AL220" s="22">
        <v>2748096</v>
      </c>
    </row>
    <row r="221" spans="1:3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3063169</v>
      </c>
      <c r="F221" s="22">
        <v>0</v>
      </c>
      <c r="G221" s="22">
        <v>1727490</v>
      </c>
      <c r="H221" s="22">
        <v>1423731</v>
      </c>
      <c r="I221" s="22">
        <v>0</v>
      </c>
      <c r="J221" s="22">
        <v>0</v>
      </c>
      <c r="K221" s="22">
        <v>0</v>
      </c>
      <c r="L221" s="22">
        <v>0</v>
      </c>
      <c r="M221" s="22">
        <v>6214390</v>
      </c>
      <c r="N221" s="22">
        <v>0</v>
      </c>
      <c r="O221" s="22">
        <v>508582</v>
      </c>
      <c r="P221" s="22">
        <v>273661</v>
      </c>
      <c r="Q221" s="22">
        <v>50919</v>
      </c>
      <c r="R221" s="22">
        <v>379879</v>
      </c>
      <c r="S221" s="22">
        <v>56548</v>
      </c>
      <c r="T221" s="22">
        <v>7483979</v>
      </c>
      <c r="U221" s="22">
        <v>1574678</v>
      </c>
      <c r="V221" s="22">
        <v>0</v>
      </c>
      <c r="W221" s="22">
        <v>588879</v>
      </c>
      <c r="X221" s="22">
        <v>517090</v>
      </c>
      <c r="Y221" s="22">
        <v>0</v>
      </c>
      <c r="Z221" s="22">
        <v>0</v>
      </c>
      <c r="AA221" s="22">
        <v>0</v>
      </c>
      <c r="AB221" s="22">
        <v>0</v>
      </c>
      <c r="AC221" s="22">
        <v>2680647</v>
      </c>
      <c r="AD221" s="22">
        <v>139282</v>
      </c>
      <c r="AE221" s="22">
        <v>165987</v>
      </c>
      <c r="AF221" s="22">
        <v>0</v>
      </c>
      <c r="AG221" s="22">
        <v>141574</v>
      </c>
      <c r="AH221" s="22">
        <v>39435</v>
      </c>
      <c r="AI221" s="22">
        <v>3166925</v>
      </c>
      <c r="AJ221" s="22">
        <v>4317054</v>
      </c>
      <c r="AK221" s="22">
        <v>63503</v>
      </c>
      <c r="AL221" s="22">
        <v>4253551</v>
      </c>
    </row>
    <row r="222" spans="1:3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2373442</v>
      </c>
      <c r="F222" s="22">
        <v>0</v>
      </c>
      <c r="G222" s="22">
        <v>1195158</v>
      </c>
      <c r="H222" s="22">
        <v>770246</v>
      </c>
      <c r="I222" s="22">
        <v>0</v>
      </c>
      <c r="J222" s="22">
        <v>0</v>
      </c>
      <c r="K222" s="22">
        <v>0</v>
      </c>
      <c r="L222" s="22">
        <v>0</v>
      </c>
      <c r="M222" s="22">
        <v>4338846</v>
      </c>
      <c r="N222" s="22">
        <v>0</v>
      </c>
      <c r="O222" s="22">
        <v>99701</v>
      </c>
      <c r="P222" s="22">
        <v>177114</v>
      </c>
      <c r="Q222" s="22">
        <v>137507</v>
      </c>
      <c r="R222" s="22">
        <v>69674</v>
      </c>
      <c r="S222" s="22">
        <v>74191</v>
      </c>
      <c r="T222" s="22">
        <v>4897033</v>
      </c>
      <c r="U222" s="22">
        <v>1262859</v>
      </c>
      <c r="V222" s="22">
        <v>0</v>
      </c>
      <c r="W222" s="22">
        <v>633099</v>
      </c>
      <c r="X222" s="22">
        <v>357264</v>
      </c>
      <c r="Y222" s="22">
        <v>0</v>
      </c>
      <c r="Z222" s="22">
        <v>0</v>
      </c>
      <c r="AA222" s="22">
        <v>0</v>
      </c>
      <c r="AB222" s="22">
        <v>0</v>
      </c>
      <c r="AC222" s="22">
        <v>2253222</v>
      </c>
      <c r="AD222" s="22">
        <v>74692</v>
      </c>
      <c r="AE222" s="22">
        <v>54357</v>
      </c>
      <c r="AF222" s="22">
        <v>0</v>
      </c>
      <c r="AG222" s="22">
        <v>13447</v>
      </c>
      <c r="AH222" s="22">
        <v>30823</v>
      </c>
      <c r="AI222" s="22">
        <v>2426541</v>
      </c>
      <c r="AJ222" s="22">
        <v>2470492</v>
      </c>
      <c r="AK222" s="22">
        <v>0</v>
      </c>
      <c r="AL222" s="22">
        <v>2470492</v>
      </c>
    </row>
    <row r="223" spans="1:3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4804182</v>
      </c>
      <c r="F223" s="22">
        <v>0</v>
      </c>
      <c r="G223" s="22">
        <v>2233828</v>
      </c>
      <c r="H223" s="22">
        <v>978787</v>
      </c>
      <c r="I223" s="22">
        <v>158553</v>
      </c>
      <c r="J223" s="22">
        <v>0</v>
      </c>
      <c r="K223" s="22">
        <v>0</v>
      </c>
      <c r="L223" s="22">
        <v>0</v>
      </c>
      <c r="M223" s="22">
        <v>8175350</v>
      </c>
      <c r="N223" s="22">
        <v>0</v>
      </c>
      <c r="O223" s="22">
        <v>7129082</v>
      </c>
      <c r="P223" s="22">
        <v>1006755</v>
      </c>
      <c r="Q223" s="22">
        <v>323125</v>
      </c>
      <c r="R223" s="22">
        <v>149389</v>
      </c>
      <c r="S223" s="22">
        <v>232567</v>
      </c>
      <c r="T223" s="22">
        <v>17016268</v>
      </c>
      <c r="U223" s="22">
        <v>2612459</v>
      </c>
      <c r="V223" s="22">
        <v>0</v>
      </c>
      <c r="W223" s="22">
        <v>784548</v>
      </c>
      <c r="X223" s="22">
        <v>218401</v>
      </c>
      <c r="Y223" s="22">
        <v>6122</v>
      </c>
      <c r="Z223" s="22">
        <v>0</v>
      </c>
      <c r="AA223" s="22">
        <v>0</v>
      </c>
      <c r="AB223" s="22">
        <v>0</v>
      </c>
      <c r="AC223" s="22">
        <v>3621530</v>
      </c>
      <c r="AD223" s="22">
        <v>1208641</v>
      </c>
      <c r="AE223" s="22">
        <v>685102</v>
      </c>
      <c r="AF223" s="22">
        <v>0</v>
      </c>
      <c r="AG223" s="22">
        <v>133438</v>
      </c>
      <c r="AH223" s="22">
        <v>138548</v>
      </c>
      <c r="AI223" s="22">
        <v>5787259</v>
      </c>
      <c r="AJ223" s="22">
        <v>11229009</v>
      </c>
      <c r="AK223" s="22">
        <v>2156946</v>
      </c>
      <c r="AL223" s="22">
        <v>9072063</v>
      </c>
    </row>
    <row r="224" spans="1:3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1954346</v>
      </c>
      <c r="F224" s="22">
        <v>0</v>
      </c>
      <c r="G224" s="22">
        <v>1478839</v>
      </c>
      <c r="H224" s="22">
        <v>706141</v>
      </c>
      <c r="I224" s="22">
        <v>0</v>
      </c>
      <c r="J224" s="22">
        <v>0</v>
      </c>
      <c r="K224" s="22">
        <v>0</v>
      </c>
      <c r="L224" s="22">
        <v>0</v>
      </c>
      <c r="M224" s="22">
        <v>4139326</v>
      </c>
      <c r="N224" s="22">
        <v>180684</v>
      </c>
      <c r="O224" s="22">
        <v>592179</v>
      </c>
      <c r="P224" s="22">
        <v>620408</v>
      </c>
      <c r="Q224" s="22">
        <v>45390</v>
      </c>
      <c r="R224" s="22">
        <v>84406</v>
      </c>
      <c r="S224" s="22">
        <v>260246</v>
      </c>
      <c r="T224" s="22">
        <v>5922639</v>
      </c>
      <c r="U224" s="22">
        <v>1240456</v>
      </c>
      <c r="V224" s="22">
        <v>0</v>
      </c>
      <c r="W224" s="22">
        <v>1143313</v>
      </c>
      <c r="X224" s="22">
        <v>537994</v>
      </c>
      <c r="Y224" s="22">
        <v>0</v>
      </c>
      <c r="Z224" s="22">
        <v>0</v>
      </c>
      <c r="AA224" s="22">
        <v>0</v>
      </c>
      <c r="AB224" s="22">
        <v>0</v>
      </c>
      <c r="AC224" s="22">
        <v>2921763</v>
      </c>
      <c r="AD224" s="22">
        <v>376210</v>
      </c>
      <c r="AE224" s="22">
        <v>454871</v>
      </c>
      <c r="AF224" s="22">
        <v>0</v>
      </c>
      <c r="AG224" s="22">
        <v>23570</v>
      </c>
      <c r="AH224" s="22">
        <v>179998</v>
      </c>
      <c r="AI224" s="22">
        <v>3956412</v>
      </c>
      <c r="AJ224" s="22">
        <v>1966227</v>
      </c>
      <c r="AK224" s="22">
        <v>0</v>
      </c>
      <c r="AL224" s="22">
        <v>1966227</v>
      </c>
    </row>
    <row r="225" spans="1:3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718794</v>
      </c>
      <c r="F225" s="22">
        <v>0</v>
      </c>
      <c r="G225" s="22">
        <v>920696</v>
      </c>
      <c r="H225" s="22">
        <v>616847</v>
      </c>
      <c r="I225" s="22">
        <v>0</v>
      </c>
      <c r="J225" s="22">
        <v>0</v>
      </c>
      <c r="K225" s="22">
        <v>0</v>
      </c>
      <c r="L225" s="22">
        <v>0</v>
      </c>
      <c r="M225" s="22">
        <v>2256337</v>
      </c>
      <c r="N225" s="22">
        <v>0</v>
      </c>
      <c r="O225" s="22">
        <v>1573794</v>
      </c>
      <c r="P225" s="22">
        <v>302186</v>
      </c>
      <c r="Q225" s="22">
        <v>74327</v>
      </c>
      <c r="R225" s="22">
        <v>27898</v>
      </c>
      <c r="S225" s="22">
        <v>93231</v>
      </c>
      <c r="T225" s="22">
        <v>4327773</v>
      </c>
      <c r="U225" s="22">
        <v>241691</v>
      </c>
      <c r="V225" s="22">
        <v>0</v>
      </c>
      <c r="W225" s="22">
        <v>621469</v>
      </c>
      <c r="X225" s="22">
        <v>200176</v>
      </c>
      <c r="Y225" s="22">
        <v>0</v>
      </c>
      <c r="Z225" s="22">
        <v>0</v>
      </c>
      <c r="AA225" s="22">
        <v>0</v>
      </c>
      <c r="AB225" s="22">
        <v>0</v>
      </c>
      <c r="AC225" s="22">
        <v>1063336</v>
      </c>
      <c r="AD225" s="22">
        <v>730537</v>
      </c>
      <c r="AE225" s="22">
        <v>169655</v>
      </c>
      <c r="AF225" s="22">
        <v>0</v>
      </c>
      <c r="AG225" s="22">
        <v>17793</v>
      </c>
      <c r="AH225" s="22">
        <v>74930</v>
      </c>
      <c r="AI225" s="22">
        <v>2056251</v>
      </c>
      <c r="AJ225" s="22">
        <v>2271522</v>
      </c>
      <c r="AK225" s="22">
        <v>0</v>
      </c>
      <c r="AL225" s="22">
        <v>2271522</v>
      </c>
    </row>
    <row r="226" spans="1:3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774563</v>
      </c>
      <c r="F226" s="22">
        <v>0</v>
      </c>
      <c r="G226" s="22">
        <v>3195121</v>
      </c>
      <c r="H226" s="22">
        <v>1183029</v>
      </c>
      <c r="I226" s="22">
        <v>0</v>
      </c>
      <c r="J226" s="22">
        <v>0</v>
      </c>
      <c r="K226" s="22">
        <v>0</v>
      </c>
      <c r="L226" s="22">
        <v>0</v>
      </c>
      <c r="M226" s="22">
        <v>5152713</v>
      </c>
      <c r="N226" s="22">
        <v>0</v>
      </c>
      <c r="O226" s="22">
        <v>82536</v>
      </c>
      <c r="P226" s="22">
        <v>145217</v>
      </c>
      <c r="Q226" s="22">
        <v>111940</v>
      </c>
      <c r="R226" s="22">
        <v>80161</v>
      </c>
      <c r="S226" s="22">
        <v>25309</v>
      </c>
      <c r="T226" s="22">
        <v>5597876</v>
      </c>
      <c r="U226" s="22">
        <v>507683</v>
      </c>
      <c r="V226" s="22">
        <v>0</v>
      </c>
      <c r="W226" s="22">
        <v>537229</v>
      </c>
      <c r="X226" s="22">
        <v>555557</v>
      </c>
      <c r="Y226" s="22">
        <v>0</v>
      </c>
      <c r="Z226" s="22">
        <v>0</v>
      </c>
      <c r="AA226" s="22">
        <v>0</v>
      </c>
      <c r="AB226" s="22">
        <v>0</v>
      </c>
      <c r="AC226" s="22">
        <v>1600469</v>
      </c>
      <c r="AD226" s="22">
        <v>51280</v>
      </c>
      <c r="AE226" s="22">
        <v>81609</v>
      </c>
      <c r="AF226" s="22">
        <v>0</v>
      </c>
      <c r="AG226" s="22">
        <v>33756</v>
      </c>
      <c r="AH226" s="22">
        <v>25039</v>
      </c>
      <c r="AI226" s="22">
        <v>1792153</v>
      </c>
      <c r="AJ226" s="22">
        <v>3805723</v>
      </c>
      <c r="AK226" s="22">
        <v>0</v>
      </c>
      <c r="AL226" s="22">
        <v>3805723</v>
      </c>
    </row>
    <row r="227" spans="1:3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967635</v>
      </c>
      <c r="F227" s="22">
        <v>0</v>
      </c>
      <c r="G227" s="22">
        <v>0</v>
      </c>
      <c r="H227" s="22">
        <v>2167400</v>
      </c>
      <c r="I227" s="22">
        <v>0</v>
      </c>
      <c r="J227" s="22">
        <v>0</v>
      </c>
      <c r="K227" s="22">
        <v>0</v>
      </c>
      <c r="L227" s="22">
        <v>0</v>
      </c>
      <c r="M227" s="22">
        <v>3135035</v>
      </c>
      <c r="N227" s="22">
        <v>0</v>
      </c>
      <c r="O227" s="22">
        <v>176905</v>
      </c>
      <c r="P227" s="22">
        <v>162093</v>
      </c>
      <c r="Q227" s="22">
        <v>22276</v>
      </c>
      <c r="R227" s="22">
        <v>26492</v>
      </c>
      <c r="S227" s="22">
        <v>0</v>
      </c>
      <c r="T227" s="22">
        <v>3522801</v>
      </c>
      <c r="U227" s="22">
        <v>295185</v>
      </c>
      <c r="V227" s="22">
        <v>0</v>
      </c>
      <c r="W227" s="22">
        <v>0</v>
      </c>
      <c r="X227" s="22">
        <v>381064</v>
      </c>
      <c r="Y227" s="22">
        <v>0</v>
      </c>
      <c r="Z227" s="22">
        <v>0</v>
      </c>
      <c r="AA227" s="22">
        <v>0</v>
      </c>
      <c r="AB227" s="22">
        <v>0</v>
      </c>
      <c r="AC227" s="22">
        <v>676249</v>
      </c>
      <c r="AD227" s="22">
        <v>59341</v>
      </c>
      <c r="AE227" s="22">
        <v>58509</v>
      </c>
      <c r="AF227" s="22">
        <v>0</v>
      </c>
      <c r="AG227" s="22">
        <v>5946</v>
      </c>
      <c r="AH227" s="22">
        <v>0</v>
      </c>
      <c r="AI227" s="22">
        <v>800045</v>
      </c>
      <c r="AJ227" s="22">
        <v>2722756</v>
      </c>
      <c r="AK227" s="22">
        <v>0</v>
      </c>
      <c r="AL227" s="22">
        <v>2722756</v>
      </c>
    </row>
    <row r="228" spans="1:3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353305</v>
      </c>
      <c r="F228" s="22">
        <v>0</v>
      </c>
      <c r="G228" s="22">
        <v>387139</v>
      </c>
      <c r="H228" s="22">
        <v>33022</v>
      </c>
      <c r="I228" s="22">
        <v>0</v>
      </c>
      <c r="J228" s="22">
        <v>0</v>
      </c>
      <c r="K228" s="22">
        <v>0</v>
      </c>
      <c r="L228" s="22">
        <v>0</v>
      </c>
      <c r="M228" s="22">
        <v>773466</v>
      </c>
      <c r="N228" s="22">
        <v>0</v>
      </c>
      <c r="O228" s="22">
        <v>4306300</v>
      </c>
      <c r="P228" s="22">
        <v>189147</v>
      </c>
      <c r="Q228" s="22">
        <v>90588</v>
      </c>
      <c r="R228" s="22">
        <v>16053</v>
      </c>
      <c r="S228" s="22">
        <v>27000</v>
      </c>
      <c r="T228" s="22">
        <v>5402554</v>
      </c>
      <c r="U228" s="22">
        <v>295499</v>
      </c>
      <c r="V228" s="22">
        <v>0</v>
      </c>
      <c r="W228" s="22">
        <v>267541</v>
      </c>
      <c r="X228" s="22">
        <v>22894</v>
      </c>
      <c r="Y228" s="22">
        <v>0</v>
      </c>
      <c r="Z228" s="22">
        <v>0</v>
      </c>
      <c r="AA228" s="22">
        <v>0</v>
      </c>
      <c r="AB228" s="22">
        <v>0</v>
      </c>
      <c r="AC228" s="22">
        <v>585934</v>
      </c>
      <c r="AD228" s="22">
        <v>1017965</v>
      </c>
      <c r="AE228" s="22">
        <v>86195</v>
      </c>
      <c r="AF228" s="22">
        <v>0</v>
      </c>
      <c r="AG228" s="22">
        <v>5684</v>
      </c>
      <c r="AH228" s="22">
        <v>24000</v>
      </c>
      <c r="AI228" s="22">
        <v>1719778</v>
      </c>
      <c r="AJ228" s="22">
        <v>3682776</v>
      </c>
      <c r="AK228" s="22">
        <v>0</v>
      </c>
      <c r="AL228" s="22">
        <v>3682776</v>
      </c>
    </row>
    <row r="229" spans="1:3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3496440</v>
      </c>
      <c r="F229" s="22">
        <v>0</v>
      </c>
      <c r="G229" s="22">
        <v>2118179</v>
      </c>
      <c r="H229" s="22">
        <v>1840715</v>
      </c>
      <c r="I229" s="22">
        <v>104560</v>
      </c>
      <c r="J229" s="22">
        <v>0</v>
      </c>
      <c r="K229" s="22">
        <v>0</v>
      </c>
      <c r="L229" s="22">
        <v>0</v>
      </c>
      <c r="M229" s="22">
        <v>7559894</v>
      </c>
      <c r="N229" s="22">
        <v>1282</v>
      </c>
      <c r="O229" s="22">
        <v>1045339</v>
      </c>
      <c r="P229" s="22">
        <v>732647</v>
      </c>
      <c r="Q229" s="22">
        <v>251528</v>
      </c>
      <c r="R229" s="22">
        <v>802813</v>
      </c>
      <c r="S229" s="22">
        <v>139906</v>
      </c>
      <c r="T229" s="22">
        <v>10533409</v>
      </c>
      <c r="U229" s="22">
        <v>1419632</v>
      </c>
      <c r="V229" s="22">
        <v>0</v>
      </c>
      <c r="W229" s="22">
        <v>729805</v>
      </c>
      <c r="X229" s="22">
        <v>721515</v>
      </c>
      <c r="Y229" s="22">
        <v>12312</v>
      </c>
      <c r="Z229" s="22">
        <v>0</v>
      </c>
      <c r="AA229" s="22">
        <v>0</v>
      </c>
      <c r="AB229" s="22">
        <v>0</v>
      </c>
      <c r="AC229" s="22">
        <v>2883264</v>
      </c>
      <c r="AD229" s="22">
        <v>349582</v>
      </c>
      <c r="AE229" s="22">
        <v>237242</v>
      </c>
      <c r="AF229" s="22">
        <v>0</v>
      </c>
      <c r="AG229" s="22">
        <v>199828</v>
      </c>
      <c r="AH229" s="22">
        <v>66928</v>
      </c>
      <c r="AI229" s="22">
        <v>3736844</v>
      </c>
      <c r="AJ229" s="22">
        <v>6796565</v>
      </c>
      <c r="AK229" s="22">
        <v>261339</v>
      </c>
      <c r="AL229" s="22">
        <v>6535226</v>
      </c>
    </row>
    <row r="230" spans="1:3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1412386</v>
      </c>
      <c r="F230" s="22">
        <v>0</v>
      </c>
      <c r="G230" s="22">
        <v>648108</v>
      </c>
      <c r="H230" s="22">
        <v>641737</v>
      </c>
      <c r="I230" s="22">
        <v>0</v>
      </c>
      <c r="J230" s="22">
        <v>0</v>
      </c>
      <c r="K230" s="22">
        <v>0</v>
      </c>
      <c r="L230" s="22">
        <v>0</v>
      </c>
      <c r="M230" s="22">
        <v>2702231</v>
      </c>
      <c r="N230" s="22">
        <v>21536</v>
      </c>
      <c r="O230" s="22">
        <v>241666</v>
      </c>
      <c r="P230" s="22">
        <v>162996</v>
      </c>
      <c r="Q230" s="22">
        <v>10480</v>
      </c>
      <c r="R230" s="22">
        <v>53683</v>
      </c>
      <c r="S230" s="22">
        <v>485089</v>
      </c>
      <c r="T230" s="22">
        <v>3677681</v>
      </c>
      <c r="U230" s="22">
        <v>778603</v>
      </c>
      <c r="V230" s="22">
        <v>0</v>
      </c>
      <c r="W230" s="22">
        <v>191198</v>
      </c>
      <c r="X230" s="22">
        <v>56903</v>
      </c>
      <c r="Y230" s="22">
        <v>0</v>
      </c>
      <c r="Z230" s="22">
        <v>0</v>
      </c>
      <c r="AA230" s="22">
        <v>0</v>
      </c>
      <c r="AB230" s="22">
        <v>0</v>
      </c>
      <c r="AC230" s="22">
        <v>1026704</v>
      </c>
      <c r="AD230" s="22">
        <v>101496</v>
      </c>
      <c r="AE230" s="22">
        <v>47390</v>
      </c>
      <c r="AF230" s="22">
        <v>0</v>
      </c>
      <c r="AG230" s="22">
        <v>38177</v>
      </c>
      <c r="AH230" s="22">
        <v>95375</v>
      </c>
      <c r="AI230" s="22">
        <v>1309142</v>
      </c>
      <c r="AJ230" s="22">
        <v>2368539</v>
      </c>
      <c r="AK230" s="22">
        <v>0</v>
      </c>
      <c r="AL230" s="22">
        <v>2368539</v>
      </c>
    </row>
    <row r="231" spans="1:3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1324305</v>
      </c>
      <c r="F231" s="22">
        <v>0</v>
      </c>
      <c r="G231" s="22">
        <v>476774</v>
      </c>
      <c r="H231" s="22">
        <v>783030</v>
      </c>
      <c r="I231" s="22">
        <v>0</v>
      </c>
      <c r="J231" s="22">
        <v>0</v>
      </c>
      <c r="K231" s="22">
        <v>0</v>
      </c>
      <c r="L231" s="22">
        <v>0</v>
      </c>
      <c r="M231" s="22">
        <v>2584109</v>
      </c>
      <c r="N231" s="22">
        <v>0</v>
      </c>
      <c r="O231" s="22">
        <v>275111</v>
      </c>
      <c r="P231" s="22">
        <v>111709</v>
      </c>
      <c r="Q231" s="22">
        <v>15928</v>
      </c>
      <c r="R231" s="22">
        <v>0</v>
      </c>
      <c r="S231" s="22">
        <v>34768</v>
      </c>
      <c r="T231" s="22">
        <v>3021625</v>
      </c>
      <c r="U231" s="22">
        <v>1015911</v>
      </c>
      <c r="V231" s="22">
        <v>0</v>
      </c>
      <c r="W231" s="22">
        <v>148064</v>
      </c>
      <c r="X231" s="22">
        <v>176854</v>
      </c>
      <c r="Y231" s="22">
        <v>0</v>
      </c>
      <c r="Z231" s="22">
        <v>0</v>
      </c>
      <c r="AA231" s="22">
        <v>0</v>
      </c>
      <c r="AB231" s="22">
        <v>0</v>
      </c>
      <c r="AC231" s="22">
        <v>1340829</v>
      </c>
      <c r="AD231" s="22">
        <v>157046</v>
      </c>
      <c r="AE231" s="22">
        <v>22342</v>
      </c>
      <c r="AF231" s="22">
        <v>0</v>
      </c>
      <c r="AG231" s="22">
        <v>0</v>
      </c>
      <c r="AH231" s="22">
        <v>6954</v>
      </c>
      <c r="AI231" s="22">
        <v>1527171</v>
      </c>
      <c r="AJ231" s="22">
        <v>1494454</v>
      </c>
      <c r="AK231" s="22">
        <v>3799</v>
      </c>
      <c r="AL231" s="22">
        <v>1490655</v>
      </c>
    </row>
    <row r="232" spans="1:3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4968623</v>
      </c>
      <c r="F232" s="22">
        <v>0</v>
      </c>
      <c r="G232" s="22">
        <v>832957</v>
      </c>
      <c r="H232" s="22">
        <v>1397112</v>
      </c>
      <c r="I232" s="22">
        <v>577875</v>
      </c>
      <c r="J232" s="22">
        <v>0</v>
      </c>
      <c r="K232" s="22">
        <v>0</v>
      </c>
      <c r="L232" s="22">
        <v>0</v>
      </c>
      <c r="M232" s="22">
        <v>7776567</v>
      </c>
      <c r="N232" s="22">
        <v>0</v>
      </c>
      <c r="O232" s="22">
        <v>449009</v>
      </c>
      <c r="P232" s="22">
        <v>238067</v>
      </c>
      <c r="Q232" s="22">
        <v>165290</v>
      </c>
      <c r="R232" s="22">
        <v>0</v>
      </c>
      <c r="S232" s="22">
        <v>68655</v>
      </c>
      <c r="T232" s="22">
        <v>8697588</v>
      </c>
      <c r="U232" s="22">
        <v>2696434</v>
      </c>
      <c r="V232" s="22">
        <v>0</v>
      </c>
      <c r="W232" s="22">
        <v>354278</v>
      </c>
      <c r="X232" s="22">
        <v>759187</v>
      </c>
      <c r="Y232" s="22">
        <v>23115</v>
      </c>
      <c r="Z232" s="22">
        <v>0</v>
      </c>
      <c r="AA232" s="22">
        <v>0</v>
      </c>
      <c r="AB232" s="22">
        <v>0</v>
      </c>
      <c r="AC232" s="22">
        <v>3833014</v>
      </c>
      <c r="AD232" s="22">
        <v>171355</v>
      </c>
      <c r="AE232" s="22">
        <v>68836</v>
      </c>
      <c r="AF232" s="22">
        <v>0</v>
      </c>
      <c r="AG232" s="22">
        <v>0</v>
      </c>
      <c r="AH232" s="22">
        <v>22932</v>
      </c>
      <c r="AI232" s="22">
        <v>4096137</v>
      </c>
      <c r="AJ232" s="22">
        <v>4601451</v>
      </c>
      <c r="AK232" s="22">
        <v>466001</v>
      </c>
      <c r="AL232" s="22">
        <v>4135450</v>
      </c>
    </row>
    <row r="233" spans="1:3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4312602</v>
      </c>
      <c r="F233" s="22">
        <v>0</v>
      </c>
      <c r="G233" s="22">
        <v>4515489</v>
      </c>
      <c r="H233" s="22">
        <v>5581025</v>
      </c>
      <c r="I233" s="22">
        <v>451641</v>
      </c>
      <c r="J233" s="22">
        <v>0</v>
      </c>
      <c r="K233" s="22">
        <v>0</v>
      </c>
      <c r="L233" s="22">
        <v>0</v>
      </c>
      <c r="M233" s="22">
        <v>14860757</v>
      </c>
      <c r="N233" s="22">
        <v>27488</v>
      </c>
      <c r="O233" s="22">
        <v>629881</v>
      </c>
      <c r="P233" s="22">
        <v>440181</v>
      </c>
      <c r="Q233" s="22">
        <v>1008509</v>
      </c>
      <c r="R233" s="22">
        <v>321506</v>
      </c>
      <c r="S233" s="22">
        <v>827789</v>
      </c>
      <c r="T233" s="22">
        <v>18116111</v>
      </c>
      <c r="U233" s="22">
        <v>2390885</v>
      </c>
      <c r="V233" s="22">
        <v>0</v>
      </c>
      <c r="W233" s="22">
        <v>1409801</v>
      </c>
      <c r="X233" s="22">
        <v>1660003</v>
      </c>
      <c r="Y233" s="22">
        <v>54660</v>
      </c>
      <c r="Z233" s="22">
        <v>0</v>
      </c>
      <c r="AA233" s="22">
        <v>0</v>
      </c>
      <c r="AB233" s="22">
        <v>0</v>
      </c>
      <c r="AC233" s="22">
        <v>5515349</v>
      </c>
      <c r="AD233" s="22">
        <v>130177</v>
      </c>
      <c r="AE233" s="22">
        <v>197737</v>
      </c>
      <c r="AF233" s="22">
        <v>0</v>
      </c>
      <c r="AG233" s="22">
        <v>91557</v>
      </c>
      <c r="AH233" s="22">
        <v>253430</v>
      </c>
      <c r="AI233" s="22">
        <v>6188250</v>
      </c>
      <c r="AJ233" s="22">
        <v>11927861</v>
      </c>
      <c r="AK233" s="22">
        <v>156971</v>
      </c>
      <c r="AL233" s="22">
        <v>11770890</v>
      </c>
    </row>
    <row r="234" spans="1:3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1071142</v>
      </c>
      <c r="F234" s="22">
        <v>0</v>
      </c>
      <c r="G234" s="22">
        <v>676212</v>
      </c>
      <c r="H234" s="22">
        <v>551826</v>
      </c>
      <c r="I234" s="22">
        <v>0</v>
      </c>
      <c r="J234" s="22">
        <v>0</v>
      </c>
      <c r="K234" s="22">
        <v>0</v>
      </c>
      <c r="L234" s="22">
        <v>0</v>
      </c>
      <c r="M234" s="22">
        <v>2299180</v>
      </c>
      <c r="N234" s="22">
        <v>0</v>
      </c>
      <c r="O234" s="22">
        <v>3293718</v>
      </c>
      <c r="P234" s="22">
        <v>93523</v>
      </c>
      <c r="Q234" s="22">
        <v>240318</v>
      </c>
      <c r="R234" s="22">
        <v>0</v>
      </c>
      <c r="S234" s="22">
        <v>200546</v>
      </c>
      <c r="T234" s="22">
        <v>6127285</v>
      </c>
      <c r="U234" s="22">
        <v>848682</v>
      </c>
      <c r="V234" s="22">
        <v>0</v>
      </c>
      <c r="W234" s="22">
        <v>267177</v>
      </c>
      <c r="X234" s="22">
        <v>240207</v>
      </c>
      <c r="Y234" s="22">
        <v>0</v>
      </c>
      <c r="Z234" s="22">
        <v>0</v>
      </c>
      <c r="AA234" s="22">
        <v>0</v>
      </c>
      <c r="AB234" s="22">
        <v>0</v>
      </c>
      <c r="AC234" s="22">
        <v>1356066</v>
      </c>
      <c r="AD234" s="22">
        <v>1296917</v>
      </c>
      <c r="AE234" s="22">
        <v>40877</v>
      </c>
      <c r="AF234" s="22">
        <v>0</v>
      </c>
      <c r="AG234" s="22">
        <v>0</v>
      </c>
      <c r="AH234" s="22">
        <v>55256</v>
      </c>
      <c r="AI234" s="22">
        <v>2749116</v>
      </c>
      <c r="AJ234" s="22">
        <v>3378169</v>
      </c>
      <c r="AK234" s="22">
        <v>0</v>
      </c>
      <c r="AL234" s="22">
        <v>3378169</v>
      </c>
    </row>
    <row r="235" spans="1:3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456466</v>
      </c>
      <c r="F235" s="22">
        <v>0</v>
      </c>
      <c r="G235" s="22">
        <v>422766</v>
      </c>
      <c r="H235" s="22">
        <v>1524838</v>
      </c>
      <c r="I235" s="22">
        <v>0</v>
      </c>
      <c r="J235" s="22">
        <v>0</v>
      </c>
      <c r="K235" s="22">
        <v>0</v>
      </c>
      <c r="L235" s="22">
        <v>0</v>
      </c>
      <c r="M235" s="22">
        <v>2404070</v>
      </c>
      <c r="N235" s="22">
        <v>0</v>
      </c>
      <c r="O235" s="22">
        <v>138321</v>
      </c>
      <c r="P235" s="22">
        <v>213501</v>
      </c>
      <c r="Q235" s="22">
        <v>55321</v>
      </c>
      <c r="R235" s="22">
        <v>34966</v>
      </c>
      <c r="S235" s="22">
        <v>4200</v>
      </c>
      <c r="T235" s="22">
        <v>2850379</v>
      </c>
      <c r="U235" s="22">
        <v>343496</v>
      </c>
      <c r="V235" s="22">
        <v>0</v>
      </c>
      <c r="W235" s="22">
        <v>86878</v>
      </c>
      <c r="X235" s="22">
        <v>147345</v>
      </c>
      <c r="Y235" s="22">
        <v>0</v>
      </c>
      <c r="Z235" s="22">
        <v>0</v>
      </c>
      <c r="AA235" s="22">
        <v>0</v>
      </c>
      <c r="AB235" s="22">
        <v>0</v>
      </c>
      <c r="AC235" s="22">
        <v>577719</v>
      </c>
      <c r="AD235" s="22">
        <v>93600</v>
      </c>
      <c r="AE235" s="22">
        <v>119569</v>
      </c>
      <c r="AF235" s="22">
        <v>0</v>
      </c>
      <c r="AG235" s="22">
        <v>20857</v>
      </c>
      <c r="AH235" s="22">
        <v>3360</v>
      </c>
      <c r="AI235" s="22">
        <v>815105</v>
      </c>
      <c r="AJ235" s="22">
        <v>2035274</v>
      </c>
      <c r="AK235" s="22">
        <v>0</v>
      </c>
      <c r="AL235" s="22">
        <v>2035274</v>
      </c>
    </row>
    <row r="236" spans="1:3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1487528</v>
      </c>
      <c r="F236" s="22">
        <v>0</v>
      </c>
      <c r="G236" s="22">
        <v>1197524</v>
      </c>
      <c r="H236" s="22">
        <v>481407</v>
      </c>
      <c r="I236" s="22">
        <v>193052</v>
      </c>
      <c r="J236" s="22">
        <v>0</v>
      </c>
      <c r="K236" s="22">
        <v>0</v>
      </c>
      <c r="L236" s="22">
        <v>0</v>
      </c>
      <c r="M236" s="22">
        <v>3359511</v>
      </c>
      <c r="N236" s="22">
        <v>0</v>
      </c>
      <c r="O236" s="22">
        <v>887679</v>
      </c>
      <c r="P236" s="22">
        <v>562025</v>
      </c>
      <c r="Q236" s="22">
        <v>117390</v>
      </c>
      <c r="R236" s="22">
        <v>128985</v>
      </c>
      <c r="S236" s="22">
        <v>285324</v>
      </c>
      <c r="T236" s="22">
        <v>5340914</v>
      </c>
      <c r="U236" s="22">
        <v>766867</v>
      </c>
      <c r="V236" s="22">
        <v>0</v>
      </c>
      <c r="W236" s="22">
        <v>647244</v>
      </c>
      <c r="X236" s="22">
        <v>114142</v>
      </c>
      <c r="Y236" s="22">
        <v>72649</v>
      </c>
      <c r="Z236" s="22">
        <v>0</v>
      </c>
      <c r="AA236" s="22">
        <v>0</v>
      </c>
      <c r="AB236" s="22">
        <v>0</v>
      </c>
      <c r="AC236" s="22">
        <v>1600902</v>
      </c>
      <c r="AD236" s="22">
        <v>183938</v>
      </c>
      <c r="AE236" s="22">
        <v>182609</v>
      </c>
      <c r="AF236" s="22">
        <v>0</v>
      </c>
      <c r="AG236" s="22">
        <v>48125</v>
      </c>
      <c r="AH236" s="22">
        <v>91823</v>
      </c>
      <c r="AI236" s="22">
        <v>2107397</v>
      </c>
      <c r="AJ236" s="22">
        <v>3233517</v>
      </c>
      <c r="AK236" s="22">
        <v>120710</v>
      </c>
      <c r="AL236" s="22">
        <v>3112807</v>
      </c>
    </row>
    <row r="237" spans="1:3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1882603</v>
      </c>
      <c r="F237" s="22">
        <v>0</v>
      </c>
      <c r="G237" s="22">
        <v>476424</v>
      </c>
      <c r="H237" s="22">
        <v>1065224</v>
      </c>
      <c r="I237" s="22">
        <v>0</v>
      </c>
      <c r="J237" s="22">
        <v>0</v>
      </c>
      <c r="K237" s="22">
        <v>0</v>
      </c>
      <c r="L237" s="22">
        <v>0</v>
      </c>
      <c r="M237" s="22">
        <v>3424251</v>
      </c>
      <c r="N237" s="22">
        <v>0</v>
      </c>
      <c r="O237" s="22">
        <v>184603</v>
      </c>
      <c r="P237" s="22">
        <v>145486</v>
      </c>
      <c r="Q237" s="22">
        <v>130184</v>
      </c>
      <c r="R237" s="22">
        <v>132944</v>
      </c>
      <c r="S237" s="22">
        <v>170135</v>
      </c>
      <c r="T237" s="22">
        <v>4187603</v>
      </c>
      <c r="U237" s="22">
        <v>927075</v>
      </c>
      <c r="V237" s="22">
        <v>0</v>
      </c>
      <c r="W237" s="22">
        <v>182315</v>
      </c>
      <c r="X237" s="22">
        <v>386861</v>
      </c>
      <c r="Y237" s="22">
        <v>0</v>
      </c>
      <c r="Z237" s="22">
        <v>0</v>
      </c>
      <c r="AA237" s="22">
        <v>0</v>
      </c>
      <c r="AB237" s="22">
        <v>0</v>
      </c>
      <c r="AC237" s="22">
        <v>1496251</v>
      </c>
      <c r="AD237" s="22">
        <v>62526</v>
      </c>
      <c r="AE237" s="22">
        <v>46724</v>
      </c>
      <c r="AF237" s="22">
        <v>0</v>
      </c>
      <c r="AG237" s="22">
        <v>85984</v>
      </c>
      <c r="AH237" s="22">
        <v>68276</v>
      </c>
      <c r="AI237" s="22">
        <v>1759761</v>
      </c>
      <c r="AJ237" s="22">
        <v>2427842</v>
      </c>
      <c r="AK237" s="22">
        <v>0</v>
      </c>
      <c r="AL237" s="22">
        <v>2427842</v>
      </c>
    </row>
    <row r="238" spans="1:3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438306</v>
      </c>
      <c r="F238" s="22">
        <v>0</v>
      </c>
      <c r="G238" s="22">
        <v>1626176</v>
      </c>
      <c r="H238" s="22">
        <v>157968</v>
      </c>
      <c r="I238" s="22">
        <v>0</v>
      </c>
      <c r="J238" s="22">
        <v>0</v>
      </c>
      <c r="K238" s="22">
        <v>0</v>
      </c>
      <c r="L238" s="22">
        <v>0</v>
      </c>
      <c r="M238" s="22">
        <v>2222450</v>
      </c>
      <c r="N238" s="22">
        <v>0</v>
      </c>
      <c r="O238" s="22">
        <v>233518</v>
      </c>
      <c r="P238" s="22">
        <v>297334</v>
      </c>
      <c r="Q238" s="22">
        <v>38406</v>
      </c>
      <c r="R238" s="22">
        <v>133003</v>
      </c>
      <c r="S238" s="22">
        <v>20001</v>
      </c>
      <c r="T238" s="22">
        <v>2944712</v>
      </c>
      <c r="U238" s="22">
        <v>306707</v>
      </c>
      <c r="V238" s="22">
        <v>0</v>
      </c>
      <c r="W238" s="22">
        <v>652123</v>
      </c>
      <c r="X238" s="22">
        <v>73910</v>
      </c>
      <c r="Y238" s="22">
        <v>0</v>
      </c>
      <c r="Z238" s="22">
        <v>0</v>
      </c>
      <c r="AA238" s="22">
        <v>0</v>
      </c>
      <c r="AB238" s="22">
        <v>0</v>
      </c>
      <c r="AC238" s="22">
        <v>1032740</v>
      </c>
      <c r="AD238" s="22">
        <v>137513</v>
      </c>
      <c r="AE238" s="22">
        <v>139645</v>
      </c>
      <c r="AF238" s="22">
        <v>0</v>
      </c>
      <c r="AG238" s="22">
        <v>12766</v>
      </c>
      <c r="AH238" s="22">
        <v>17750</v>
      </c>
      <c r="AI238" s="22">
        <v>1340414</v>
      </c>
      <c r="AJ238" s="22">
        <v>1604298</v>
      </c>
      <c r="AK238" s="22">
        <v>0</v>
      </c>
      <c r="AL238" s="22">
        <v>1604298</v>
      </c>
    </row>
    <row r="239" spans="1:3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3863677</v>
      </c>
      <c r="F239" s="22">
        <v>0</v>
      </c>
      <c r="G239" s="22">
        <v>1626110</v>
      </c>
      <c r="H239" s="22">
        <v>706399</v>
      </c>
      <c r="I239" s="22">
        <v>0</v>
      </c>
      <c r="J239" s="22">
        <v>0</v>
      </c>
      <c r="K239" s="22">
        <v>0</v>
      </c>
      <c r="L239" s="22">
        <v>0</v>
      </c>
      <c r="M239" s="22">
        <v>6196186</v>
      </c>
      <c r="N239" s="22">
        <v>0</v>
      </c>
      <c r="O239" s="22">
        <v>2320924</v>
      </c>
      <c r="P239" s="22">
        <v>860156</v>
      </c>
      <c r="Q239" s="22">
        <v>103078</v>
      </c>
      <c r="R239" s="22">
        <v>0</v>
      </c>
      <c r="S239" s="22">
        <v>181548</v>
      </c>
      <c r="T239" s="22">
        <v>9661892</v>
      </c>
      <c r="U239" s="22">
        <v>922647</v>
      </c>
      <c r="V239" s="22">
        <v>0</v>
      </c>
      <c r="W239" s="22">
        <v>350985</v>
      </c>
      <c r="X239" s="22">
        <v>263155</v>
      </c>
      <c r="Y239" s="22">
        <v>0</v>
      </c>
      <c r="Z239" s="22">
        <v>0</v>
      </c>
      <c r="AA239" s="22">
        <v>0</v>
      </c>
      <c r="AB239" s="22">
        <v>0</v>
      </c>
      <c r="AC239" s="22">
        <v>1536787</v>
      </c>
      <c r="AD239" s="22">
        <v>378768</v>
      </c>
      <c r="AE239" s="22">
        <v>224386</v>
      </c>
      <c r="AF239" s="22">
        <v>0</v>
      </c>
      <c r="AG239" s="22">
        <v>0</v>
      </c>
      <c r="AH239" s="22">
        <v>59489</v>
      </c>
      <c r="AI239" s="22">
        <v>2199430</v>
      </c>
      <c r="AJ239" s="22">
        <v>7462462</v>
      </c>
      <c r="AK239" s="22">
        <v>232418</v>
      </c>
      <c r="AL239" s="22">
        <v>7230044</v>
      </c>
    </row>
    <row r="240" spans="1:3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5000127</v>
      </c>
      <c r="F240" s="22">
        <v>0</v>
      </c>
      <c r="G240" s="22">
        <v>1662956</v>
      </c>
      <c r="H240" s="22">
        <v>2188682</v>
      </c>
      <c r="I240" s="22">
        <v>0</v>
      </c>
      <c r="J240" s="22">
        <v>0</v>
      </c>
      <c r="K240" s="22">
        <v>0</v>
      </c>
      <c r="L240" s="22">
        <v>548412</v>
      </c>
      <c r="M240" s="22">
        <v>9400177</v>
      </c>
      <c r="N240" s="22">
        <v>0</v>
      </c>
      <c r="O240" s="22">
        <v>6837757</v>
      </c>
      <c r="P240" s="22">
        <v>1060215</v>
      </c>
      <c r="Q240" s="22">
        <v>373817</v>
      </c>
      <c r="R240" s="22">
        <v>0</v>
      </c>
      <c r="S240" s="22">
        <v>395539</v>
      </c>
      <c r="T240" s="22">
        <v>18067505</v>
      </c>
      <c r="U240" s="22">
        <v>2732477</v>
      </c>
      <c r="V240" s="22">
        <v>0</v>
      </c>
      <c r="W240" s="22">
        <v>549984</v>
      </c>
      <c r="X240" s="22">
        <v>594231</v>
      </c>
      <c r="Y240" s="22">
        <v>0</v>
      </c>
      <c r="Z240" s="22">
        <v>0</v>
      </c>
      <c r="AA240" s="22">
        <v>0</v>
      </c>
      <c r="AB240" s="22">
        <v>180172</v>
      </c>
      <c r="AC240" s="22">
        <v>4056864</v>
      </c>
      <c r="AD240" s="22">
        <v>1513532</v>
      </c>
      <c r="AE240" s="22">
        <v>794859</v>
      </c>
      <c r="AF240" s="22">
        <v>0</v>
      </c>
      <c r="AG240" s="22">
        <v>0</v>
      </c>
      <c r="AH240" s="22">
        <v>304382</v>
      </c>
      <c r="AI240" s="22">
        <v>6669637</v>
      </c>
      <c r="AJ240" s="22">
        <v>11397868</v>
      </c>
      <c r="AK240" s="22">
        <v>1216735</v>
      </c>
      <c r="AL240" s="22">
        <v>10181133</v>
      </c>
    </row>
    <row r="241" spans="1:3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1188429</v>
      </c>
      <c r="F241" s="22">
        <v>0</v>
      </c>
      <c r="G241" s="22">
        <v>788650</v>
      </c>
      <c r="H241" s="22">
        <v>2959930</v>
      </c>
      <c r="I241" s="22">
        <v>0</v>
      </c>
      <c r="J241" s="22">
        <v>0</v>
      </c>
      <c r="K241" s="22">
        <v>0</v>
      </c>
      <c r="L241" s="22">
        <v>0</v>
      </c>
      <c r="M241" s="22">
        <v>4937009</v>
      </c>
      <c r="N241" s="22">
        <v>0</v>
      </c>
      <c r="O241" s="22">
        <v>267615</v>
      </c>
      <c r="P241" s="22">
        <v>218963</v>
      </c>
      <c r="Q241" s="22">
        <v>51439</v>
      </c>
      <c r="R241" s="22">
        <v>194264</v>
      </c>
      <c r="S241" s="22">
        <v>33187</v>
      </c>
      <c r="T241" s="22">
        <v>5702477</v>
      </c>
      <c r="U241" s="22">
        <v>1100093</v>
      </c>
      <c r="V241" s="22">
        <v>0</v>
      </c>
      <c r="W241" s="22">
        <v>157796</v>
      </c>
      <c r="X241" s="22">
        <v>1863709</v>
      </c>
      <c r="Y241" s="22">
        <v>0</v>
      </c>
      <c r="Z241" s="22">
        <v>0</v>
      </c>
      <c r="AA241" s="22">
        <v>0</v>
      </c>
      <c r="AB241" s="22">
        <v>0</v>
      </c>
      <c r="AC241" s="22">
        <v>3121598</v>
      </c>
      <c r="AD241" s="22">
        <v>165443</v>
      </c>
      <c r="AE241" s="22">
        <v>143539</v>
      </c>
      <c r="AF241" s="22">
        <v>0</v>
      </c>
      <c r="AG241" s="22">
        <v>102149</v>
      </c>
      <c r="AH241" s="22">
        <v>25670</v>
      </c>
      <c r="AI241" s="22">
        <v>3558399</v>
      </c>
      <c r="AJ241" s="22">
        <v>2144078</v>
      </c>
      <c r="AK241" s="22">
        <v>0</v>
      </c>
      <c r="AL241" s="22">
        <v>2144078</v>
      </c>
    </row>
    <row r="242" spans="1:3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2847264</v>
      </c>
      <c r="F242" s="22">
        <v>0</v>
      </c>
      <c r="G242" s="22">
        <v>921868</v>
      </c>
      <c r="H242" s="22">
        <v>1087792</v>
      </c>
      <c r="I242" s="22">
        <v>355169</v>
      </c>
      <c r="J242" s="22">
        <v>0</v>
      </c>
      <c r="K242" s="22">
        <v>0</v>
      </c>
      <c r="L242" s="22">
        <v>0</v>
      </c>
      <c r="M242" s="22">
        <v>5212093</v>
      </c>
      <c r="N242" s="22">
        <v>0</v>
      </c>
      <c r="O242" s="22">
        <v>1807707</v>
      </c>
      <c r="P242" s="22">
        <v>82508</v>
      </c>
      <c r="Q242" s="22">
        <v>52999</v>
      </c>
      <c r="R242" s="22">
        <v>44185</v>
      </c>
      <c r="S242" s="22">
        <v>15000</v>
      </c>
      <c r="T242" s="22">
        <v>7214492</v>
      </c>
      <c r="U242" s="22">
        <v>1187987</v>
      </c>
      <c r="V242" s="22">
        <v>0</v>
      </c>
      <c r="W242" s="22">
        <v>659295</v>
      </c>
      <c r="X242" s="22">
        <v>405456</v>
      </c>
      <c r="Y242" s="22">
        <v>38273</v>
      </c>
      <c r="Z242" s="22">
        <v>0</v>
      </c>
      <c r="AA242" s="22">
        <v>0</v>
      </c>
      <c r="AB242" s="22">
        <v>0</v>
      </c>
      <c r="AC242" s="22">
        <v>2291011</v>
      </c>
      <c r="AD242" s="22">
        <v>322596</v>
      </c>
      <c r="AE242" s="22">
        <v>61600</v>
      </c>
      <c r="AF242" s="22">
        <v>0</v>
      </c>
      <c r="AG242" s="22">
        <v>12326</v>
      </c>
      <c r="AH242" s="22">
        <v>8650</v>
      </c>
      <c r="AI242" s="22">
        <v>2696183</v>
      </c>
      <c r="AJ242" s="22">
        <v>4518309</v>
      </c>
      <c r="AK242" s="22">
        <v>244638</v>
      </c>
      <c r="AL242" s="22">
        <v>4273671</v>
      </c>
    </row>
    <row r="243" spans="1:3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1604895</v>
      </c>
      <c r="F243" s="22">
        <v>0</v>
      </c>
      <c r="G243" s="22">
        <v>3141563</v>
      </c>
      <c r="H243" s="22">
        <v>764437</v>
      </c>
      <c r="I243" s="22">
        <v>0</v>
      </c>
      <c r="J243" s="22">
        <v>0</v>
      </c>
      <c r="K243" s="22">
        <v>0</v>
      </c>
      <c r="L243" s="22">
        <v>0</v>
      </c>
      <c r="M243" s="22">
        <v>5510895</v>
      </c>
      <c r="N243" s="22">
        <v>0</v>
      </c>
      <c r="O243" s="22">
        <v>955230</v>
      </c>
      <c r="P243" s="22">
        <v>162700</v>
      </c>
      <c r="Q243" s="22">
        <v>258122</v>
      </c>
      <c r="R243" s="22">
        <v>117637</v>
      </c>
      <c r="S243" s="22">
        <v>307566</v>
      </c>
      <c r="T243" s="22">
        <v>7312150</v>
      </c>
      <c r="U243" s="22">
        <v>413092</v>
      </c>
      <c r="V243" s="22">
        <v>0</v>
      </c>
      <c r="W243" s="22">
        <v>1059214</v>
      </c>
      <c r="X243" s="22">
        <v>475169</v>
      </c>
      <c r="Y243" s="22">
        <v>0</v>
      </c>
      <c r="Z243" s="22">
        <v>0</v>
      </c>
      <c r="AA243" s="22">
        <v>0</v>
      </c>
      <c r="AB243" s="22">
        <v>0</v>
      </c>
      <c r="AC243" s="22">
        <v>1947475</v>
      </c>
      <c r="AD243" s="22">
        <v>625820</v>
      </c>
      <c r="AE243" s="22">
        <v>44341</v>
      </c>
      <c r="AF243" s="22">
        <v>0</v>
      </c>
      <c r="AG243" s="22">
        <v>46615</v>
      </c>
      <c r="AH243" s="22">
        <v>169561</v>
      </c>
      <c r="AI243" s="22">
        <v>2833812</v>
      </c>
      <c r="AJ243" s="22">
        <v>4478338</v>
      </c>
      <c r="AK243" s="22">
        <v>0</v>
      </c>
      <c r="AL243" s="22">
        <v>4478338</v>
      </c>
    </row>
    <row r="244" spans="1:3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709816</v>
      </c>
      <c r="F244" s="22">
        <v>0</v>
      </c>
      <c r="G244" s="22">
        <v>2019727</v>
      </c>
      <c r="H244" s="22">
        <v>2220802</v>
      </c>
      <c r="I244" s="22">
        <v>0</v>
      </c>
      <c r="J244" s="22">
        <v>0</v>
      </c>
      <c r="K244" s="22">
        <v>0</v>
      </c>
      <c r="L244" s="22">
        <v>0</v>
      </c>
      <c r="M244" s="22">
        <v>4950345</v>
      </c>
      <c r="N244" s="22">
        <v>0</v>
      </c>
      <c r="O244" s="22">
        <v>755947</v>
      </c>
      <c r="P244" s="22">
        <v>343503</v>
      </c>
      <c r="Q244" s="22">
        <v>97757</v>
      </c>
      <c r="R244" s="22">
        <v>0</v>
      </c>
      <c r="S244" s="22">
        <v>0</v>
      </c>
      <c r="T244" s="22">
        <v>6147552</v>
      </c>
      <c r="U244" s="22">
        <v>655075</v>
      </c>
      <c r="V244" s="22">
        <v>0</v>
      </c>
      <c r="W244" s="22">
        <v>822336</v>
      </c>
      <c r="X244" s="22">
        <v>1689436</v>
      </c>
      <c r="Y244" s="22">
        <v>0</v>
      </c>
      <c r="Z244" s="22">
        <v>0</v>
      </c>
      <c r="AA244" s="22">
        <v>0</v>
      </c>
      <c r="AB244" s="22">
        <v>0</v>
      </c>
      <c r="AC244" s="22">
        <v>3166847</v>
      </c>
      <c r="AD244" s="22">
        <v>398913</v>
      </c>
      <c r="AE244" s="22">
        <v>151676</v>
      </c>
      <c r="AF244" s="22">
        <v>0</v>
      </c>
      <c r="AG244" s="22">
        <v>0</v>
      </c>
      <c r="AH244" s="22">
        <v>0</v>
      </c>
      <c r="AI244" s="22">
        <v>3717436</v>
      </c>
      <c r="AJ244" s="22">
        <v>2430116</v>
      </c>
      <c r="AK244" s="22">
        <v>0</v>
      </c>
      <c r="AL244" s="22">
        <v>2430116</v>
      </c>
    </row>
    <row r="245" spans="1:3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215023</v>
      </c>
      <c r="F245" s="22">
        <v>0</v>
      </c>
      <c r="G245" s="22">
        <v>249907</v>
      </c>
      <c r="H245" s="22">
        <v>835069</v>
      </c>
      <c r="I245" s="22">
        <v>0</v>
      </c>
      <c r="J245" s="22">
        <v>0</v>
      </c>
      <c r="K245" s="22">
        <v>0</v>
      </c>
      <c r="L245" s="22">
        <v>0</v>
      </c>
      <c r="M245" s="22">
        <v>1299999</v>
      </c>
      <c r="N245" s="22">
        <v>0</v>
      </c>
      <c r="O245" s="22">
        <v>183332</v>
      </c>
      <c r="P245" s="22">
        <v>32761</v>
      </c>
      <c r="Q245" s="22">
        <v>15273</v>
      </c>
      <c r="R245" s="22">
        <v>0</v>
      </c>
      <c r="S245" s="22">
        <v>25000</v>
      </c>
      <c r="T245" s="22">
        <v>1556365</v>
      </c>
      <c r="U245" s="22">
        <v>158638</v>
      </c>
      <c r="V245" s="22">
        <v>0</v>
      </c>
      <c r="W245" s="22">
        <v>42093</v>
      </c>
      <c r="X245" s="22">
        <v>64449</v>
      </c>
      <c r="Y245" s="22">
        <v>0</v>
      </c>
      <c r="Z245" s="22">
        <v>0</v>
      </c>
      <c r="AA245" s="22">
        <v>0</v>
      </c>
      <c r="AB245" s="22">
        <v>0</v>
      </c>
      <c r="AC245" s="22">
        <v>265180</v>
      </c>
      <c r="AD245" s="22">
        <v>120801</v>
      </c>
      <c r="AE245" s="22">
        <v>24553</v>
      </c>
      <c r="AF245" s="22">
        <v>0</v>
      </c>
      <c r="AG245" s="22">
        <v>0</v>
      </c>
      <c r="AH245" s="22">
        <v>15000</v>
      </c>
      <c r="AI245" s="22">
        <v>425534</v>
      </c>
      <c r="AJ245" s="22">
        <v>1130831</v>
      </c>
      <c r="AK245" s="22">
        <v>0</v>
      </c>
      <c r="AL245" s="22">
        <v>1130831</v>
      </c>
    </row>
    <row r="246" spans="1:3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675700</v>
      </c>
      <c r="F246" s="22">
        <v>0</v>
      </c>
      <c r="G246" s="22">
        <v>429886</v>
      </c>
      <c r="H246" s="22">
        <v>422235</v>
      </c>
      <c r="I246" s="22">
        <v>5828</v>
      </c>
      <c r="J246" s="22">
        <v>0</v>
      </c>
      <c r="K246" s="22">
        <v>0</v>
      </c>
      <c r="L246" s="22">
        <v>115612</v>
      </c>
      <c r="M246" s="22">
        <v>1649261</v>
      </c>
      <c r="N246" s="22">
        <v>0</v>
      </c>
      <c r="O246" s="22">
        <v>1853660</v>
      </c>
      <c r="P246" s="22">
        <v>109815</v>
      </c>
      <c r="Q246" s="22">
        <v>70106</v>
      </c>
      <c r="R246" s="22">
        <v>7400</v>
      </c>
      <c r="S246" s="22">
        <v>58675</v>
      </c>
      <c r="T246" s="22">
        <v>3748917</v>
      </c>
      <c r="U246" s="22">
        <v>248991</v>
      </c>
      <c r="V246" s="22">
        <v>0</v>
      </c>
      <c r="W246" s="22">
        <v>86814</v>
      </c>
      <c r="X246" s="22">
        <v>276442</v>
      </c>
      <c r="Y246" s="22">
        <v>5828</v>
      </c>
      <c r="Z246" s="22">
        <v>0</v>
      </c>
      <c r="AA246" s="22">
        <v>0</v>
      </c>
      <c r="AB246" s="22">
        <v>102766</v>
      </c>
      <c r="AC246" s="22">
        <v>720841</v>
      </c>
      <c r="AD246" s="22">
        <v>935365</v>
      </c>
      <c r="AE246" s="22">
        <v>81878</v>
      </c>
      <c r="AF246" s="22">
        <v>0</v>
      </c>
      <c r="AG246" s="22">
        <v>0</v>
      </c>
      <c r="AH246" s="22">
        <v>54259</v>
      </c>
      <c r="AI246" s="22">
        <v>1792343</v>
      </c>
      <c r="AJ246" s="22">
        <v>1956574</v>
      </c>
      <c r="AK246" s="22">
        <v>0</v>
      </c>
      <c r="AL246" s="22">
        <v>1956574</v>
      </c>
    </row>
    <row r="247" spans="1:3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1287825</v>
      </c>
      <c r="F247" s="22">
        <v>0</v>
      </c>
      <c r="G247" s="22">
        <v>1168932</v>
      </c>
      <c r="H247" s="22">
        <v>564688</v>
      </c>
      <c r="I247" s="22">
        <v>0</v>
      </c>
      <c r="J247" s="22">
        <v>0</v>
      </c>
      <c r="K247" s="22">
        <v>0</v>
      </c>
      <c r="L247" s="22">
        <v>84232</v>
      </c>
      <c r="M247" s="22">
        <v>3105677</v>
      </c>
      <c r="N247" s="22">
        <v>0</v>
      </c>
      <c r="O247" s="22">
        <v>732267</v>
      </c>
      <c r="P247" s="22">
        <v>327353</v>
      </c>
      <c r="Q247" s="22">
        <v>50211</v>
      </c>
      <c r="R247" s="22">
        <v>26478</v>
      </c>
      <c r="S247" s="22">
        <v>70017</v>
      </c>
      <c r="T247" s="22">
        <v>4312003</v>
      </c>
      <c r="U247" s="22">
        <v>1095740</v>
      </c>
      <c r="V247" s="22">
        <v>0</v>
      </c>
      <c r="W247" s="22">
        <v>388355</v>
      </c>
      <c r="X247" s="22">
        <v>257913</v>
      </c>
      <c r="Y247" s="22">
        <v>0</v>
      </c>
      <c r="Z247" s="22">
        <v>0</v>
      </c>
      <c r="AA247" s="22">
        <v>0</v>
      </c>
      <c r="AB247" s="22">
        <v>55767</v>
      </c>
      <c r="AC247" s="22">
        <v>1797775</v>
      </c>
      <c r="AD247" s="22">
        <v>356632</v>
      </c>
      <c r="AE247" s="22">
        <v>199262</v>
      </c>
      <c r="AF247" s="22">
        <v>0</v>
      </c>
      <c r="AG247" s="22">
        <v>19699</v>
      </c>
      <c r="AH247" s="22">
        <v>14067</v>
      </c>
      <c r="AI247" s="22">
        <v>2387435</v>
      </c>
      <c r="AJ247" s="22">
        <v>1924568</v>
      </c>
      <c r="AK247" s="22">
        <v>0</v>
      </c>
      <c r="AL247" s="22">
        <v>1924568</v>
      </c>
    </row>
    <row r="248" spans="1:3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2099407</v>
      </c>
      <c r="F248" s="22">
        <v>0</v>
      </c>
      <c r="G248" s="22">
        <v>1427695</v>
      </c>
      <c r="H248" s="22">
        <v>571822</v>
      </c>
      <c r="I248" s="22">
        <v>0</v>
      </c>
      <c r="J248" s="22">
        <v>0</v>
      </c>
      <c r="K248" s="22">
        <v>0</v>
      </c>
      <c r="L248" s="22">
        <v>0</v>
      </c>
      <c r="M248" s="22">
        <v>4098924</v>
      </c>
      <c r="N248" s="22">
        <v>0</v>
      </c>
      <c r="O248" s="22">
        <v>407421</v>
      </c>
      <c r="P248" s="22">
        <v>762120</v>
      </c>
      <c r="Q248" s="22">
        <v>329467</v>
      </c>
      <c r="R248" s="22">
        <v>171424</v>
      </c>
      <c r="S248" s="22">
        <v>64499</v>
      </c>
      <c r="T248" s="22">
        <v>5833855</v>
      </c>
      <c r="U248" s="22">
        <v>1195735</v>
      </c>
      <c r="V248" s="22">
        <v>0</v>
      </c>
      <c r="W248" s="22">
        <v>693036</v>
      </c>
      <c r="X248" s="22">
        <v>258515</v>
      </c>
      <c r="Y248" s="22">
        <v>0</v>
      </c>
      <c r="Z248" s="22">
        <v>0</v>
      </c>
      <c r="AA248" s="22">
        <v>0</v>
      </c>
      <c r="AB248" s="22">
        <v>0</v>
      </c>
      <c r="AC248" s="22">
        <v>2147286</v>
      </c>
      <c r="AD248" s="22">
        <v>249530</v>
      </c>
      <c r="AE248" s="22">
        <v>321903</v>
      </c>
      <c r="AF248" s="22">
        <v>0</v>
      </c>
      <c r="AG248" s="22">
        <v>155623</v>
      </c>
      <c r="AH248" s="22">
        <v>24142</v>
      </c>
      <c r="AI248" s="22">
        <v>2898484</v>
      </c>
      <c r="AJ248" s="22">
        <v>2935371</v>
      </c>
      <c r="AK248" s="22">
        <v>0</v>
      </c>
      <c r="AL248" s="22">
        <v>2935371</v>
      </c>
    </row>
    <row r="249" spans="1:3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533004</v>
      </c>
      <c r="F249" s="22">
        <v>0</v>
      </c>
      <c r="G249" s="22">
        <v>799372</v>
      </c>
      <c r="H249" s="22">
        <v>609600</v>
      </c>
      <c r="I249" s="22">
        <v>0</v>
      </c>
      <c r="J249" s="22">
        <v>0</v>
      </c>
      <c r="K249" s="22">
        <v>0</v>
      </c>
      <c r="L249" s="22">
        <v>0</v>
      </c>
      <c r="M249" s="22">
        <v>1941976</v>
      </c>
      <c r="N249" s="22">
        <v>0</v>
      </c>
      <c r="O249" s="22">
        <v>112730</v>
      </c>
      <c r="P249" s="22">
        <v>279794</v>
      </c>
      <c r="Q249" s="22">
        <v>9504</v>
      </c>
      <c r="R249" s="22">
        <v>95438</v>
      </c>
      <c r="S249" s="22">
        <v>95236</v>
      </c>
      <c r="T249" s="22">
        <v>2534678</v>
      </c>
      <c r="U249" s="22">
        <v>321337</v>
      </c>
      <c r="V249" s="22">
        <v>0</v>
      </c>
      <c r="W249" s="22">
        <v>342788</v>
      </c>
      <c r="X249" s="22">
        <v>182580</v>
      </c>
      <c r="Y249" s="22">
        <v>0</v>
      </c>
      <c r="Z249" s="22">
        <v>0</v>
      </c>
      <c r="AA249" s="22">
        <v>0</v>
      </c>
      <c r="AB249" s="22">
        <v>0</v>
      </c>
      <c r="AC249" s="22">
        <v>846705</v>
      </c>
      <c r="AD249" s="22">
        <v>67977</v>
      </c>
      <c r="AE249" s="22">
        <v>78984</v>
      </c>
      <c r="AF249" s="22">
        <v>0</v>
      </c>
      <c r="AG249" s="22">
        <v>14597</v>
      </c>
      <c r="AH249" s="22">
        <v>78986</v>
      </c>
      <c r="AI249" s="22">
        <v>1087249</v>
      </c>
      <c r="AJ249" s="22">
        <v>1447429</v>
      </c>
      <c r="AK249" s="22">
        <v>0</v>
      </c>
      <c r="AL249" s="22">
        <v>1447429</v>
      </c>
    </row>
    <row r="250" spans="1:3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254558</v>
      </c>
      <c r="F250" s="22">
        <v>0</v>
      </c>
      <c r="G250" s="22">
        <v>473142</v>
      </c>
      <c r="H250" s="22">
        <v>833392</v>
      </c>
      <c r="I250" s="22">
        <v>0</v>
      </c>
      <c r="J250" s="22">
        <v>0</v>
      </c>
      <c r="K250" s="22">
        <v>0</v>
      </c>
      <c r="L250" s="22">
        <v>0</v>
      </c>
      <c r="M250" s="22">
        <v>1561092</v>
      </c>
      <c r="N250" s="22">
        <v>1765924</v>
      </c>
      <c r="O250" s="22">
        <v>157675</v>
      </c>
      <c r="P250" s="22">
        <v>160544</v>
      </c>
      <c r="Q250" s="22">
        <v>40590</v>
      </c>
      <c r="R250" s="22">
        <v>0</v>
      </c>
      <c r="S250" s="22">
        <v>8260</v>
      </c>
      <c r="T250" s="22">
        <v>3694085</v>
      </c>
      <c r="U250" s="22">
        <v>211966</v>
      </c>
      <c r="V250" s="22">
        <v>0</v>
      </c>
      <c r="W250" s="22">
        <v>204793</v>
      </c>
      <c r="X250" s="22">
        <v>324686</v>
      </c>
      <c r="Y250" s="22">
        <v>0</v>
      </c>
      <c r="Z250" s="22">
        <v>0</v>
      </c>
      <c r="AA250" s="22">
        <v>0</v>
      </c>
      <c r="AB250" s="22">
        <v>0</v>
      </c>
      <c r="AC250" s="22">
        <v>741445</v>
      </c>
      <c r="AD250" s="22">
        <v>71803</v>
      </c>
      <c r="AE250" s="22">
        <v>35186</v>
      </c>
      <c r="AF250" s="22">
        <v>0</v>
      </c>
      <c r="AG250" s="22">
        <v>0</v>
      </c>
      <c r="AH250" s="22">
        <v>3717</v>
      </c>
      <c r="AI250" s="22">
        <v>852151</v>
      </c>
      <c r="AJ250" s="22">
        <v>2841934</v>
      </c>
      <c r="AK250" s="22">
        <v>0</v>
      </c>
      <c r="AL250" s="22">
        <v>2841934</v>
      </c>
    </row>
    <row r="251" spans="1:3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2692045</v>
      </c>
      <c r="F251" s="22">
        <v>0</v>
      </c>
      <c r="G251" s="22">
        <v>7414192</v>
      </c>
      <c r="H251" s="22">
        <v>643740</v>
      </c>
      <c r="I251" s="22">
        <v>0</v>
      </c>
      <c r="J251" s="22">
        <v>0</v>
      </c>
      <c r="K251" s="22">
        <v>0</v>
      </c>
      <c r="L251" s="22">
        <v>0</v>
      </c>
      <c r="M251" s="22">
        <v>10749977</v>
      </c>
      <c r="N251" s="22">
        <v>0</v>
      </c>
      <c r="O251" s="22">
        <v>1546754</v>
      </c>
      <c r="P251" s="22">
        <v>833952</v>
      </c>
      <c r="Q251" s="22">
        <v>14495</v>
      </c>
      <c r="R251" s="22">
        <v>401475</v>
      </c>
      <c r="S251" s="22">
        <v>43516</v>
      </c>
      <c r="T251" s="22">
        <v>13590169</v>
      </c>
      <c r="U251" s="22">
        <v>2531544</v>
      </c>
      <c r="V251" s="22">
        <v>0</v>
      </c>
      <c r="W251" s="22">
        <v>1143173</v>
      </c>
      <c r="X251" s="22">
        <v>278896</v>
      </c>
      <c r="Y251" s="22">
        <v>0</v>
      </c>
      <c r="Z251" s="22">
        <v>0</v>
      </c>
      <c r="AA251" s="22">
        <v>0</v>
      </c>
      <c r="AB251" s="22">
        <v>0</v>
      </c>
      <c r="AC251" s="22">
        <v>3953613</v>
      </c>
      <c r="AD251" s="22">
        <v>872604</v>
      </c>
      <c r="AE251" s="22">
        <v>475021</v>
      </c>
      <c r="AF251" s="22">
        <v>0</v>
      </c>
      <c r="AG251" s="22">
        <v>230255</v>
      </c>
      <c r="AH251" s="22">
        <v>43516</v>
      </c>
      <c r="AI251" s="22">
        <v>5575009</v>
      </c>
      <c r="AJ251" s="22">
        <v>8015160</v>
      </c>
      <c r="AK251" s="22">
        <v>0</v>
      </c>
      <c r="AL251" s="22">
        <v>8015160</v>
      </c>
    </row>
    <row r="252" spans="1:3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4597446</v>
      </c>
      <c r="F252" s="22">
        <v>0</v>
      </c>
      <c r="G252" s="22">
        <v>18795</v>
      </c>
      <c r="H252" s="22">
        <v>1746768</v>
      </c>
      <c r="I252" s="22">
        <v>0</v>
      </c>
      <c r="J252" s="22">
        <v>0</v>
      </c>
      <c r="K252" s="22">
        <v>0</v>
      </c>
      <c r="L252" s="22">
        <v>0</v>
      </c>
      <c r="M252" s="22">
        <v>6363009</v>
      </c>
      <c r="N252" s="22">
        <v>0</v>
      </c>
      <c r="O252" s="22">
        <v>824609</v>
      </c>
      <c r="P252" s="22">
        <v>379758</v>
      </c>
      <c r="Q252" s="22">
        <v>412464</v>
      </c>
      <c r="R252" s="22">
        <v>97879</v>
      </c>
      <c r="S252" s="22">
        <v>32218</v>
      </c>
      <c r="T252" s="22">
        <v>8109937</v>
      </c>
      <c r="U252" s="22">
        <v>3406618</v>
      </c>
      <c r="V252" s="22">
        <v>0</v>
      </c>
      <c r="W252" s="22">
        <v>0</v>
      </c>
      <c r="X252" s="22">
        <v>390406</v>
      </c>
      <c r="Y252" s="22">
        <v>0</v>
      </c>
      <c r="Z252" s="22">
        <v>0</v>
      </c>
      <c r="AA252" s="22">
        <v>0</v>
      </c>
      <c r="AB252" s="22">
        <v>0</v>
      </c>
      <c r="AC252" s="22">
        <v>3797024</v>
      </c>
      <c r="AD252" s="22">
        <v>166595</v>
      </c>
      <c r="AE252" s="22">
        <v>83655</v>
      </c>
      <c r="AF252" s="22">
        <v>0</v>
      </c>
      <c r="AG252" s="22">
        <v>49212</v>
      </c>
      <c r="AH252" s="22">
        <v>13916</v>
      </c>
      <c r="AI252" s="22">
        <v>4110402</v>
      </c>
      <c r="AJ252" s="22">
        <v>3999535</v>
      </c>
      <c r="AK252" s="22">
        <v>1383223</v>
      </c>
      <c r="AL252" s="22">
        <v>2616312</v>
      </c>
    </row>
    <row r="253" spans="1:3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1009095</v>
      </c>
      <c r="F253" s="22">
        <v>0</v>
      </c>
      <c r="G253" s="22">
        <v>1911723</v>
      </c>
      <c r="H253" s="22">
        <v>772648</v>
      </c>
      <c r="I253" s="22">
        <v>0</v>
      </c>
      <c r="J253" s="22">
        <v>0</v>
      </c>
      <c r="K253" s="22">
        <v>0</v>
      </c>
      <c r="L253" s="22">
        <v>0</v>
      </c>
      <c r="M253" s="22">
        <v>3693466</v>
      </c>
      <c r="N253" s="22">
        <v>0</v>
      </c>
      <c r="O253" s="22">
        <v>134409</v>
      </c>
      <c r="P253" s="22">
        <v>195242</v>
      </c>
      <c r="Q253" s="22">
        <v>13467</v>
      </c>
      <c r="R253" s="22">
        <v>5164</v>
      </c>
      <c r="S253" s="22">
        <v>329328</v>
      </c>
      <c r="T253" s="22">
        <v>4371076</v>
      </c>
      <c r="U253" s="22">
        <v>251276</v>
      </c>
      <c r="V253" s="22">
        <v>0</v>
      </c>
      <c r="W253" s="22">
        <v>529559</v>
      </c>
      <c r="X253" s="22">
        <v>407256</v>
      </c>
      <c r="Y253" s="22">
        <v>0</v>
      </c>
      <c r="Z253" s="22">
        <v>0</v>
      </c>
      <c r="AA253" s="22">
        <v>0</v>
      </c>
      <c r="AB253" s="22">
        <v>0</v>
      </c>
      <c r="AC253" s="22">
        <v>1188091</v>
      </c>
      <c r="AD253" s="22">
        <v>60429</v>
      </c>
      <c r="AE253" s="22">
        <v>51732</v>
      </c>
      <c r="AF253" s="22">
        <v>0</v>
      </c>
      <c r="AG253" s="22">
        <v>1161</v>
      </c>
      <c r="AH253" s="22">
        <v>52836</v>
      </c>
      <c r="AI253" s="22">
        <v>1354249</v>
      </c>
      <c r="AJ253" s="22">
        <v>3016827</v>
      </c>
      <c r="AK253" s="22">
        <v>117463</v>
      </c>
      <c r="AL253" s="22">
        <v>2899364</v>
      </c>
    </row>
    <row r="254" spans="1:3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1135696</v>
      </c>
      <c r="F254" s="22">
        <v>0</v>
      </c>
      <c r="G254" s="22">
        <v>520241</v>
      </c>
      <c r="H254" s="22">
        <v>1876075</v>
      </c>
      <c r="I254" s="22">
        <v>0</v>
      </c>
      <c r="J254" s="22">
        <v>0</v>
      </c>
      <c r="K254" s="22">
        <v>0</v>
      </c>
      <c r="L254" s="22">
        <v>0</v>
      </c>
      <c r="M254" s="22">
        <v>3532012</v>
      </c>
      <c r="N254" s="22">
        <v>97750</v>
      </c>
      <c r="O254" s="22">
        <v>699588</v>
      </c>
      <c r="P254" s="22">
        <v>96790</v>
      </c>
      <c r="Q254" s="22">
        <v>37746</v>
      </c>
      <c r="R254" s="22">
        <v>6092</v>
      </c>
      <c r="S254" s="22">
        <v>318482</v>
      </c>
      <c r="T254" s="22">
        <v>4788460</v>
      </c>
      <c r="U254" s="22">
        <v>696380</v>
      </c>
      <c r="V254" s="22">
        <v>0</v>
      </c>
      <c r="W254" s="22">
        <v>223994</v>
      </c>
      <c r="X254" s="22">
        <v>597982</v>
      </c>
      <c r="Y254" s="22">
        <v>0</v>
      </c>
      <c r="Z254" s="22">
        <v>0</v>
      </c>
      <c r="AA254" s="22">
        <v>0</v>
      </c>
      <c r="AB254" s="22">
        <v>0</v>
      </c>
      <c r="AC254" s="22">
        <v>1518356</v>
      </c>
      <c r="AD254" s="22">
        <v>424212</v>
      </c>
      <c r="AE254" s="22">
        <v>63882</v>
      </c>
      <c r="AF254" s="22">
        <v>0</v>
      </c>
      <c r="AG254" s="22">
        <v>734</v>
      </c>
      <c r="AH254" s="22">
        <v>181127</v>
      </c>
      <c r="AI254" s="22">
        <v>2188311</v>
      </c>
      <c r="AJ254" s="22">
        <v>2600149</v>
      </c>
      <c r="AK254" s="22">
        <v>74779</v>
      </c>
      <c r="AL254" s="22">
        <v>2525370</v>
      </c>
    </row>
    <row r="255" spans="1:3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1719674</v>
      </c>
      <c r="F255" s="22">
        <v>0</v>
      </c>
      <c r="G255" s="22">
        <v>481094</v>
      </c>
      <c r="H255" s="22">
        <v>2175008</v>
      </c>
      <c r="I255" s="22">
        <v>0</v>
      </c>
      <c r="J255" s="22">
        <v>0</v>
      </c>
      <c r="K255" s="22">
        <v>0</v>
      </c>
      <c r="L255" s="22">
        <v>0</v>
      </c>
      <c r="M255" s="22">
        <v>4375776</v>
      </c>
      <c r="N255" s="22">
        <v>0</v>
      </c>
      <c r="O255" s="22">
        <v>750147</v>
      </c>
      <c r="P255" s="22">
        <v>488791</v>
      </c>
      <c r="Q255" s="22">
        <v>358551</v>
      </c>
      <c r="R255" s="22">
        <v>193075</v>
      </c>
      <c r="S255" s="22">
        <v>181872</v>
      </c>
      <c r="T255" s="22">
        <v>6348212</v>
      </c>
      <c r="U255" s="22">
        <v>1015600</v>
      </c>
      <c r="V255" s="22">
        <v>0</v>
      </c>
      <c r="W255" s="22">
        <v>127472</v>
      </c>
      <c r="X255" s="22">
        <v>594236</v>
      </c>
      <c r="Y255" s="22">
        <v>0</v>
      </c>
      <c r="Z255" s="22">
        <v>0</v>
      </c>
      <c r="AA255" s="22">
        <v>0</v>
      </c>
      <c r="AB255" s="22">
        <v>0</v>
      </c>
      <c r="AC255" s="22">
        <v>1737308</v>
      </c>
      <c r="AD255" s="22">
        <v>283475</v>
      </c>
      <c r="AE255" s="22">
        <v>202442</v>
      </c>
      <c r="AF255" s="22">
        <v>0</v>
      </c>
      <c r="AG255" s="22">
        <v>90656</v>
      </c>
      <c r="AH255" s="22">
        <v>58790</v>
      </c>
      <c r="AI255" s="22">
        <v>2372671</v>
      </c>
      <c r="AJ255" s="22">
        <v>3975541</v>
      </c>
      <c r="AK255" s="22">
        <v>195906</v>
      </c>
      <c r="AL255" s="22">
        <v>3779635</v>
      </c>
    </row>
    <row r="256" spans="1:3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849825</v>
      </c>
      <c r="F256" s="22">
        <v>0</v>
      </c>
      <c r="G256" s="22">
        <v>2959462</v>
      </c>
      <c r="H256" s="22">
        <v>1500582</v>
      </c>
      <c r="I256" s="22">
        <v>0</v>
      </c>
      <c r="J256" s="22">
        <v>0</v>
      </c>
      <c r="K256" s="22">
        <v>0</v>
      </c>
      <c r="L256" s="22">
        <v>0</v>
      </c>
      <c r="M256" s="22">
        <v>5309869</v>
      </c>
      <c r="N256" s="22">
        <v>0</v>
      </c>
      <c r="O256" s="22">
        <v>329073</v>
      </c>
      <c r="P256" s="22">
        <v>230240</v>
      </c>
      <c r="Q256" s="22">
        <v>108919</v>
      </c>
      <c r="R256" s="22">
        <v>0</v>
      </c>
      <c r="S256" s="22">
        <v>153615</v>
      </c>
      <c r="T256" s="22">
        <v>6131716</v>
      </c>
      <c r="U256" s="22">
        <v>559689</v>
      </c>
      <c r="V256" s="22">
        <v>0</v>
      </c>
      <c r="W256" s="22">
        <v>1085575</v>
      </c>
      <c r="X256" s="22">
        <v>736527</v>
      </c>
      <c r="Y256" s="22">
        <v>0</v>
      </c>
      <c r="Z256" s="22">
        <v>0</v>
      </c>
      <c r="AA256" s="22">
        <v>0</v>
      </c>
      <c r="AB256" s="22">
        <v>0</v>
      </c>
      <c r="AC256" s="22">
        <v>2381791</v>
      </c>
      <c r="AD256" s="22">
        <v>174847</v>
      </c>
      <c r="AE256" s="22">
        <v>104898</v>
      </c>
      <c r="AF256" s="22">
        <v>0</v>
      </c>
      <c r="AG256" s="22">
        <v>0</v>
      </c>
      <c r="AH256" s="22">
        <v>48925</v>
      </c>
      <c r="AI256" s="22">
        <v>2710461</v>
      </c>
      <c r="AJ256" s="22">
        <v>3421255</v>
      </c>
      <c r="AK256" s="22">
        <v>0</v>
      </c>
      <c r="AL256" s="22">
        <v>3421255</v>
      </c>
    </row>
    <row r="257" spans="1:3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2386834</v>
      </c>
      <c r="F257" s="22">
        <v>0</v>
      </c>
      <c r="G257" s="22">
        <v>1345766</v>
      </c>
      <c r="H257" s="22">
        <v>889268</v>
      </c>
      <c r="I257" s="22">
        <v>55734</v>
      </c>
      <c r="J257" s="22">
        <v>0</v>
      </c>
      <c r="K257" s="22">
        <v>0</v>
      </c>
      <c r="L257" s="22">
        <v>0</v>
      </c>
      <c r="M257" s="22">
        <v>4677602</v>
      </c>
      <c r="N257" s="22">
        <v>0</v>
      </c>
      <c r="O257" s="22">
        <v>1095697</v>
      </c>
      <c r="P257" s="22">
        <v>295785</v>
      </c>
      <c r="Q257" s="22">
        <v>145992</v>
      </c>
      <c r="R257" s="22">
        <v>6940</v>
      </c>
      <c r="S257" s="22">
        <v>133083</v>
      </c>
      <c r="T257" s="22">
        <v>6355099</v>
      </c>
      <c r="U257" s="22">
        <v>826934</v>
      </c>
      <c r="V257" s="22">
        <v>0</v>
      </c>
      <c r="W257" s="22">
        <v>507169</v>
      </c>
      <c r="X257" s="22">
        <v>310587</v>
      </c>
      <c r="Y257" s="22">
        <v>43328</v>
      </c>
      <c r="Z257" s="22">
        <v>0</v>
      </c>
      <c r="AA257" s="22">
        <v>0</v>
      </c>
      <c r="AB257" s="22">
        <v>0</v>
      </c>
      <c r="AC257" s="22">
        <v>1688018</v>
      </c>
      <c r="AD257" s="22">
        <v>192769</v>
      </c>
      <c r="AE257" s="22">
        <v>181176</v>
      </c>
      <c r="AF257" s="22">
        <v>0</v>
      </c>
      <c r="AG257" s="22">
        <v>3007</v>
      </c>
      <c r="AH257" s="22">
        <v>68692</v>
      </c>
      <c r="AI257" s="22">
        <v>2133662</v>
      </c>
      <c r="AJ257" s="22">
        <v>4221437</v>
      </c>
      <c r="AK257" s="22">
        <v>167938</v>
      </c>
      <c r="AL257" s="22">
        <v>4053499</v>
      </c>
    </row>
    <row r="258" spans="1:3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1585680</v>
      </c>
      <c r="F258" s="22">
        <v>0</v>
      </c>
      <c r="G258" s="22">
        <v>202345</v>
      </c>
      <c r="H258" s="22">
        <v>1122159</v>
      </c>
      <c r="I258" s="22">
        <v>0</v>
      </c>
      <c r="J258" s="22">
        <v>0</v>
      </c>
      <c r="K258" s="22">
        <v>0</v>
      </c>
      <c r="L258" s="22">
        <v>0</v>
      </c>
      <c r="M258" s="22">
        <v>2910184</v>
      </c>
      <c r="N258" s="22">
        <v>3945743</v>
      </c>
      <c r="O258" s="22">
        <v>1846459</v>
      </c>
      <c r="P258" s="22">
        <v>480767</v>
      </c>
      <c r="Q258" s="22">
        <v>252612</v>
      </c>
      <c r="R258" s="22">
        <v>515632</v>
      </c>
      <c r="S258" s="22">
        <v>141411</v>
      </c>
      <c r="T258" s="22">
        <v>10092808</v>
      </c>
      <c r="U258" s="22">
        <v>962962</v>
      </c>
      <c r="V258" s="22">
        <v>0</v>
      </c>
      <c r="W258" s="22">
        <v>44752</v>
      </c>
      <c r="X258" s="22">
        <v>571582</v>
      </c>
      <c r="Y258" s="22">
        <v>0</v>
      </c>
      <c r="Z258" s="22">
        <v>0</v>
      </c>
      <c r="AA258" s="22">
        <v>0</v>
      </c>
      <c r="AB258" s="22">
        <v>0</v>
      </c>
      <c r="AC258" s="22">
        <v>1579296</v>
      </c>
      <c r="AD258" s="22">
        <v>856565</v>
      </c>
      <c r="AE258" s="22">
        <v>101673</v>
      </c>
      <c r="AF258" s="22">
        <v>0</v>
      </c>
      <c r="AG258" s="22">
        <v>86531</v>
      </c>
      <c r="AH258" s="22">
        <v>51658</v>
      </c>
      <c r="AI258" s="22">
        <v>2675723</v>
      </c>
      <c r="AJ258" s="22">
        <v>7417085</v>
      </c>
      <c r="AK258" s="22">
        <v>999469</v>
      </c>
      <c r="AL258" s="22">
        <v>6417616</v>
      </c>
    </row>
    <row r="259" spans="1:3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3671171</v>
      </c>
      <c r="F259" s="22">
        <v>0</v>
      </c>
      <c r="G259" s="22">
        <v>877635</v>
      </c>
      <c r="H259" s="22">
        <v>1252434</v>
      </c>
      <c r="I259" s="22">
        <v>0</v>
      </c>
      <c r="J259" s="22">
        <v>0</v>
      </c>
      <c r="K259" s="22">
        <v>0</v>
      </c>
      <c r="L259" s="22">
        <v>0</v>
      </c>
      <c r="M259" s="22">
        <v>5801240</v>
      </c>
      <c r="N259" s="22">
        <v>0</v>
      </c>
      <c r="O259" s="22">
        <v>696387</v>
      </c>
      <c r="P259" s="22">
        <v>418941</v>
      </c>
      <c r="Q259" s="22">
        <v>1459843</v>
      </c>
      <c r="R259" s="22">
        <v>238535</v>
      </c>
      <c r="S259" s="22">
        <v>64898</v>
      </c>
      <c r="T259" s="22">
        <v>8679844</v>
      </c>
      <c r="U259" s="22">
        <v>1291267</v>
      </c>
      <c r="V259" s="22">
        <v>0</v>
      </c>
      <c r="W259" s="22">
        <v>507586</v>
      </c>
      <c r="X259" s="22">
        <v>401028</v>
      </c>
      <c r="Y259" s="22">
        <v>0</v>
      </c>
      <c r="Z259" s="22">
        <v>0</v>
      </c>
      <c r="AA259" s="22">
        <v>0</v>
      </c>
      <c r="AB259" s="22">
        <v>0</v>
      </c>
      <c r="AC259" s="22">
        <v>2199881</v>
      </c>
      <c r="AD259" s="22">
        <v>287550</v>
      </c>
      <c r="AE259" s="22">
        <v>213641</v>
      </c>
      <c r="AF259" s="22">
        <v>0</v>
      </c>
      <c r="AG259" s="22">
        <v>99227</v>
      </c>
      <c r="AH259" s="22">
        <v>51332</v>
      </c>
      <c r="AI259" s="22">
        <v>2851631</v>
      </c>
      <c r="AJ259" s="22">
        <v>5828213</v>
      </c>
      <c r="AK259" s="22">
        <v>932770</v>
      </c>
      <c r="AL259" s="22">
        <v>4895443</v>
      </c>
    </row>
    <row r="260" spans="1:3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513229</v>
      </c>
      <c r="F260" s="22">
        <v>0</v>
      </c>
      <c r="G260" s="22">
        <v>1572564</v>
      </c>
      <c r="H260" s="22">
        <v>113748</v>
      </c>
      <c r="I260" s="22">
        <v>0</v>
      </c>
      <c r="J260" s="22">
        <v>0</v>
      </c>
      <c r="K260" s="22">
        <v>0</v>
      </c>
      <c r="L260" s="22">
        <v>0</v>
      </c>
      <c r="M260" s="22">
        <v>2199541</v>
      </c>
      <c r="N260" s="22">
        <v>0</v>
      </c>
      <c r="O260" s="22">
        <v>77908</v>
      </c>
      <c r="P260" s="22">
        <v>63733</v>
      </c>
      <c r="Q260" s="22">
        <v>59673</v>
      </c>
      <c r="R260" s="22">
        <v>73654</v>
      </c>
      <c r="S260" s="22">
        <v>33597</v>
      </c>
      <c r="T260" s="22">
        <v>2508106</v>
      </c>
      <c r="U260" s="22">
        <v>339567</v>
      </c>
      <c r="V260" s="22">
        <v>0</v>
      </c>
      <c r="W260" s="22">
        <v>552459</v>
      </c>
      <c r="X260" s="22">
        <v>39861</v>
      </c>
      <c r="Y260" s="22">
        <v>0</v>
      </c>
      <c r="Z260" s="22">
        <v>0</v>
      </c>
      <c r="AA260" s="22">
        <v>0</v>
      </c>
      <c r="AB260" s="22">
        <v>0</v>
      </c>
      <c r="AC260" s="22">
        <v>931887</v>
      </c>
      <c r="AD260" s="22">
        <v>23093</v>
      </c>
      <c r="AE260" s="22">
        <v>27878</v>
      </c>
      <c r="AF260" s="22">
        <v>0</v>
      </c>
      <c r="AG260" s="22">
        <v>70922</v>
      </c>
      <c r="AH260" s="22">
        <v>27097</v>
      </c>
      <c r="AI260" s="22">
        <v>1080877</v>
      </c>
      <c r="AJ260" s="22">
        <v>1427229</v>
      </c>
      <c r="AK260" s="22">
        <v>9500</v>
      </c>
      <c r="AL260" s="22">
        <v>1417729</v>
      </c>
    </row>
    <row r="261" spans="1:3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931570</v>
      </c>
      <c r="F261" s="22">
        <v>0</v>
      </c>
      <c r="G261" s="22">
        <v>1798833</v>
      </c>
      <c r="H261" s="22">
        <v>5461610</v>
      </c>
      <c r="I261" s="22">
        <v>740957</v>
      </c>
      <c r="J261" s="22">
        <v>0</v>
      </c>
      <c r="K261" s="22">
        <v>0</v>
      </c>
      <c r="L261" s="22">
        <v>0</v>
      </c>
      <c r="M261" s="22">
        <v>8932970</v>
      </c>
      <c r="N261" s="22">
        <v>59994</v>
      </c>
      <c r="O261" s="22">
        <v>1216935</v>
      </c>
      <c r="P261" s="22">
        <v>149703</v>
      </c>
      <c r="Q261" s="22">
        <v>826895</v>
      </c>
      <c r="R261" s="22">
        <v>539334</v>
      </c>
      <c r="S261" s="22">
        <v>25568</v>
      </c>
      <c r="T261" s="22">
        <v>11751399</v>
      </c>
      <c r="U261" s="22">
        <v>443843</v>
      </c>
      <c r="V261" s="22">
        <v>0</v>
      </c>
      <c r="W261" s="22">
        <v>886905</v>
      </c>
      <c r="X261" s="22">
        <v>549785</v>
      </c>
      <c r="Y261" s="22">
        <v>325692</v>
      </c>
      <c r="Z261" s="22">
        <v>0</v>
      </c>
      <c r="AA261" s="22">
        <v>0</v>
      </c>
      <c r="AB261" s="22">
        <v>0</v>
      </c>
      <c r="AC261" s="22">
        <v>2206225</v>
      </c>
      <c r="AD261" s="22">
        <v>462586</v>
      </c>
      <c r="AE261" s="22">
        <v>51354</v>
      </c>
      <c r="AF261" s="22">
        <v>0</v>
      </c>
      <c r="AG261" s="22">
        <v>122661</v>
      </c>
      <c r="AH261" s="22">
        <v>25568</v>
      </c>
      <c r="AI261" s="22">
        <v>2868394</v>
      </c>
      <c r="AJ261" s="22">
        <v>8883005</v>
      </c>
      <c r="AK261" s="22">
        <v>723019</v>
      </c>
      <c r="AL261" s="22">
        <v>8159986</v>
      </c>
    </row>
    <row r="262" spans="1:3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1062320</v>
      </c>
      <c r="F262" s="22">
        <v>0</v>
      </c>
      <c r="G262" s="22">
        <v>1464845</v>
      </c>
      <c r="H262" s="22">
        <v>914971</v>
      </c>
      <c r="I262" s="22">
        <v>0</v>
      </c>
      <c r="J262" s="22">
        <v>0</v>
      </c>
      <c r="K262" s="22">
        <v>0</v>
      </c>
      <c r="L262" s="22">
        <v>0</v>
      </c>
      <c r="M262" s="22">
        <v>3442136</v>
      </c>
      <c r="N262" s="22">
        <v>0</v>
      </c>
      <c r="O262" s="22">
        <v>209061</v>
      </c>
      <c r="P262" s="22">
        <v>272950</v>
      </c>
      <c r="Q262" s="22">
        <v>37010</v>
      </c>
      <c r="R262" s="22">
        <v>0</v>
      </c>
      <c r="S262" s="22">
        <v>192684</v>
      </c>
      <c r="T262" s="22">
        <v>4153841</v>
      </c>
      <c r="U262" s="22">
        <v>554939</v>
      </c>
      <c r="V262" s="22">
        <v>0</v>
      </c>
      <c r="W262" s="22">
        <v>563799</v>
      </c>
      <c r="X262" s="22">
        <v>267767</v>
      </c>
      <c r="Y262" s="22">
        <v>0</v>
      </c>
      <c r="Z262" s="22">
        <v>0</v>
      </c>
      <c r="AA262" s="22">
        <v>0</v>
      </c>
      <c r="AB262" s="22">
        <v>0</v>
      </c>
      <c r="AC262" s="22">
        <v>1386505</v>
      </c>
      <c r="AD262" s="22">
        <v>92423</v>
      </c>
      <c r="AE262" s="22">
        <v>154593</v>
      </c>
      <c r="AF262" s="22">
        <v>0</v>
      </c>
      <c r="AG262" s="22">
        <v>0</v>
      </c>
      <c r="AH262" s="22">
        <v>116472</v>
      </c>
      <c r="AI262" s="22">
        <v>1749993</v>
      </c>
      <c r="AJ262" s="22">
        <v>2403848</v>
      </c>
      <c r="AK262" s="22">
        <v>133101</v>
      </c>
      <c r="AL262" s="22">
        <v>2270747</v>
      </c>
    </row>
    <row r="263" spans="1:3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4297257</v>
      </c>
      <c r="F263" s="22">
        <v>0</v>
      </c>
      <c r="G263" s="22">
        <v>1494083</v>
      </c>
      <c r="H263" s="22">
        <v>1860064</v>
      </c>
      <c r="I263" s="22">
        <v>128349</v>
      </c>
      <c r="J263" s="22">
        <v>0</v>
      </c>
      <c r="K263" s="22">
        <v>0</v>
      </c>
      <c r="L263" s="22">
        <v>0</v>
      </c>
      <c r="M263" s="22">
        <v>7779753</v>
      </c>
      <c r="N263" s="22">
        <v>96221</v>
      </c>
      <c r="O263" s="22">
        <v>6179301</v>
      </c>
      <c r="P263" s="22">
        <v>1056016</v>
      </c>
      <c r="Q263" s="22">
        <v>413244</v>
      </c>
      <c r="R263" s="22">
        <v>593695</v>
      </c>
      <c r="S263" s="22">
        <v>169980</v>
      </c>
      <c r="T263" s="22">
        <v>16288210</v>
      </c>
      <c r="U263" s="22">
        <v>1890784</v>
      </c>
      <c r="V263" s="22">
        <v>0</v>
      </c>
      <c r="W263" s="22">
        <v>651928</v>
      </c>
      <c r="X263" s="22">
        <v>1110224</v>
      </c>
      <c r="Y263" s="22">
        <v>82144</v>
      </c>
      <c r="Z263" s="22">
        <v>0</v>
      </c>
      <c r="AA263" s="22">
        <v>0</v>
      </c>
      <c r="AB263" s="22">
        <v>0</v>
      </c>
      <c r="AC263" s="22">
        <v>3735080</v>
      </c>
      <c r="AD263" s="22">
        <v>2828374</v>
      </c>
      <c r="AE263" s="22">
        <v>662496</v>
      </c>
      <c r="AF263" s="22">
        <v>0</v>
      </c>
      <c r="AG263" s="22">
        <v>156370</v>
      </c>
      <c r="AH263" s="22">
        <v>118807</v>
      </c>
      <c r="AI263" s="22">
        <v>7501127</v>
      </c>
      <c r="AJ263" s="22">
        <v>8787083</v>
      </c>
      <c r="AK263" s="22">
        <v>233213</v>
      </c>
      <c r="AL263" s="22">
        <v>8553870</v>
      </c>
    </row>
    <row r="264" spans="1:3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7260045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7260045</v>
      </c>
      <c r="N264" s="22">
        <v>283722</v>
      </c>
      <c r="O264" s="22">
        <v>1875135</v>
      </c>
      <c r="P264" s="22">
        <v>116044</v>
      </c>
      <c r="Q264" s="22">
        <v>364631</v>
      </c>
      <c r="R264" s="22">
        <v>131003</v>
      </c>
      <c r="S264" s="22">
        <v>138307</v>
      </c>
      <c r="T264" s="22">
        <v>10168887</v>
      </c>
      <c r="U264" s="22">
        <v>3825657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3825657</v>
      </c>
      <c r="AD264" s="22">
        <v>638028</v>
      </c>
      <c r="AE264" s="22">
        <v>60396</v>
      </c>
      <c r="AF264" s="22">
        <v>0</v>
      </c>
      <c r="AG264" s="22">
        <v>31848</v>
      </c>
      <c r="AH264" s="22">
        <v>105559</v>
      </c>
      <c r="AI264" s="22">
        <v>4661488</v>
      </c>
      <c r="AJ264" s="22">
        <v>5507399</v>
      </c>
      <c r="AK264" s="22">
        <v>414635</v>
      </c>
      <c r="AL264" s="22">
        <v>5092764</v>
      </c>
    </row>
    <row r="265" spans="1:3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504266</v>
      </c>
      <c r="F265" s="22">
        <v>0</v>
      </c>
      <c r="G265" s="22">
        <v>1962652</v>
      </c>
      <c r="H265" s="22">
        <v>332419</v>
      </c>
      <c r="I265" s="22">
        <v>0</v>
      </c>
      <c r="J265" s="22">
        <v>0</v>
      </c>
      <c r="K265" s="22">
        <v>0</v>
      </c>
      <c r="L265" s="22">
        <v>0</v>
      </c>
      <c r="M265" s="22">
        <v>2799337</v>
      </c>
      <c r="N265" s="22">
        <v>0</v>
      </c>
      <c r="O265" s="22">
        <v>95421</v>
      </c>
      <c r="P265" s="22">
        <v>111315</v>
      </c>
      <c r="Q265" s="22">
        <v>66089</v>
      </c>
      <c r="R265" s="22">
        <v>4585</v>
      </c>
      <c r="S265" s="22">
        <v>0</v>
      </c>
      <c r="T265" s="22">
        <v>3076747</v>
      </c>
      <c r="U265" s="22">
        <v>293698</v>
      </c>
      <c r="V265" s="22">
        <v>0</v>
      </c>
      <c r="W265" s="22">
        <v>646663</v>
      </c>
      <c r="X265" s="22">
        <v>332419</v>
      </c>
      <c r="Y265" s="22">
        <v>0</v>
      </c>
      <c r="Z265" s="22">
        <v>0</v>
      </c>
      <c r="AA265" s="22">
        <v>0</v>
      </c>
      <c r="AB265" s="22">
        <v>0</v>
      </c>
      <c r="AC265" s="22">
        <v>1272780</v>
      </c>
      <c r="AD265" s="22">
        <v>17133</v>
      </c>
      <c r="AE265" s="22">
        <v>65484</v>
      </c>
      <c r="AF265" s="22">
        <v>0</v>
      </c>
      <c r="AG265" s="22">
        <v>1681</v>
      </c>
      <c r="AH265" s="22">
        <v>0</v>
      </c>
      <c r="AI265" s="22">
        <v>1357078</v>
      </c>
      <c r="AJ265" s="22">
        <v>1719669</v>
      </c>
      <c r="AK265" s="22">
        <v>173256</v>
      </c>
      <c r="AL265" s="22">
        <v>1546413</v>
      </c>
    </row>
    <row r="266" spans="1:3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1210140</v>
      </c>
      <c r="F266" s="22">
        <v>0</v>
      </c>
      <c r="G266" s="22">
        <v>2226388</v>
      </c>
      <c r="H266" s="22">
        <v>816724</v>
      </c>
      <c r="I266" s="22">
        <v>0</v>
      </c>
      <c r="J266" s="22">
        <v>0</v>
      </c>
      <c r="K266" s="22">
        <v>0</v>
      </c>
      <c r="L266" s="22">
        <v>0</v>
      </c>
      <c r="M266" s="22">
        <v>4253252</v>
      </c>
      <c r="N266" s="22">
        <v>0</v>
      </c>
      <c r="O266" s="22">
        <v>131252</v>
      </c>
      <c r="P266" s="22">
        <v>137412</v>
      </c>
      <c r="Q266" s="22">
        <v>62039</v>
      </c>
      <c r="R266" s="22">
        <v>20237</v>
      </c>
      <c r="S266" s="22">
        <v>313188</v>
      </c>
      <c r="T266" s="22">
        <v>4917380</v>
      </c>
      <c r="U266" s="22">
        <v>933215</v>
      </c>
      <c r="V266" s="22">
        <v>0</v>
      </c>
      <c r="W266" s="22">
        <v>380198</v>
      </c>
      <c r="X266" s="22">
        <v>345406</v>
      </c>
      <c r="Y266" s="22">
        <v>0</v>
      </c>
      <c r="Z266" s="22">
        <v>0</v>
      </c>
      <c r="AA266" s="22">
        <v>0</v>
      </c>
      <c r="AB266" s="22">
        <v>0</v>
      </c>
      <c r="AC266" s="22">
        <v>1658819</v>
      </c>
      <c r="AD266" s="22">
        <v>59247</v>
      </c>
      <c r="AE266" s="22">
        <v>88708</v>
      </c>
      <c r="AF266" s="22">
        <v>20237</v>
      </c>
      <c r="AG266" s="22">
        <v>0</v>
      </c>
      <c r="AH266" s="22">
        <v>128114</v>
      </c>
      <c r="AI266" s="22">
        <v>1955125</v>
      </c>
      <c r="AJ266" s="22">
        <v>2962255</v>
      </c>
      <c r="AK266" s="22">
        <v>0</v>
      </c>
      <c r="AL266" s="22">
        <v>2962255</v>
      </c>
    </row>
    <row r="267" spans="1:3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450045</v>
      </c>
      <c r="F267" s="22">
        <v>0</v>
      </c>
      <c r="G267" s="22">
        <v>2937395</v>
      </c>
      <c r="H267" s="22">
        <v>519540</v>
      </c>
      <c r="I267" s="22">
        <v>0</v>
      </c>
      <c r="J267" s="22">
        <v>0</v>
      </c>
      <c r="K267" s="22">
        <v>0</v>
      </c>
      <c r="L267" s="22">
        <v>0</v>
      </c>
      <c r="M267" s="22">
        <v>3906980</v>
      </c>
      <c r="N267" s="22">
        <v>0</v>
      </c>
      <c r="O267" s="22">
        <v>323537</v>
      </c>
      <c r="P267" s="22">
        <v>388805</v>
      </c>
      <c r="Q267" s="22">
        <v>326293</v>
      </c>
      <c r="R267" s="22">
        <v>112932</v>
      </c>
      <c r="S267" s="22">
        <v>552849</v>
      </c>
      <c r="T267" s="22">
        <v>5611396</v>
      </c>
      <c r="U267" s="22">
        <v>184157</v>
      </c>
      <c r="V267" s="22">
        <v>0</v>
      </c>
      <c r="W267" s="22">
        <v>497985</v>
      </c>
      <c r="X267" s="22">
        <v>260672</v>
      </c>
      <c r="Y267" s="22">
        <v>0</v>
      </c>
      <c r="Z267" s="22">
        <v>0</v>
      </c>
      <c r="AA267" s="22">
        <v>0</v>
      </c>
      <c r="AB267" s="22">
        <v>0</v>
      </c>
      <c r="AC267" s="22">
        <v>942814</v>
      </c>
      <c r="AD267" s="22">
        <v>121936</v>
      </c>
      <c r="AE267" s="22">
        <v>122122</v>
      </c>
      <c r="AF267" s="22">
        <v>0</v>
      </c>
      <c r="AG267" s="22">
        <v>28010</v>
      </c>
      <c r="AH267" s="22">
        <v>83282</v>
      </c>
      <c r="AI267" s="22">
        <v>1298164</v>
      </c>
      <c r="AJ267" s="22">
        <v>4313232</v>
      </c>
      <c r="AK267" s="22">
        <v>205996</v>
      </c>
      <c r="AL267" s="22">
        <v>4107236</v>
      </c>
    </row>
    <row r="268" spans="1:3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585742</v>
      </c>
      <c r="F268" s="22">
        <v>0</v>
      </c>
      <c r="G268" s="22">
        <v>1272178</v>
      </c>
      <c r="H268" s="22">
        <v>462706</v>
      </c>
      <c r="I268" s="22">
        <v>0</v>
      </c>
      <c r="J268" s="22">
        <v>0</v>
      </c>
      <c r="K268" s="22">
        <v>0</v>
      </c>
      <c r="L268" s="22">
        <v>0</v>
      </c>
      <c r="M268" s="22">
        <v>2320626</v>
      </c>
      <c r="N268" s="22">
        <v>243769</v>
      </c>
      <c r="O268" s="22">
        <v>556848</v>
      </c>
      <c r="P268" s="22">
        <v>172802</v>
      </c>
      <c r="Q268" s="22">
        <v>89058</v>
      </c>
      <c r="R268" s="22">
        <v>0</v>
      </c>
      <c r="S268" s="22">
        <v>103314</v>
      </c>
      <c r="T268" s="22">
        <v>3486417</v>
      </c>
      <c r="U268" s="22">
        <v>433264</v>
      </c>
      <c r="V268" s="22">
        <v>0</v>
      </c>
      <c r="W268" s="22">
        <v>751694</v>
      </c>
      <c r="X268" s="22">
        <v>396145</v>
      </c>
      <c r="Y268" s="22">
        <v>0</v>
      </c>
      <c r="Z268" s="22">
        <v>0</v>
      </c>
      <c r="AA268" s="22">
        <v>0</v>
      </c>
      <c r="AB268" s="22">
        <v>0</v>
      </c>
      <c r="AC268" s="22">
        <v>1581103</v>
      </c>
      <c r="AD268" s="22">
        <v>119807</v>
      </c>
      <c r="AE268" s="22">
        <v>74966</v>
      </c>
      <c r="AF268" s="22">
        <v>0</v>
      </c>
      <c r="AG268" s="22">
        <v>0</v>
      </c>
      <c r="AH268" s="22">
        <v>49104</v>
      </c>
      <c r="AI268" s="22">
        <v>1824980</v>
      </c>
      <c r="AJ268" s="22">
        <v>1661437</v>
      </c>
      <c r="AK268" s="22">
        <v>22648</v>
      </c>
      <c r="AL268" s="22">
        <v>1638789</v>
      </c>
    </row>
    <row r="269" spans="1:3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367019</v>
      </c>
      <c r="F269" s="22">
        <v>0</v>
      </c>
      <c r="G269" s="22">
        <v>0</v>
      </c>
      <c r="H269" s="22">
        <v>480738</v>
      </c>
      <c r="I269" s="22">
        <v>0</v>
      </c>
      <c r="J269" s="22">
        <v>0</v>
      </c>
      <c r="K269" s="22">
        <v>0</v>
      </c>
      <c r="L269" s="22">
        <v>0</v>
      </c>
      <c r="M269" s="22">
        <v>847757</v>
      </c>
      <c r="N269" s="22">
        <v>0</v>
      </c>
      <c r="O269" s="22">
        <v>114621</v>
      </c>
      <c r="P269" s="22">
        <v>162333</v>
      </c>
      <c r="Q269" s="22">
        <v>3569</v>
      </c>
      <c r="R269" s="22">
        <v>23715</v>
      </c>
      <c r="S269" s="22">
        <v>14500</v>
      </c>
      <c r="T269" s="22">
        <v>1166495</v>
      </c>
      <c r="U269" s="22">
        <v>215315</v>
      </c>
      <c r="V269" s="22">
        <v>0</v>
      </c>
      <c r="W269" s="22">
        <v>0</v>
      </c>
      <c r="X269" s="22">
        <v>125553</v>
      </c>
      <c r="Y269" s="22">
        <v>0</v>
      </c>
      <c r="Z269" s="22">
        <v>0</v>
      </c>
      <c r="AA269" s="22">
        <v>0</v>
      </c>
      <c r="AB269" s="22">
        <v>0</v>
      </c>
      <c r="AC269" s="22">
        <v>340868</v>
      </c>
      <c r="AD269" s="22">
        <v>50120</v>
      </c>
      <c r="AE269" s="22">
        <v>83320</v>
      </c>
      <c r="AF269" s="22">
        <v>0</v>
      </c>
      <c r="AG269" s="22">
        <v>7405</v>
      </c>
      <c r="AH269" s="22">
        <v>14500</v>
      </c>
      <c r="AI269" s="22">
        <v>496213</v>
      </c>
      <c r="AJ269" s="22">
        <v>670282</v>
      </c>
      <c r="AK269" s="22">
        <v>0</v>
      </c>
      <c r="AL269" s="22">
        <v>670282</v>
      </c>
    </row>
    <row r="270" spans="1:3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2473995</v>
      </c>
      <c r="F270" s="22">
        <v>0</v>
      </c>
      <c r="G270" s="22">
        <v>1842570</v>
      </c>
      <c r="H270" s="22">
        <v>544007</v>
      </c>
      <c r="I270" s="22">
        <v>0</v>
      </c>
      <c r="J270" s="22">
        <v>0</v>
      </c>
      <c r="K270" s="22">
        <v>0</v>
      </c>
      <c r="L270" s="22">
        <v>0</v>
      </c>
      <c r="M270" s="22">
        <v>4860572</v>
      </c>
      <c r="N270" s="22">
        <v>25416</v>
      </c>
      <c r="O270" s="22">
        <v>582424</v>
      </c>
      <c r="P270" s="22">
        <v>893089</v>
      </c>
      <c r="Q270" s="22">
        <v>599140</v>
      </c>
      <c r="R270" s="22">
        <v>1563432</v>
      </c>
      <c r="S270" s="22">
        <v>168680</v>
      </c>
      <c r="T270" s="22">
        <v>8692753</v>
      </c>
      <c r="U270" s="22">
        <v>1147811</v>
      </c>
      <c r="V270" s="22">
        <v>0</v>
      </c>
      <c r="W270" s="22">
        <v>583925</v>
      </c>
      <c r="X270" s="22">
        <v>321082</v>
      </c>
      <c r="Y270" s="22">
        <v>0</v>
      </c>
      <c r="Z270" s="22">
        <v>0</v>
      </c>
      <c r="AA270" s="22">
        <v>0</v>
      </c>
      <c r="AB270" s="22">
        <v>0</v>
      </c>
      <c r="AC270" s="22">
        <v>2052818</v>
      </c>
      <c r="AD270" s="22">
        <v>221538</v>
      </c>
      <c r="AE270" s="22">
        <v>464680</v>
      </c>
      <c r="AF270" s="22">
        <v>0</v>
      </c>
      <c r="AG270" s="22">
        <v>992807</v>
      </c>
      <c r="AH270" s="22">
        <v>117191</v>
      </c>
      <c r="AI270" s="22">
        <v>3849034</v>
      </c>
      <c r="AJ270" s="22">
        <v>4843719</v>
      </c>
      <c r="AK270" s="22">
        <v>139177</v>
      </c>
      <c r="AL270" s="22">
        <v>4704542</v>
      </c>
    </row>
    <row r="271" spans="1:3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3802247</v>
      </c>
      <c r="F271" s="22">
        <v>0</v>
      </c>
      <c r="G271" s="22">
        <v>8469155</v>
      </c>
      <c r="H271" s="22">
        <v>832533</v>
      </c>
      <c r="I271" s="22">
        <v>67094</v>
      </c>
      <c r="J271" s="22">
        <v>0</v>
      </c>
      <c r="K271" s="22">
        <v>0</v>
      </c>
      <c r="L271" s="22">
        <v>0</v>
      </c>
      <c r="M271" s="22">
        <v>13171029</v>
      </c>
      <c r="N271" s="22">
        <v>0</v>
      </c>
      <c r="O271" s="22">
        <v>2010209</v>
      </c>
      <c r="P271" s="22">
        <v>24885</v>
      </c>
      <c r="Q271" s="22">
        <v>579775</v>
      </c>
      <c r="R271" s="22">
        <v>624946</v>
      </c>
      <c r="S271" s="22">
        <v>256960</v>
      </c>
      <c r="T271" s="22">
        <v>16667804</v>
      </c>
      <c r="U271" s="22">
        <v>2133152</v>
      </c>
      <c r="V271" s="22">
        <v>0</v>
      </c>
      <c r="W271" s="22">
        <v>2370224</v>
      </c>
      <c r="X271" s="22">
        <v>293809</v>
      </c>
      <c r="Y271" s="22">
        <v>895</v>
      </c>
      <c r="Z271" s="22">
        <v>0</v>
      </c>
      <c r="AA271" s="22">
        <v>0</v>
      </c>
      <c r="AB271" s="22">
        <v>0</v>
      </c>
      <c r="AC271" s="22">
        <v>4798080</v>
      </c>
      <c r="AD271" s="22">
        <v>1008018</v>
      </c>
      <c r="AE271" s="22">
        <v>14945</v>
      </c>
      <c r="AF271" s="22">
        <v>0</v>
      </c>
      <c r="AG271" s="22">
        <v>163436</v>
      </c>
      <c r="AH271" s="22">
        <v>134545</v>
      </c>
      <c r="AI271" s="22">
        <v>6119024</v>
      </c>
      <c r="AJ271" s="22">
        <v>10548780</v>
      </c>
      <c r="AK271" s="22">
        <v>336372</v>
      </c>
      <c r="AL271" s="22">
        <v>10212408</v>
      </c>
    </row>
    <row r="272" spans="1:3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991420</v>
      </c>
      <c r="F272" s="22">
        <v>0</v>
      </c>
      <c r="G272" s="22">
        <v>1115773</v>
      </c>
      <c r="H272" s="22">
        <v>5838800</v>
      </c>
      <c r="I272" s="22">
        <v>0</v>
      </c>
      <c r="J272" s="22">
        <v>0</v>
      </c>
      <c r="K272" s="22">
        <v>0</v>
      </c>
      <c r="L272" s="22">
        <v>0</v>
      </c>
      <c r="M272" s="22">
        <v>7945993</v>
      </c>
      <c r="N272" s="22">
        <v>0</v>
      </c>
      <c r="O272" s="22">
        <v>166284</v>
      </c>
      <c r="P272" s="22">
        <v>168694</v>
      </c>
      <c r="Q272" s="22">
        <v>49172</v>
      </c>
      <c r="R272" s="22">
        <v>0</v>
      </c>
      <c r="S272" s="22">
        <v>8000</v>
      </c>
      <c r="T272" s="22">
        <v>8338143</v>
      </c>
      <c r="U272" s="22">
        <v>354201</v>
      </c>
      <c r="V272" s="22">
        <v>0</v>
      </c>
      <c r="W272" s="22">
        <v>660864</v>
      </c>
      <c r="X272" s="22">
        <v>5348090</v>
      </c>
      <c r="Y272" s="22">
        <v>0</v>
      </c>
      <c r="Z272" s="22">
        <v>0</v>
      </c>
      <c r="AA272" s="22">
        <v>0</v>
      </c>
      <c r="AB272" s="22">
        <v>0</v>
      </c>
      <c r="AC272" s="22">
        <v>6363155</v>
      </c>
      <c r="AD272" s="22">
        <v>37792</v>
      </c>
      <c r="AE272" s="22">
        <v>52345</v>
      </c>
      <c r="AF272" s="22">
        <v>0</v>
      </c>
      <c r="AG272" s="22">
        <v>0</v>
      </c>
      <c r="AH272" s="22">
        <v>2080</v>
      </c>
      <c r="AI272" s="22">
        <v>6455372</v>
      </c>
      <c r="AJ272" s="22">
        <v>1882771</v>
      </c>
      <c r="AK272" s="22">
        <v>0</v>
      </c>
      <c r="AL272" s="22">
        <v>1882771</v>
      </c>
    </row>
    <row r="273" spans="1:3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1224414</v>
      </c>
      <c r="F273" s="22">
        <v>0</v>
      </c>
      <c r="G273" s="22">
        <v>1348110</v>
      </c>
      <c r="H273" s="22">
        <v>464750</v>
      </c>
      <c r="I273" s="22">
        <v>230610</v>
      </c>
      <c r="J273" s="22">
        <v>0</v>
      </c>
      <c r="K273" s="22">
        <v>0</v>
      </c>
      <c r="L273" s="22">
        <v>0</v>
      </c>
      <c r="M273" s="22">
        <v>3267884</v>
      </c>
      <c r="N273" s="22">
        <v>330342</v>
      </c>
      <c r="O273" s="22">
        <v>448770</v>
      </c>
      <c r="P273" s="22">
        <v>752908</v>
      </c>
      <c r="Q273" s="22">
        <v>79019</v>
      </c>
      <c r="R273" s="22">
        <v>0</v>
      </c>
      <c r="S273" s="22">
        <v>925890</v>
      </c>
      <c r="T273" s="22">
        <v>5804813</v>
      </c>
      <c r="U273" s="22">
        <v>736665</v>
      </c>
      <c r="V273" s="22">
        <v>0</v>
      </c>
      <c r="W273" s="22">
        <v>716978</v>
      </c>
      <c r="X273" s="22">
        <v>244599</v>
      </c>
      <c r="Y273" s="22">
        <v>201187</v>
      </c>
      <c r="Z273" s="22">
        <v>0</v>
      </c>
      <c r="AA273" s="22">
        <v>0</v>
      </c>
      <c r="AB273" s="22">
        <v>0</v>
      </c>
      <c r="AC273" s="22">
        <v>1899429</v>
      </c>
      <c r="AD273" s="22">
        <v>106178</v>
      </c>
      <c r="AE273" s="22">
        <v>368867</v>
      </c>
      <c r="AF273" s="22">
        <v>0</v>
      </c>
      <c r="AG273" s="22">
        <v>0</v>
      </c>
      <c r="AH273" s="22">
        <v>304133</v>
      </c>
      <c r="AI273" s="22">
        <v>2678607</v>
      </c>
      <c r="AJ273" s="22">
        <v>3126206</v>
      </c>
      <c r="AK273" s="22">
        <v>816893</v>
      </c>
      <c r="AL273" s="22">
        <v>2309313</v>
      </c>
    </row>
    <row r="274" spans="1:3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848259</v>
      </c>
      <c r="F274" s="22">
        <v>0</v>
      </c>
      <c r="G274" s="22">
        <v>1124099</v>
      </c>
      <c r="H274" s="22">
        <v>931527</v>
      </c>
      <c r="I274" s="22">
        <v>0</v>
      </c>
      <c r="J274" s="22">
        <v>0</v>
      </c>
      <c r="K274" s="22">
        <v>42451</v>
      </c>
      <c r="L274" s="22">
        <v>10005</v>
      </c>
      <c r="M274" s="22">
        <v>2956341</v>
      </c>
      <c r="N274" s="22">
        <v>0</v>
      </c>
      <c r="O274" s="22">
        <v>1336375</v>
      </c>
      <c r="P274" s="22">
        <v>118461</v>
      </c>
      <c r="Q274" s="22">
        <v>16323</v>
      </c>
      <c r="R274" s="22">
        <v>12812</v>
      </c>
      <c r="S274" s="22">
        <v>47550</v>
      </c>
      <c r="T274" s="22">
        <v>4487862</v>
      </c>
      <c r="U274" s="22">
        <v>617812</v>
      </c>
      <c r="V274" s="22">
        <v>0</v>
      </c>
      <c r="W274" s="22">
        <v>279622</v>
      </c>
      <c r="X274" s="22">
        <v>740720</v>
      </c>
      <c r="Y274" s="22">
        <v>0</v>
      </c>
      <c r="Z274" s="22">
        <v>0</v>
      </c>
      <c r="AA274" s="22">
        <v>2122</v>
      </c>
      <c r="AB274" s="22">
        <v>266</v>
      </c>
      <c r="AC274" s="22">
        <v>1640542</v>
      </c>
      <c r="AD274" s="22">
        <v>290326</v>
      </c>
      <c r="AE274" s="22">
        <v>71950</v>
      </c>
      <c r="AF274" s="22">
        <v>0</v>
      </c>
      <c r="AG274" s="22">
        <v>1280</v>
      </c>
      <c r="AH274" s="22">
        <v>9510</v>
      </c>
      <c r="AI274" s="22">
        <v>2013608</v>
      </c>
      <c r="AJ274" s="22">
        <v>2474254</v>
      </c>
      <c r="AK274" s="22">
        <v>0</v>
      </c>
      <c r="AL274" s="22">
        <v>2474254</v>
      </c>
    </row>
    <row r="275" spans="1:3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1624673</v>
      </c>
      <c r="F275" s="22">
        <v>0</v>
      </c>
      <c r="G275" s="22">
        <v>2685868</v>
      </c>
      <c r="H275" s="22">
        <v>875634</v>
      </c>
      <c r="I275" s="22">
        <v>0</v>
      </c>
      <c r="J275" s="22">
        <v>0</v>
      </c>
      <c r="K275" s="22">
        <v>0</v>
      </c>
      <c r="L275" s="22">
        <v>0</v>
      </c>
      <c r="M275" s="22">
        <v>5186175</v>
      </c>
      <c r="N275" s="22">
        <v>19522</v>
      </c>
      <c r="O275" s="22">
        <v>184574</v>
      </c>
      <c r="P275" s="22">
        <v>183060</v>
      </c>
      <c r="Q275" s="22">
        <v>167938</v>
      </c>
      <c r="R275" s="22">
        <v>260165</v>
      </c>
      <c r="S275" s="22">
        <v>327406</v>
      </c>
      <c r="T275" s="22">
        <v>6328840</v>
      </c>
      <c r="U275" s="22">
        <v>827983</v>
      </c>
      <c r="V275" s="22">
        <v>0</v>
      </c>
      <c r="W275" s="22">
        <v>805087</v>
      </c>
      <c r="X275" s="22">
        <v>196792</v>
      </c>
      <c r="Y275" s="22">
        <v>0</v>
      </c>
      <c r="Z275" s="22">
        <v>0</v>
      </c>
      <c r="AA275" s="22">
        <v>0</v>
      </c>
      <c r="AB275" s="22">
        <v>0</v>
      </c>
      <c r="AC275" s="22">
        <v>1829862</v>
      </c>
      <c r="AD275" s="22">
        <v>43891</v>
      </c>
      <c r="AE275" s="22">
        <v>90451</v>
      </c>
      <c r="AF275" s="22">
        <v>0</v>
      </c>
      <c r="AG275" s="22">
        <v>28313</v>
      </c>
      <c r="AH275" s="22">
        <v>171432</v>
      </c>
      <c r="AI275" s="22">
        <v>2163949</v>
      </c>
      <c r="AJ275" s="22">
        <v>4164891</v>
      </c>
      <c r="AK275" s="22">
        <v>97166</v>
      </c>
      <c r="AL275" s="22">
        <v>4067725</v>
      </c>
    </row>
    <row r="276" spans="1:3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3530304</v>
      </c>
      <c r="F276" s="22">
        <v>0</v>
      </c>
      <c r="G276" s="22">
        <v>3886036</v>
      </c>
      <c r="H276" s="22">
        <v>1507838</v>
      </c>
      <c r="I276" s="22">
        <v>0</v>
      </c>
      <c r="J276" s="22">
        <v>0</v>
      </c>
      <c r="K276" s="22">
        <v>0</v>
      </c>
      <c r="L276" s="22">
        <v>0</v>
      </c>
      <c r="M276" s="22">
        <v>8924178</v>
      </c>
      <c r="N276" s="22">
        <v>0</v>
      </c>
      <c r="O276" s="22">
        <v>6503476</v>
      </c>
      <c r="P276" s="22">
        <v>192603</v>
      </c>
      <c r="Q276" s="22">
        <v>281815</v>
      </c>
      <c r="R276" s="22">
        <v>1452353</v>
      </c>
      <c r="S276" s="22">
        <v>270891</v>
      </c>
      <c r="T276" s="22">
        <v>17625316</v>
      </c>
      <c r="U276" s="22">
        <v>1488449</v>
      </c>
      <c r="V276" s="22">
        <v>0</v>
      </c>
      <c r="W276" s="22">
        <v>780426</v>
      </c>
      <c r="X276" s="22">
        <v>866189</v>
      </c>
      <c r="Y276" s="22">
        <v>0</v>
      </c>
      <c r="Z276" s="22">
        <v>0</v>
      </c>
      <c r="AA276" s="22">
        <v>0</v>
      </c>
      <c r="AB276" s="22">
        <v>0</v>
      </c>
      <c r="AC276" s="22">
        <v>3135064</v>
      </c>
      <c r="AD276" s="22">
        <v>3416275</v>
      </c>
      <c r="AE276" s="22">
        <v>100646</v>
      </c>
      <c r="AF276" s="22">
        <v>0</v>
      </c>
      <c r="AG276" s="22">
        <v>339877</v>
      </c>
      <c r="AH276" s="22">
        <v>209913</v>
      </c>
      <c r="AI276" s="22">
        <v>7201775</v>
      </c>
      <c r="AJ276" s="22">
        <v>10423541</v>
      </c>
      <c r="AK276" s="22">
        <v>616945</v>
      </c>
      <c r="AL276" s="22">
        <v>9806596</v>
      </c>
    </row>
    <row r="277" spans="1:3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3304456</v>
      </c>
      <c r="F277" s="22">
        <v>0</v>
      </c>
      <c r="G277" s="22">
        <v>0</v>
      </c>
      <c r="H277" s="22">
        <v>1304243</v>
      </c>
      <c r="I277" s="22">
        <v>0</v>
      </c>
      <c r="J277" s="22">
        <v>0</v>
      </c>
      <c r="K277" s="22">
        <v>0</v>
      </c>
      <c r="L277" s="22">
        <v>0</v>
      </c>
      <c r="M277" s="22">
        <v>4608699</v>
      </c>
      <c r="N277" s="22">
        <v>0</v>
      </c>
      <c r="O277" s="22">
        <v>1179533</v>
      </c>
      <c r="P277" s="22">
        <v>372057</v>
      </c>
      <c r="Q277" s="22">
        <v>325230</v>
      </c>
      <c r="R277" s="22">
        <v>212636</v>
      </c>
      <c r="S277" s="22">
        <v>327542</v>
      </c>
      <c r="T277" s="22">
        <v>7025697</v>
      </c>
      <c r="U277" s="22">
        <v>2502678</v>
      </c>
      <c r="V277" s="22">
        <v>0</v>
      </c>
      <c r="W277" s="22">
        <v>0</v>
      </c>
      <c r="X277" s="22">
        <v>861107</v>
      </c>
      <c r="Y277" s="22">
        <v>0</v>
      </c>
      <c r="Z277" s="22">
        <v>0</v>
      </c>
      <c r="AA277" s="22">
        <v>0</v>
      </c>
      <c r="AB277" s="22">
        <v>0</v>
      </c>
      <c r="AC277" s="22">
        <v>3363785</v>
      </c>
      <c r="AD277" s="22">
        <v>548402</v>
      </c>
      <c r="AE277" s="22">
        <v>114719</v>
      </c>
      <c r="AF277" s="22">
        <v>0</v>
      </c>
      <c r="AG277" s="22">
        <v>91611</v>
      </c>
      <c r="AH277" s="22">
        <v>99916</v>
      </c>
      <c r="AI277" s="22">
        <v>4218433</v>
      </c>
      <c r="AJ277" s="22">
        <v>2807264</v>
      </c>
      <c r="AK277" s="22">
        <v>124102</v>
      </c>
      <c r="AL277" s="22">
        <v>2683162</v>
      </c>
    </row>
    <row r="278" spans="1:3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2101783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2101783</v>
      </c>
      <c r="N278" s="22">
        <v>83175</v>
      </c>
      <c r="O278" s="22">
        <v>115951</v>
      </c>
      <c r="P278" s="22">
        <v>141038</v>
      </c>
      <c r="Q278" s="22">
        <v>1329022</v>
      </c>
      <c r="R278" s="22">
        <v>183284</v>
      </c>
      <c r="S278" s="22">
        <v>109425</v>
      </c>
      <c r="T278" s="22">
        <v>4063678</v>
      </c>
      <c r="U278" s="22">
        <v>618282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618282</v>
      </c>
      <c r="AD278" s="22">
        <v>60049</v>
      </c>
      <c r="AE278" s="22">
        <v>89050</v>
      </c>
      <c r="AF278" s="22">
        <v>0</v>
      </c>
      <c r="AG278" s="22">
        <v>85401</v>
      </c>
      <c r="AH278" s="22">
        <v>38053</v>
      </c>
      <c r="AI278" s="22">
        <v>890835</v>
      </c>
      <c r="AJ278" s="22">
        <v>3172843</v>
      </c>
      <c r="AK278" s="22">
        <v>27108</v>
      </c>
      <c r="AL278" s="22">
        <v>3145735</v>
      </c>
    </row>
    <row r="279" spans="1:3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1801479</v>
      </c>
      <c r="F279" s="22">
        <v>0</v>
      </c>
      <c r="G279" s="22">
        <v>3403010</v>
      </c>
      <c r="H279" s="22">
        <v>1209788</v>
      </c>
      <c r="I279" s="22">
        <v>0</v>
      </c>
      <c r="J279" s="22">
        <v>0</v>
      </c>
      <c r="K279" s="22">
        <v>0</v>
      </c>
      <c r="L279" s="22">
        <v>0</v>
      </c>
      <c r="M279" s="22">
        <v>6414277</v>
      </c>
      <c r="N279" s="22">
        <v>0</v>
      </c>
      <c r="O279" s="22">
        <v>2436000</v>
      </c>
      <c r="P279" s="22">
        <v>377957</v>
      </c>
      <c r="Q279" s="22">
        <v>821802</v>
      </c>
      <c r="R279" s="22">
        <v>113362</v>
      </c>
      <c r="S279" s="22">
        <v>446780</v>
      </c>
      <c r="T279" s="22">
        <v>10610178</v>
      </c>
      <c r="U279" s="22">
        <v>807764</v>
      </c>
      <c r="V279" s="22">
        <v>0</v>
      </c>
      <c r="W279" s="22">
        <v>811367</v>
      </c>
      <c r="X279" s="22">
        <v>531361</v>
      </c>
      <c r="Y279" s="22">
        <v>0</v>
      </c>
      <c r="Z279" s="22">
        <v>0</v>
      </c>
      <c r="AA279" s="22">
        <v>0</v>
      </c>
      <c r="AB279" s="22">
        <v>0</v>
      </c>
      <c r="AC279" s="22">
        <v>2150492</v>
      </c>
      <c r="AD279" s="22">
        <v>1044280</v>
      </c>
      <c r="AE279" s="22">
        <v>77964</v>
      </c>
      <c r="AF279" s="22">
        <v>0</v>
      </c>
      <c r="AG279" s="22">
        <v>59427</v>
      </c>
      <c r="AH279" s="22">
        <v>146947</v>
      </c>
      <c r="AI279" s="22">
        <v>3479110</v>
      </c>
      <c r="AJ279" s="22">
        <v>7131068</v>
      </c>
      <c r="AK279" s="22">
        <v>920995</v>
      </c>
      <c r="AL279" s="22">
        <v>6210073</v>
      </c>
    </row>
    <row r="280" spans="1:3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7242761</v>
      </c>
      <c r="F280" s="22">
        <v>0</v>
      </c>
      <c r="G280" s="22">
        <v>943235</v>
      </c>
      <c r="H280" s="22">
        <v>1066390</v>
      </c>
      <c r="I280" s="22">
        <v>221930</v>
      </c>
      <c r="J280" s="22">
        <v>0</v>
      </c>
      <c r="K280" s="22">
        <v>0</v>
      </c>
      <c r="L280" s="22">
        <v>0</v>
      </c>
      <c r="M280" s="22">
        <v>9474316</v>
      </c>
      <c r="N280" s="22">
        <v>0</v>
      </c>
      <c r="O280" s="22">
        <v>3782232</v>
      </c>
      <c r="P280" s="22">
        <v>595096</v>
      </c>
      <c r="Q280" s="22">
        <v>24780</v>
      </c>
      <c r="R280" s="22">
        <v>90300</v>
      </c>
      <c r="S280" s="22">
        <v>70884</v>
      </c>
      <c r="T280" s="22">
        <v>14037608</v>
      </c>
      <c r="U280" s="22">
        <v>1850929</v>
      </c>
      <c r="V280" s="22">
        <v>0</v>
      </c>
      <c r="W280" s="22">
        <v>267882</v>
      </c>
      <c r="X280" s="22">
        <v>269694</v>
      </c>
      <c r="Y280" s="22">
        <v>14047</v>
      </c>
      <c r="Z280" s="22">
        <v>0</v>
      </c>
      <c r="AA280" s="22">
        <v>0</v>
      </c>
      <c r="AB280" s="22">
        <v>0</v>
      </c>
      <c r="AC280" s="22">
        <v>2402552</v>
      </c>
      <c r="AD280" s="22">
        <v>1369811</v>
      </c>
      <c r="AE280" s="22">
        <v>333534</v>
      </c>
      <c r="AF280" s="22">
        <v>0</v>
      </c>
      <c r="AG280" s="22">
        <v>6455</v>
      </c>
      <c r="AH280" s="22">
        <v>31653</v>
      </c>
      <c r="AI280" s="22">
        <v>4144005</v>
      </c>
      <c r="AJ280" s="22">
        <v>9893603</v>
      </c>
      <c r="AK280" s="22">
        <v>477557</v>
      </c>
      <c r="AL280" s="22">
        <v>9416046</v>
      </c>
    </row>
    <row r="281" spans="1:3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817721</v>
      </c>
      <c r="F281" s="22">
        <v>0</v>
      </c>
      <c r="G281" s="22">
        <v>1232726</v>
      </c>
      <c r="H281" s="22">
        <v>1406378</v>
      </c>
      <c r="I281" s="22">
        <v>0</v>
      </c>
      <c r="J281" s="22">
        <v>0</v>
      </c>
      <c r="K281" s="22">
        <v>15340</v>
      </c>
      <c r="L281" s="22">
        <v>0</v>
      </c>
      <c r="M281" s="22">
        <v>3472165</v>
      </c>
      <c r="N281" s="22">
        <v>0</v>
      </c>
      <c r="O281" s="22">
        <v>1084367</v>
      </c>
      <c r="P281" s="22">
        <v>102778</v>
      </c>
      <c r="Q281" s="22">
        <v>11877</v>
      </c>
      <c r="R281" s="22">
        <v>141775</v>
      </c>
      <c r="S281" s="22">
        <v>134275</v>
      </c>
      <c r="T281" s="22">
        <v>4947237</v>
      </c>
      <c r="U281" s="22">
        <v>338854</v>
      </c>
      <c r="V281" s="22">
        <v>0</v>
      </c>
      <c r="W281" s="22">
        <v>469620</v>
      </c>
      <c r="X281" s="22">
        <v>834219</v>
      </c>
      <c r="Y281" s="22">
        <v>0</v>
      </c>
      <c r="Z281" s="22">
        <v>0</v>
      </c>
      <c r="AA281" s="22">
        <v>1244</v>
      </c>
      <c r="AB281" s="22">
        <v>0</v>
      </c>
      <c r="AC281" s="22">
        <v>1643937</v>
      </c>
      <c r="AD281" s="22">
        <v>499615</v>
      </c>
      <c r="AE281" s="22">
        <v>62655</v>
      </c>
      <c r="AF281" s="22">
        <v>0</v>
      </c>
      <c r="AG281" s="22">
        <v>118553</v>
      </c>
      <c r="AH281" s="22">
        <v>63168</v>
      </c>
      <c r="AI281" s="22">
        <v>2387928</v>
      </c>
      <c r="AJ281" s="22">
        <v>2559309</v>
      </c>
      <c r="AK281" s="22">
        <v>0</v>
      </c>
      <c r="AL281" s="22">
        <v>2559309</v>
      </c>
    </row>
    <row r="282" spans="1:3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6280898</v>
      </c>
      <c r="F282" s="22">
        <v>0</v>
      </c>
      <c r="G282" s="22">
        <v>11948056</v>
      </c>
      <c r="H282" s="22">
        <v>1717157</v>
      </c>
      <c r="I282" s="22">
        <v>0</v>
      </c>
      <c r="J282" s="22">
        <v>0</v>
      </c>
      <c r="K282" s="22">
        <v>0</v>
      </c>
      <c r="L282" s="22">
        <v>0</v>
      </c>
      <c r="M282" s="22">
        <v>19946111</v>
      </c>
      <c r="N282" s="22">
        <v>0</v>
      </c>
      <c r="O282" s="22">
        <v>5212687</v>
      </c>
      <c r="P282" s="22">
        <v>1084328</v>
      </c>
      <c r="Q282" s="22">
        <v>581323</v>
      </c>
      <c r="R282" s="22">
        <v>0</v>
      </c>
      <c r="S282" s="22">
        <v>297695</v>
      </c>
      <c r="T282" s="22">
        <v>27122144</v>
      </c>
      <c r="U282" s="22">
        <v>4823316</v>
      </c>
      <c r="V282" s="22">
        <v>0</v>
      </c>
      <c r="W282" s="22">
        <v>2462692</v>
      </c>
      <c r="X282" s="22">
        <v>886967</v>
      </c>
      <c r="Y282" s="22">
        <v>0</v>
      </c>
      <c r="Z282" s="22">
        <v>0</v>
      </c>
      <c r="AA282" s="22">
        <v>0</v>
      </c>
      <c r="AB282" s="22">
        <v>0</v>
      </c>
      <c r="AC282" s="22">
        <v>8172975</v>
      </c>
      <c r="AD282" s="22">
        <v>2303045</v>
      </c>
      <c r="AE282" s="22">
        <v>506845</v>
      </c>
      <c r="AF282" s="22">
        <v>0</v>
      </c>
      <c r="AG282" s="22">
        <v>0</v>
      </c>
      <c r="AH282" s="22">
        <v>197492</v>
      </c>
      <c r="AI282" s="22">
        <v>11180357</v>
      </c>
      <c r="AJ282" s="22">
        <v>15941787</v>
      </c>
      <c r="AK282" s="22">
        <v>1119954</v>
      </c>
      <c r="AL282" s="22">
        <v>14821833</v>
      </c>
    </row>
    <row r="283" spans="1:3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1886089</v>
      </c>
      <c r="F283" s="22">
        <v>0</v>
      </c>
      <c r="G283" s="22">
        <v>610378</v>
      </c>
      <c r="H283" s="22">
        <v>5339</v>
      </c>
      <c r="I283" s="22">
        <v>0</v>
      </c>
      <c r="J283" s="22">
        <v>0</v>
      </c>
      <c r="K283" s="22">
        <v>0</v>
      </c>
      <c r="L283" s="22">
        <v>0</v>
      </c>
      <c r="M283" s="22">
        <v>2501806</v>
      </c>
      <c r="N283" s="22">
        <v>0</v>
      </c>
      <c r="O283" s="22">
        <v>391723</v>
      </c>
      <c r="P283" s="22">
        <v>452890</v>
      </c>
      <c r="Q283" s="22">
        <v>18217</v>
      </c>
      <c r="R283" s="22">
        <v>95659</v>
      </c>
      <c r="S283" s="22">
        <v>143352</v>
      </c>
      <c r="T283" s="22">
        <v>3603647</v>
      </c>
      <c r="U283" s="22">
        <v>1097198</v>
      </c>
      <c r="V283" s="22">
        <v>0</v>
      </c>
      <c r="W283" s="22">
        <v>342668</v>
      </c>
      <c r="X283" s="22">
        <v>3902</v>
      </c>
      <c r="Y283" s="22">
        <v>0</v>
      </c>
      <c r="Z283" s="22">
        <v>0</v>
      </c>
      <c r="AA283" s="22">
        <v>0</v>
      </c>
      <c r="AB283" s="22">
        <v>0</v>
      </c>
      <c r="AC283" s="22">
        <v>1443768</v>
      </c>
      <c r="AD283" s="22">
        <v>99366</v>
      </c>
      <c r="AE283" s="22">
        <v>211315</v>
      </c>
      <c r="AF283" s="22">
        <v>0</v>
      </c>
      <c r="AG283" s="22">
        <v>52191</v>
      </c>
      <c r="AH283" s="22">
        <v>51718</v>
      </c>
      <c r="AI283" s="22">
        <v>1858358</v>
      </c>
      <c r="AJ283" s="22">
        <v>1745289</v>
      </c>
      <c r="AK283" s="22">
        <v>0</v>
      </c>
      <c r="AL283" s="22">
        <v>1745289</v>
      </c>
    </row>
    <row r="284" spans="1:3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1765615</v>
      </c>
      <c r="F284" s="22">
        <v>0</v>
      </c>
      <c r="G284" s="22">
        <v>1294979</v>
      </c>
      <c r="H284" s="22">
        <v>551502</v>
      </c>
      <c r="I284" s="22">
        <v>0</v>
      </c>
      <c r="J284" s="22">
        <v>0</v>
      </c>
      <c r="K284" s="22">
        <v>0</v>
      </c>
      <c r="L284" s="22">
        <v>0</v>
      </c>
      <c r="M284" s="22">
        <v>3612096</v>
      </c>
      <c r="N284" s="22">
        <v>0</v>
      </c>
      <c r="O284" s="22">
        <v>569130</v>
      </c>
      <c r="P284" s="22">
        <v>176558</v>
      </c>
      <c r="Q284" s="22">
        <v>126273</v>
      </c>
      <c r="R284" s="22">
        <v>54582</v>
      </c>
      <c r="S284" s="22">
        <v>28508</v>
      </c>
      <c r="T284" s="22">
        <v>4567147</v>
      </c>
      <c r="U284" s="22">
        <v>535804</v>
      </c>
      <c r="V284" s="22">
        <v>0</v>
      </c>
      <c r="W284" s="22">
        <v>295200</v>
      </c>
      <c r="X284" s="22">
        <v>412181</v>
      </c>
      <c r="Y284" s="22">
        <v>0</v>
      </c>
      <c r="Z284" s="22">
        <v>0</v>
      </c>
      <c r="AA284" s="22">
        <v>0</v>
      </c>
      <c r="AB284" s="22">
        <v>0</v>
      </c>
      <c r="AC284" s="22">
        <v>1243185</v>
      </c>
      <c r="AD284" s="22">
        <v>263622</v>
      </c>
      <c r="AE284" s="22">
        <v>111300</v>
      </c>
      <c r="AF284" s="22">
        <v>0</v>
      </c>
      <c r="AG284" s="22">
        <v>30574</v>
      </c>
      <c r="AH284" s="22">
        <v>28508</v>
      </c>
      <c r="AI284" s="22">
        <v>1677189</v>
      </c>
      <c r="AJ284" s="22">
        <v>2889958</v>
      </c>
      <c r="AK284" s="22">
        <v>284085</v>
      </c>
      <c r="AL284" s="22">
        <v>2605873</v>
      </c>
    </row>
    <row r="285" spans="1:3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3744609</v>
      </c>
      <c r="F285" s="22">
        <v>0</v>
      </c>
      <c r="G285" s="22">
        <v>3349730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7094339</v>
      </c>
      <c r="N285" s="22">
        <v>0</v>
      </c>
      <c r="O285" s="22">
        <v>829045</v>
      </c>
      <c r="P285" s="22">
        <v>502389</v>
      </c>
      <c r="Q285" s="22">
        <v>106260</v>
      </c>
      <c r="R285" s="22">
        <v>386964</v>
      </c>
      <c r="S285" s="22">
        <v>61240</v>
      </c>
      <c r="T285" s="22">
        <v>8980237</v>
      </c>
      <c r="U285" s="22">
        <v>1964970</v>
      </c>
      <c r="V285" s="22">
        <v>0</v>
      </c>
      <c r="W285" s="22">
        <v>1333673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3298643</v>
      </c>
      <c r="AD285" s="22">
        <v>383860</v>
      </c>
      <c r="AE285" s="22">
        <v>258298</v>
      </c>
      <c r="AF285" s="22">
        <v>0</v>
      </c>
      <c r="AG285" s="22">
        <v>218724</v>
      </c>
      <c r="AH285" s="22">
        <v>41160</v>
      </c>
      <c r="AI285" s="22">
        <v>4200685</v>
      </c>
      <c r="AJ285" s="22">
        <v>4779552</v>
      </c>
      <c r="AK285" s="22">
        <v>0</v>
      </c>
      <c r="AL285" s="22">
        <v>4779552</v>
      </c>
    </row>
    <row r="286" spans="1:3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2998269</v>
      </c>
      <c r="F286" s="22">
        <v>0</v>
      </c>
      <c r="G286" s="22">
        <v>2511334</v>
      </c>
      <c r="H286" s="22">
        <v>2063129</v>
      </c>
      <c r="I286" s="22">
        <v>0</v>
      </c>
      <c r="J286" s="22">
        <v>0</v>
      </c>
      <c r="K286" s="22">
        <v>0</v>
      </c>
      <c r="L286" s="22">
        <v>0</v>
      </c>
      <c r="M286" s="22">
        <v>7572732</v>
      </c>
      <c r="N286" s="22">
        <v>3923</v>
      </c>
      <c r="O286" s="22">
        <v>2764134</v>
      </c>
      <c r="P286" s="22">
        <v>495892</v>
      </c>
      <c r="Q286" s="22">
        <v>23857</v>
      </c>
      <c r="R286" s="22">
        <v>344601</v>
      </c>
      <c r="S286" s="22">
        <v>334319</v>
      </c>
      <c r="T286" s="22">
        <v>11539458</v>
      </c>
      <c r="U286" s="22">
        <v>2374730</v>
      </c>
      <c r="V286" s="22">
        <v>0</v>
      </c>
      <c r="W286" s="22">
        <v>1257817</v>
      </c>
      <c r="X286" s="22">
        <v>1579346</v>
      </c>
      <c r="Y286" s="22">
        <v>0</v>
      </c>
      <c r="Z286" s="22">
        <v>0</v>
      </c>
      <c r="AA286" s="22">
        <v>0</v>
      </c>
      <c r="AB286" s="22">
        <v>0</v>
      </c>
      <c r="AC286" s="22">
        <v>5211893</v>
      </c>
      <c r="AD286" s="22">
        <v>1539948</v>
      </c>
      <c r="AE286" s="22">
        <v>211686</v>
      </c>
      <c r="AF286" s="22">
        <v>0</v>
      </c>
      <c r="AG286" s="22">
        <v>155070</v>
      </c>
      <c r="AH286" s="22">
        <v>166108</v>
      </c>
      <c r="AI286" s="22">
        <v>7284705</v>
      </c>
      <c r="AJ286" s="22">
        <v>4254753</v>
      </c>
      <c r="AK286" s="22">
        <v>0</v>
      </c>
      <c r="AL286" s="22">
        <v>4254753</v>
      </c>
    </row>
    <row r="287" spans="1:3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1028876</v>
      </c>
      <c r="F287" s="22">
        <v>0</v>
      </c>
      <c r="G287" s="22">
        <v>1059455</v>
      </c>
      <c r="H287" s="22">
        <v>340886</v>
      </c>
      <c r="I287" s="22">
        <v>0</v>
      </c>
      <c r="J287" s="22">
        <v>0</v>
      </c>
      <c r="K287" s="22">
        <v>0</v>
      </c>
      <c r="L287" s="22">
        <v>0</v>
      </c>
      <c r="M287" s="22">
        <v>2429217</v>
      </c>
      <c r="N287" s="22">
        <v>0</v>
      </c>
      <c r="O287" s="22">
        <v>229163</v>
      </c>
      <c r="P287" s="22">
        <v>250022</v>
      </c>
      <c r="Q287" s="22">
        <v>69389</v>
      </c>
      <c r="R287" s="22">
        <v>0</v>
      </c>
      <c r="S287" s="22">
        <v>27846</v>
      </c>
      <c r="T287" s="22">
        <v>3005637</v>
      </c>
      <c r="U287" s="22">
        <v>429493</v>
      </c>
      <c r="V287" s="22">
        <v>0</v>
      </c>
      <c r="W287" s="22">
        <v>628983</v>
      </c>
      <c r="X287" s="22">
        <v>285281</v>
      </c>
      <c r="Y287" s="22">
        <v>0</v>
      </c>
      <c r="Z287" s="22">
        <v>0</v>
      </c>
      <c r="AA287" s="22">
        <v>0</v>
      </c>
      <c r="AB287" s="22">
        <v>0</v>
      </c>
      <c r="AC287" s="22">
        <v>1343757</v>
      </c>
      <c r="AD287" s="22">
        <v>144520</v>
      </c>
      <c r="AE287" s="22">
        <v>104698</v>
      </c>
      <c r="AF287" s="22">
        <v>0</v>
      </c>
      <c r="AG287" s="22">
        <v>0</v>
      </c>
      <c r="AH287" s="22">
        <v>27846</v>
      </c>
      <c r="AI287" s="22">
        <v>1620821</v>
      </c>
      <c r="AJ287" s="22">
        <v>1384816</v>
      </c>
      <c r="AK287" s="22">
        <v>0</v>
      </c>
      <c r="AL287" s="22">
        <v>1384816</v>
      </c>
    </row>
    <row r="288" spans="1:3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6839085</v>
      </c>
      <c r="F288" s="22">
        <v>0</v>
      </c>
      <c r="G288" s="22">
        <v>6971676</v>
      </c>
      <c r="H288" s="22">
        <v>2402447</v>
      </c>
      <c r="I288" s="22">
        <v>0</v>
      </c>
      <c r="J288" s="22">
        <v>0</v>
      </c>
      <c r="K288" s="22">
        <v>76529</v>
      </c>
      <c r="L288" s="22">
        <v>0</v>
      </c>
      <c r="M288" s="22">
        <v>16289737</v>
      </c>
      <c r="N288" s="22">
        <v>0</v>
      </c>
      <c r="O288" s="22">
        <v>3784499</v>
      </c>
      <c r="P288" s="22">
        <v>1482820</v>
      </c>
      <c r="Q288" s="22">
        <v>208968</v>
      </c>
      <c r="R288" s="22">
        <v>828942</v>
      </c>
      <c r="S288" s="22">
        <v>239592</v>
      </c>
      <c r="T288" s="22">
        <v>22834558</v>
      </c>
      <c r="U288" s="22">
        <v>4625267</v>
      </c>
      <c r="V288" s="22">
        <v>0</v>
      </c>
      <c r="W288" s="22">
        <v>1617677</v>
      </c>
      <c r="X288" s="22">
        <v>1093410</v>
      </c>
      <c r="Y288" s="22">
        <v>0</v>
      </c>
      <c r="Z288" s="22">
        <v>0</v>
      </c>
      <c r="AA288" s="22">
        <v>13495</v>
      </c>
      <c r="AB288" s="22">
        <v>0</v>
      </c>
      <c r="AC288" s="22">
        <v>7349849</v>
      </c>
      <c r="AD288" s="22">
        <v>1550549</v>
      </c>
      <c r="AE288" s="22">
        <v>1066806</v>
      </c>
      <c r="AF288" s="22">
        <v>0</v>
      </c>
      <c r="AG288" s="22">
        <v>493652</v>
      </c>
      <c r="AH288" s="22">
        <v>216082</v>
      </c>
      <c r="AI288" s="22">
        <v>10676938</v>
      </c>
      <c r="AJ288" s="22">
        <v>12157620</v>
      </c>
      <c r="AK288" s="22">
        <v>0</v>
      </c>
      <c r="AL288" s="22">
        <v>12157620</v>
      </c>
    </row>
    <row r="289" spans="1:3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2325969</v>
      </c>
      <c r="F289" s="22">
        <v>0</v>
      </c>
      <c r="G289" s="22">
        <v>1089723</v>
      </c>
      <c r="H289" s="22">
        <v>855976</v>
      </c>
      <c r="I289" s="22">
        <v>0</v>
      </c>
      <c r="J289" s="22">
        <v>0</v>
      </c>
      <c r="K289" s="22">
        <v>0</v>
      </c>
      <c r="L289" s="22">
        <v>0</v>
      </c>
      <c r="M289" s="22">
        <v>4271668</v>
      </c>
      <c r="N289" s="22">
        <v>0</v>
      </c>
      <c r="O289" s="22">
        <v>395742</v>
      </c>
      <c r="P289" s="22">
        <v>54795</v>
      </c>
      <c r="Q289" s="22">
        <v>23606</v>
      </c>
      <c r="R289" s="22">
        <v>0</v>
      </c>
      <c r="S289" s="22">
        <v>31549</v>
      </c>
      <c r="T289" s="22">
        <v>4777360</v>
      </c>
      <c r="U289" s="22">
        <v>978689</v>
      </c>
      <c r="V289" s="22">
        <v>0</v>
      </c>
      <c r="W289" s="22">
        <v>426687</v>
      </c>
      <c r="X289" s="22">
        <v>556050</v>
      </c>
      <c r="Y289" s="22">
        <v>0</v>
      </c>
      <c r="Z289" s="22">
        <v>0</v>
      </c>
      <c r="AA289" s="22">
        <v>0</v>
      </c>
      <c r="AB289" s="22">
        <v>0</v>
      </c>
      <c r="AC289" s="22">
        <v>1961426</v>
      </c>
      <c r="AD289" s="22">
        <v>252088</v>
      </c>
      <c r="AE289" s="22">
        <v>11987</v>
      </c>
      <c r="AF289" s="22">
        <v>0</v>
      </c>
      <c r="AG289" s="22">
        <v>0</v>
      </c>
      <c r="AH289" s="22">
        <v>25565</v>
      </c>
      <c r="AI289" s="22">
        <v>2251066</v>
      </c>
      <c r="AJ289" s="22">
        <v>2526294</v>
      </c>
      <c r="AK289" s="22">
        <v>0</v>
      </c>
      <c r="AL289" s="22">
        <v>2526294</v>
      </c>
    </row>
    <row r="290" spans="1:38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1212429</v>
      </c>
      <c r="F290" s="22">
        <v>0</v>
      </c>
      <c r="G290" s="22">
        <v>384517</v>
      </c>
      <c r="H290" s="22">
        <v>675841</v>
      </c>
      <c r="I290" s="22">
        <v>0</v>
      </c>
      <c r="J290" s="22">
        <v>0</v>
      </c>
      <c r="K290" s="22">
        <v>0</v>
      </c>
      <c r="L290" s="22">
        <v>0</v>
      </c>
      <c r="M290" s="22">
        <v>2272787</v>
      </c>
      <c r="N290" s="22">
        <v>0</v>
      </c>
      <c r="O290" s="22">
        <v>2911538</v>
      </c>
      <c r="P290" s="22">
        <v>124784</v>
      </c>
      <c r="Q290" s="22">
        <v>105038</v>
      </c>
      <c r="R290" s="22">
        <v>3443</v>
      </c>
      <c r="S290" s="22">
        <v>70327</v>
      </c>
      <c r="T290" s="22">
        <v>5487917</v>
      </c>
      <c r="U290" s="22">
        <v>1191831</v>
      </c>
      <c r="V290" s="22">
        <v>0</v>
      </c>
      <c r="W290" s="22">
        <v>142232</v>
      </c>
      <c r="X290" s="22">
        <v>184825</v>
      </c>
      <c r="Y290" s="22">
        <v>0</v>
      </c>
      <c r="Z290" s="22">
        <v>0</v>
      </c>
      <c r="AA290" s="22">
        <v>0</v>
      </c>
      <c r="AB290" s="22">
        <v>0</v>
      </c>
      <c r="AC290" s="22">
        <v>1518888</v>
      </c>
      <c r="AD290" s="22">
        <v>1418442</v>
      </c>
      <c r="AE290" s="22">
        <v>57277</v>
      </c>
      <c r="AF290" s="22">
        <v>0</v>
      </c>
      <c r="AG290" s="22">
        <v>3443</v>
      </c>
      <c r="AH290" s="22">
        <v>47146</v>
      </c>
      <c r="AI290" s="22">
        <v>3045196</v>
      </c>
      <c r="AJ290" s="22">
        <v>2442721</v>
      </c>
      <c r="AK290" s="22">
        <v>13587</v>
      </c>
      <c r="AL290" s="22">
        <v>2429134</v>
      </c>
    </row>
    <row r="291" spans="1:3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1040999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1040999</v>
      </c>
      <c r="N291" s="22">
        <v>0</v>
      </c>
      <c r="O291" s="22">
        <v>9149</v>
      </c>
      <c r="P291" s="22">
        <v>10463</v>
      </c>
      <c r="Q291" s="22">
        <v>1713410</v>
      </c>
      <c r="R291" s="22">
        <v>0</v>
      </c>
      <c r="S291" s="22">
        <v>0</v>
      </c>
      <c r="T291" s="22">
        <v>2774021</v>
      </c>
      <c r="U291" s="22">
        <v>210231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210231</v>
      </c>
      <c r="AD291" s="22">
        <v>549</v>
      </c>
      <c r="AE291" s="22">
        <v>4983</v>
      </c>
      <c r="AF291" s="22">
        <v>0</v>
      </c>
      <c r="AG291" s="22">
        <v>0</v>
      </c>
      <c r="AH291" s="22">
        <v>0</v>
      </c>
      <c r="AI291" s="22">
        <v>215763</v>
      </c>
      <c r="AJ291" s="22">
        <v>2558258</v>
      </c>
      <c r="AK291" s="22">
        <v>0</v>
      </c>
      <c r="AL291" s="22">
        <v>2558258</v>
      </c>
    </row>
    <row r="292" spans="1:3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323870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323870</v>
      </c>
      <c r="N292" s="22">
        <v>0</v>
      </c>
      <c r="O292" s="22">
        <v>6852</v>
      </c>
      <c r="P292" s="22">
        <v>2247</v>
      </c>
      <c r="Q292" s="22">
        <v>169942</v>
      </c>
      <c r="R292" s="22">
        <v>10636</v>
      </c>
      <c r="S292" s="22">
        <v>0</v>
      </c>
      <c r="T292" s="22">
        <v>513547</v>
      </c>
      <c r="U292" s="22">
        <v>258692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258692</v>
      </c>
      <c r="AD292" s="22">
        <v>685</v>
      </c>
      <c r="AE292" s="22">
        <v>2247</v>
      </c>
      <c r="AF292" s="22">
        <v>0</v>
      </c>
      <c r="AG292" s="22">
        <v>4678</v>
      </c>
      <c r="AH292" s="22">
        <v>0</v>
      </c>
      <c r="AI292" s="22">
        <v>266302</v>
      </c>
      <c r="AJ292" s="22">
        <v>247245</v>
      </c>
      <c r="AK292" s="22">
        <v>0</v>
      </c>
      <c r="AL292" s="22">
        <v>247245</v>
      </c>
    </row>
    <row r="293" spans="1:3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1043570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1043570</v>
      </c>
      <c r="N293" s="22">
        <v>0</v>
      </c>
      <c r="O293" s="22">
        <v>18954</v>
      </c>
      <c r="P293" s="22">
        <v>2775</v>
      </c>
      <c r="Q293" s="22">
        <v>330721</v>
      </c>
      <c r="R293" s="22">
        <v>24980</v>
      </c>
      <c r="S293" s="22">
        <v>0</v>
      </c>
      <c r="T293" s="22">
        <v>1421000</v>
      </c>
      <c r="U293" s="22">
        <v>598624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598624</v>
      </c>
      <c r="AD293" s="22">
        <v>8718</v>
      </c>
      <c r="AE293" s="22">
        <v>1388</v>
      </c>
      <c r="AF293" s="22">
        <v>0</v>
      </c>
      <c r="AG293" s="22">
        <v>5572</v>
      </c>
      <c r="AH293" s="22">
        <v>0</v>
      </c>
      <c r="AI293" s="22">
        <v>614302</v>
      </c>
      <c r="AJ293" s="22">
        <v>806698</v>
      </c>
      <c r="AK293" s="22">
        <v>0</v>
      </c>
      <c r="AL293" s="22">
        <v>806698</v>
      </c>
    </row>
    <row r="294" spans="1:3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404311</v>
      </c>
      <c r="F294" s="22">
        <v>0</v>
      </c>
      <c r="G294" s="22">
        <v>0</v>
      </c>
      <c r="H294" s="22">
        <v>87110</v>
      </c>
      <c r="I294" s="22">
        <v>0</v>
      </c>
      <c r="J294" s="22">
        <v>0</v>
      </c>
      <c r="K294" s="22">
        <v>0</v>
      </c>
      <c r="L294" s="22">
        <v>0</v>
      </c>
      <c r="M294" s="22">
        <v>491421</v>
      </c>
      <c r="N294" s="22">
        <v>0</v>
      </c>
      <c r="O294" s="22">
        <v>0</v>
      </c>
      <c r="P294" s="22">
        <v>12250</v>
      </c>
      <c r="Q294" s="22">
        <v>100</v>
      </c>
      <c r="R294" s="22">
        <v>0</v>
      </c>
      <c r="S294" s="22">
        <v>0</v>
      </c>
      <c r="T294" s="22">
        <v>503771</v>
      </c>
      <c r="U294" s="22">
        <v>268648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268648</v>
      </c>
      <c r="AD294" s="22">
        <v>0</v>
      </c>
      <c r="AE294" s="22">
        <v>6125</v>
      </c>
      <c r="AF294" s="22">
        <v>0</v>
      </c>
      <c r="AG294" s="22">
        <v>0</v>
      </c>
      <c r="AH294" s="22">
        <v>0</v>
      </c>
      <c r="AI294" s="22">
        <v>274773</v>
      </c>
      <c r="AJ294" s="22">
        <v>228998</v>
      </c>
      <c r="AK294" s="22">
        <v>0</v>
      </c>
      <c r="AL294" s="22">
        <v>228998</v>
      </c>
    </row>
    <row r="295" spans="1:3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153087</v>
      </c>
      <c r="F295" s="22">
        <v>0</v>
      </c>
      <c r="G295" s="22">
        <v>0</v>
      </c>
      <c r="H295" s="22">
        <v>39089</v>
      </c>
      <c r="I295" s="22">
        <v>0</v>
      </c>
      <c r="J295" s="22">
        <v>0</v>
      </c>
      <c r="K295" s="22">
        <v>0</v>
      </c>
      <c r="L295" s="22">
        <v>0</v>
      </c>
      <c r="M295" s="22">
        <v>192176</v>
      </c>
      <c r="N295" s="22">
        <v>0</v>
      </c>
      <c r="O295" s="22">
        <v>4124</v>
      </c>
      <c r="P295" s="22">
        <v>9887</v>
      </c>
      <c r="Q295" s="22">
        <v>0</v>
      </c>
      <c r="R295" s="22">
        <v>0</v>
      </c>
      <c r="S295" s="22">
        <v>0</v>
      </c>
      <c r="T295" s="22">
        <v>206187</v>
      </c>
      <c r="U295" s="22">
        <v>46169</v>
      </c>
      <c r="V295" s="22">
        <v>0</v>
      </c>
      <c r="W295" s="22">
        <v>0</v>
      </c>
      <c r="X295" s="22">
        <v>25411</v>
      </c>
      <c r="Y295" s="22">
        <v>0</v>
      </c>
      <c r="Z295" s="22">
        <v>0</v>
      </c>
      <c r="AA295" s="22">
        <v>0</v>
      </c>
      <c r="AB295" s="22">
        <v>0</v>
      </c>
      <c r="AC295" s="22">
        <v>71580</v>
      </c>
      <c r="AD295" s="22">
        <v>2392</v>
      </c>
      <c r="AE295" s="22">
        <v>6094</v>
      </c>
      <c r="AF295" s="22">
        <v>0</v>
      </c>
      <c r="AG295" s="22">
        <v>0</v>
      </c>
      <c r="AH295" s="22">
        <v>0</v>
      </c>
      <c r="AI295" s="22">
        <v>80066</v>
      </c>
      <c r="AJ295" s="22">
        <v>126121</v>
      </c>
      <c r="AK295" s="22">
        <v>0</v>
      </c>
      <c r="AL295" s="22">
        <v>126121</v>
      </c>
    </row>
    <row r="296" spans="1:3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94297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94297</v>
      </c>
      <c r="N296" s="22">
        <v>0</v>
      </c>
      <c r="O296" s="22">
        <v>160337</v>
      </c>
      <c r="P296" s="22">
        <v>56346</v>
      </c>
      <c r="Q296" s="22">
        <v>0</v>
      </c>
      <c r="R296" s="22">
        <v>0</v>
      </c>
      <c r="S296" s="22">
        <v>4335</v>
      </c>
      <c r="T296" s="22">
        <v>315315</v>
      </c>
      <c r="U296" s="22">
        <v>59432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59432</v>
      </c>
      <c r="AD296" s="22">
        <v>39498</v>
      </c>
      <c r="AE296" s="22">
        <v>33432</v>
      </c>
      <c r="AF296" s="22">
        <v>0</v>
      </c>
      <c r="AG296" s="22">
        <v>0</v>
      </c>
      <c r="AH296" s="22">
        <v>4335</v>
      </c>
      <c r="AI296" s="22">
        <v>136697</v>
      </c>
      <c r="AJ296" s="22">
        <v>178618</v>
      </c>
      <c r="AK296" s="22">
        <v>0</v>
      </c>
      <c r="AL296" s="22">
        <v>178618</v>
      </c>
    </row>
    <row r="297" spans="1:3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175629</v>
      </c>
      <c r="F297" s="22">
        <v>0</v>
      </c>
      <c r="G297" s="22">
        <v>6222</v>
      </c>
      <c r="H297" s="22">
        <v>5300</v>
      </c>
      <c r="I297" s="22">
        <v>32842</v>
      </c>
      <c r="J297" s="22">
        <v>0</v>
      </c>
      <c r="K297" s="22">
        <v>0</v>
      </c>
      <c r="L297" s="22">
        <v>0</v>
      </c>
      <c r="M297" s="22">
        <v>219993</v>
      </c>
      <c r="N297" s="22">
        <v>0</v>
      </c>
      <c r="O297" s="22">
        <v>55688</v>
      </c>
      <c r="P297" s="22">
        <v>15947</v>
      </c>
      <c r="Q297" s="22">
        <v>1710</v>
      </c>
      <c r="R297" s="22">
        <v>1000</v>
      </c>
      <c r="S297" s="22">
        <v>0</v>
      </c>
      <c r="T297" s="22">
        <v>294338</v>
      </c>
      <c r="U297" s="22">
        <v>14968</v>
      </c>
      <c r="V297" s="22">
        <v>0</v>
      </c>
      <c r="W297" s="22">
        <v>408</v>
      </c>
      <c r="X297" s="22">
        <v>883</v>
      </c>
      <c r="Y297" s="22">
        <v>1825</v>
      </c>
      <c r="Z297" s="22">
        <v>0</v>
      </c>
      <c r="AA297" s="22">
        <v>0</v>
      </c>
      <c r="AB297" s="22">
        <v>0</v>
      </c>
      <c r="AC297" s="22">
        <v>18084</v>
      </c>
      <c r="AD297" s="22">
        <v>27066</v>
      </c>
      <c r="AE297" s="22">
        <v>11125</v>
      </c>
      <c r="AF297" s="22">
        <v>0</v>
      </c>
      <c r="AG297" s="22">
        <v>1000</v>
      </c>
      <c r="AH297" s="22">
        <v>0</v>
      </c>
      <c r="AI297" s="22">
        <v>57275</v>
      </c>
      <c r="AJ297" s="22">
        <v>237063</v>
      </c>
      <c r="AK297" s="22">
        <v>0</v>
      </c>
      <c r="AL297" s="22">
        <v>237063</v>
      </c>
    </row>
    <row r="298" spans="1:3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77013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77013</v>
      </c>
      <c r="N298" s="22">
        <v>0</v>
      </c>
      <c r="O298" s="22">
        <v>6089</v>
      </c>
      <c r="P298" s="22">
        <v>84729</v>
      </c>
      <c r="Q298" s="22">
        <v>27300</v>
      </c>
      <c r="R298" s="22">
        <v>0</v>
      </c>
      <c r="S298" s="22">
        <v>0</v>
      </c>
      <c r="T298" s="22">
        <v>195131</v>
      </c>
      <c r="U298" s="22">
        <v>35936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35936</v>
      </c>
      <c r="AD298" s="22">
        <v>1218</v>
      </c>
      <c r="AE298" s="22">
        <v>64881</v>
      </c>
      <c r="AF298" s="22">
        <v>0</v>
      </c>
      <c r="AG298" s="22">
        <v>0</v>
      </c>
      <c r="AH298" s="22">
        <v>0</v>
      </c>
      <c r="AI298" s="22">
        <v>102035</v>
      </c>
      <c r="AJ298" s="22">
        <v>93096</v>
      </c>
      <c r="AK298" s="22">
        <v>0</v>
      </c>
      <c r="AL298" s="22">
        <v>93096</v>
      </c>
    </row>
    <row r="299" spans="1:3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288429</v>
      </c>
      <c r="F299" s="22">
        <v>0</v>
      </c>
      <c r="G299" s="22">
        <v>0</v>
      </c>
      <c r="H299" s="22">
        <v>45000</v>
      </c>
      <c r="I299" s="22">
        <v>0</v>
      </c>
      <c r="J299" s="22">
        <v>0</v>
      </c>
      <c r="K299" s="22">
        <v>0</v>
      </c>
      <c r="L299" s="22">
        <v>0</v>
      </c>
      <c r="M299" s="22">
        <v>333429</v>
      </c>
      <c r="N299" s="22">
        <v>0</v>
      </c>
      <c r="O299" s="22">
        <v>0</v>
      </c>
      <c r="P299" s="22">
        <v>13249</v>
      </c>
      <c r="Q299" s="22">
        <v>3774715</v>
      </c>
      <c r="R299" s="22">
        <v>62688</v>
      </c>
      <c r="S299" s="22">
        <v>0</v>
      </c>
      <c r="T299" s="22">
        <v>4184081</v>
      </c>
      <c r="U299" s="22">
        <v>226135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226135</v>
      </c>
      <c r="AD299" s="22">
        <v>0</v>
      </c>
      <c r="AE299" s="22">
        <v>7400</v>
      </c>
      <c r="AF299" s="22">
        <v>0</v>
      </c>
      <c r="AG299" s="22">
        <v>25038</v>
      </c>
      <c r="AH299" s="22">
        <v>0</v>
      </c>
      <c r="AI299" s="22">
        <v>258573</v>
      </c>
      <c r="AJ299" s="22">
        <v>3925508</v>
      </c>
      <c r="AK299" s="22">
        <v>0</v>
      </c>
      <c r="AL299" s="22">
        <v>3925508</v>
      </c>
    </row>
    <row r="300" spans="1:3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337284</v>
      </c>
      <c r="F300" s="22">
        <v>0</v>
      </c>
      <c r="G300" s="22">
        <v>4298</v>
      </c>
      <c r="H300" s="22">
        <v>0</v>
      </c>
      <c r="I300" s="22">
        <v>7284</v>
      </c>
      <c r="J300" s="22">
        <v>0</v>
      </c>
      <c r="K300" s="22">
        <v>0</v>
      </c>
      <c r="L300" s="22">
        <v>0</v>
      </c>
      <c r="M300" s="22">
        <v>348866</v>
      </c>
      <c r="N300" s="22">
        <v>0</v>
      </c>
      <c r="O300" s="22">
        <v>423348</v>
      </c>
      <c r="P300" s="22">
        <v>29183</v>
      </c>
      <c r="Q300" s="22">
        <v>36970</v>
      </c>
      <c r="R300" s="22">
        <v>130766</v>
      </c>
      <c r="S300" s="22">
        <v>18022</v>
      </c>
      <c r="T300" s="22">
        <v>987155</v>
      </c>
      <c r="U300" s="22">
        <v>57835</v>
      </c>
      <c r="V300" s="22">
        <v>0</v>
      </c>
      <c r="W300" s="22">
        <v>1279</v>
      </c>
      <c r="X300" s="22">
        <v>0</v>
      </c>
      <c r="Y300" s="22">
        <v>2671</v>
      </c>
      <c r="Z300" s="22">
        <v>0</v>
      </c>
      <c r="AA300" s="22">
        <v>0</v>
      </c>
      <c r="AB300" s="22">
        <v>0</v>
      </c>
      <c r="AC300" s="22">
        <v>61785</v>
      </c>
      <c r="AD300" s="22">
        <v>14335</v>
      </c>
      <c r="AE300" s="22">
        <v>18553</v>
      </c>
      <c r="AF300" s="22">
        <v>0</v>
      </c>
      <c r="AG300" s="22">
        <v>71076</v>
      </c>
      <c r="AH300" s="22">
        <v>12229</v>
      </c>
      <c r="AI300" s="22">
        <v>177978</v>
      </c>
      <c r="AJ300" s="22">
        <v>809177</v>
      </c>
      <c r="AK300" s="22">
        <v>0</v>
      </c>
      <c r="AL300" s="22">
        <v>809177</v>
      </c>
    </row>
    <row r="301" spans="1:3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896771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896771</v>
      </c>
      <c r="N301" s="22">
        <v>0</v>
      </c>
      <c r="O301" s="22">
        <v>0</v>
      </c>
      <c r="P301" s="22">
        <v>15044</v>
      </c>
      <c r="Q301" s="22">
        <v>4337741</v>
      </c>
      <c r="R301" s="22">
        <v>441631</v>
      </c>
      <c r="S301" s="22">
        <v>0</v>
      </c>
      <c r="T301" s="22">
        <v>5691187</v>
      </c>
      <c r="U301" s="22">
        <v>675159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675159</v>
      </c>
      <c r="AD301" s="22">
        <v>0</v>
      </c>
      <c r="AE301" s="22">
        <v>3724</v>
      </c>
      <c r="AF301" s="22">
        <v>0</v>
      </c>
      <c r="AG301" s="22">
        <v>40254</v>
      </c>
      <c r="AH301" s="22">
        <v>0</v>
      </c>
      <c r="AI301" s="22">
        <v>719137</v>
      </c>
      <c r="AJ301" s="22">
        <v>4972050</v>
      </c>
      <c r="AK301" s="22">
        <v>0</v>
      </c>
      <c r="AL301" s="22">
        <v>4972050</v>
      </c>
    </row>
    <row r="302" spans="1:3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360599</v>
      </c>
      <c r="F302" s="22">
        <v>0</v>
      </c>
      <c r="G302" s="22">
        <v>0</v>
      </c>
      <c r="H302" s="22">
        <v>50000</v>
      </c>
      <c r="I302" s="22">
        <v>0</v>
      </c>
      <c r="J302" s="22">
        <v>0</v>
      </c>
      <c r="K302" s="22">
        <v>0</v>
      </c>
      <c r="L302" s="22">
        <v>0</v>
      </c>
      <c r="M302" s="22">
        <v>410599</v>
      </c>
      <c r="N302" s="22">
        <v>0</v>
      </c>
      <c r="O302" s="22">
        <v>0</v>
      </c>
      <c r="P302" s="22">
        <v>13857</v>
      </c>
      <c r="Q302" s="22">
        <v>3664621</v>
      </c>
      <c r="R302" s="22">
        <v>93995</v>
      </c>
      <c r="S302" s="22">
        <v>0</v>
      </c>
      <c r="T302" s="22">
        <v>4183072</v>
      </c>
      <c r="U302" s="22">
        <v>342606</v>
      </c>
      <c r="V302" s="22">
        <v>0</v>
      </c>
      <c r="W302" s="22">
        <v>0</v>
      </c>
      <c r="X302" s="22">
        <v>12375</v>
      </c>
      <c r="Y302" s="22">
        <v>0</v>
      </c>
      <c r="Z302" s="22">
        <v>0</v>
      </c>
      <c r="AA302" s="22">
        <v>0</v>
      </c>
      <c r="AB302" s="22">
        <v>0</v>
      </c>
      <c r="AC302" s="22">
        <v>354981</v>
      </c>
      <c r="AD302" s="22">
        <v>0</v>
      </c>
      <c r="AE302" s="22">
        <v>7153</v>
      </c>
      <c r="AF302" s="22">
        <v>0</v>
      </c>
      <c r="AG302" s="22">
        <v>12700</v>
      </c>
      <c r="AH302" s="22">
        <v>0</v>
      </c>
      <c r="AI302" s="22">
        <v>374834</v>
      </c>
      <c r="AJ302" s="22">
        <v>3808238</v>
      </c>
      <c r="AK302" s="22">
        <v>0</v>
      </c>
      <c r="AL302" s="22">
        <v>3808238</v>
      </c>
    </row>
    <row r="303" spans="1:3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249630</v>
      </c>
      <c r="F303" s="22">
        <v>0</v>
      </c>
      <c r="G303" s="22">
        <v>0</v>
      </c>
      <c r="H303" s="22">
        <v>0</v>
      </c>
      <c r="I303" s="22">
        <v>159470</v>
      </c>
      <c r="J303" s="22">
        <v>0</v>
      </c>
      <c r="K303" s="22">
        <v>0</v>
      </c>
      <c r="L303" s="22">
        <v>0</v>
      </c>
      <c r="M303" s="22">
        <v>409100</v>
      </c>
      <c r="N303" s="22">
        <v>0</v>
      </c>
      <c r="O303" s="22">
        <v>360585</v>
      </c>
      <c r="P303" s="22">
        <v>304876</v>
      </c>
      <c r="Q303" s="22">
        <v>183156</v>
      </c>
      <c r="R303" s="22">
        <v>16356</v>
      </c>
      <c r="S303" s="22">
        <v>0</v>
      </c>
      <c r="T303" s="22">
        <v>1274073</v>
      </c>
      <c r="U303" s="22">
        <v>121623</v>
      </c>
      <c r="V303" s="22">
        <v>0</v>
      </c>
      <c r="W303" s="22">
        <v>0</v>
      </c>
      <c r="X303" s="22">
        <v>0</v>
      </c>
      <c r="Y303" s="22">
        <v>59344</v>
      </c>
      <c r="Z303" s="22">
        <v>0</v>
      </c>
      <c r="AA303" s="22">
        <v>0</v>
      </c>
      <c r="AB303" s="22">
        <v>0</v>
      </c>
      <c r="AC303" s="22">
        <v>180967</v>
      </c>
      <c r="AD303" s="22">
        <v>184367</v>
      </c>
      <c r="AE303" s="22">
        <v>209972</v>
      </c>
      <c r="AF303" s="22">
        <v>0</v>
      </c>
      <c r="AG303" s="22">
        <v>16347</v>
      </c>
      <c r="AH303" s="22">
        <v>0</v>
      </c>
      <c r="AI303" s="22">
        <v>591653</v>
      </c>
      <c r="AJ303" s="22">
        <v>682420</v>
      </c>
      <c r="AK303" s="22">
        <v>0</v>
      </c>
      <c r="AL303" s="22">
        <v>682420</v>
      </c>
    </row>
    <row r="304" spans="1:3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159096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159096</v>
      </c>
      <c r="N304" s="22">
        <v>0</v>
      </c>
      <c r="O304" s="22">
        <v>8723</v>
      </c>
      <c r="P304" s="22">
        <v>0</v>
      </c>
      <c r="Q304" s="22">
        <v>1</v>
      </c>
      <c r="R304" s="22">
        <v>8212</v>
      </c>
      <c r="S304" s="22">
        <v>0</v>
      </c>
      <c r="T304" s="22">
        <v>176032</v>
      </c>
      <c r="U304" s="22">
        <v>68679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68679</v>
      </c>
      <c r="AD304" s="22">
        <v>0</v>
      </c>
      <c r="AE304" s="22">
        <v>0</v>
      </c>
      <c r="AF304" s="22">
        <v>0</v>
      </c>
      <c r="AG304" s="22">
        <v>4122</v>
      </c>
      <c r="AH304" s="22">
        <v>0</v>
      </c>
      <c r="AI304" s="22">
        <v>72801</v>
      </c>
      <c r="AJ304" s="22">
        <v>103231</v>
      </c>
      <c r="AK304" s="22">
        <v>0</v>
      </c>
      <c r="AL304" s="22">
        <v>103231</v>
      </c>
    </row>
    <row r="305" spans="1:3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970328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970328</v>
      </c>
      <c r="N305" s="22">
        <v>0</v>
      </c>
      <c r="O305" s="22">
        <v>93755</v>
      </c>
      <c r="P305" s="22">
        <v>6600</v>
      </c>
      <c r="Q305" s="22">
        <v>156573</v>
      </c>
      <c r="R305" s="22">
        <v>45782</v>
      </c>
      <c r="S305" s="22">
        <v>0</v>
      </c>
      <c r="T305" s="22">
        <v>1273038</v>
      </c>
      <c r="U305" s="22">
        <v>362049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362049</v>
      </c>
      <c r="AD305" s="22">
        <v>16371</v>
      </c>
      <c r="AE305" s="22">
        <v>5379</v>
      </c>
      <c r="AF305" s="22">
        <v>0</v>
      </c>
      <c r="AG305" s="22">
        <v>20546</v>
      </c>
      <c r="AH305" s="22">
        <v>0</v>
      </c>
      <c r="AI305" s="22">
        <v>404345</v>
      </c>
      <c r="AJ305" s="22">
        <v>868693</v>
      </c>
      <c r="AK305" s="22">
        <v>0</v>
      </c>
      <c r="AL305" s="22">
        <v>868693</v>
      </c>
    </row>
    <row r="306" spans="1:3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995206</v>
      </c>
      <c r="F306" s="22">
        <v>0</v>
      </c>
      <c r="G306" s="22">
        <v>1652</v>
      </c>
      <c r="H306" s="22">
        <v>0</v>
      </c>
      <c r="I306" s="22">
        <v>86984</v>
      </c>
      <c r="J306" s="22">
        <v>0</v>
      </c>
      <c r="K306" s="22">
        <v>0</v>
      </c>
      <c r="L306" s="22">
        <v>0</v>
      </c>
      <c r="M306" s="22">
        <v>1083842</v>
      </c>
      <c r="N306" s="22">
        <v>0</v>
      </c>
      <c r="O306" s="22">
        <v>58916</v>
      </c>
      <c r="P306" s="22">
        <v>20315</v>
      </c>
      <c r="Q306" s="22">
        <v>7251</v>
      </c>
      <c r="R306" s="22">
        <v>0</v>
      </c>
      <c r="S306" s="22">
        <v>0</v>
      </c>
      <c r="T306" s="22">
        <v>1170324</v>
      </c>
      <c r="U306" s="22">
        <v>196592</v>
      </c>
      <c r="V306" s="22">
        <v>0</v>
      </c>
      <c r="W306" s="22">
        <v>1652</v>
      </c>
      <c r="X306" s="22">
        <v>0</v>
      </c>
      <c r="Y306" s="22">
        <v>58713</v>
      </c>
      <c r="Z306" s="22">
        <v>0</v>
      </c>
      <c r="AA306" s="22">
        <v>0</v>
      </c>
      <c r="AB306" s="22">
        <v>0</v>
      </c>
      <c r="AC306" s="22">
        <v>256957</v>
      </c>
      <c r="AD306" s="22">
        <v>58915</v>
      </c>
      <c r="AE306" s="22">
        <v>20315</v>
      </c>
      <c r="AF306" s="22">
        <v>0</v>
      </c>
      <c r="AG306" s="22">
        <v>0</v>
      </c>
      <c r="AH306" s="22">
        <v>0</v>
      </c>
      <c r="AI306" s="22">
        <v>336187</v>
      </c>
      <c r="AJ306" s="22">
        <v>834137</v>
      </c>
      <c r="AK306" s="22">
        <v>0</v>
      </c>
      <c r="AL306" s="22">
        <v>834137</v>
      </c>
    </row>
    <row r="307" spans="1:3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248490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248490</v>
      </c>
      <c r="N307" s="22">
        <v>0</v>
      </c>
      <c r="O307" s="22">
        <v>78908</v>
      </c>
      <c r="P307" s="22">
        <v>8663</v>
      </c>
      <c r="Q307" s="22">
        <v>161170</v>
      </c>
      <c r="R307" s="22">
        <v>13048</v>
      </c>
      <c r="S307" s="22">
        <v>0</v>
      </c>
      <c r="T307" s="22">
        <v>510279</v>
      </c>
      <c r="U307" s="22">
        <v>41415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41415</v>
      </c>
      <c r="AD307" s="22">
        <v>38816</v>
      </c>
      <c r="AE307" s="22">
        <v>4330</v>
      </c>
      <c r="AF307" s="22">
        <v>0</v>
      </c>
      <c r="AG307" s="22">
        <v>4581</v>
      </c>
      <c r="AH307" s="22">
        <v>0</v>
      </c>
      <c r="AI307" s="22">
        <v>89142</v>
      </c>
      <c r="AJ307" s="22">
        <v>421137</v>
      </c>
      <c r="AK307" s="22">
        <v>0</v>
      </c>
      <c r="AL307" s="22">
        <v>421137</v>
      </c>
    </row>
    <row r="308" spans="1:3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92417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92417</v>
      </c>
      <c r="N308" s="22">
        <v>0</v>
      </c>
      <c r="O308" s="22">
        <v>6000</v>
      </c>
      <c r="P308" s="22">
        <v>7045</v>
      </c>
      <c r="Q308" s="22">
        <v>280469</v>
      </c>
      <c r="R308" s="22">
        <v>92905</v>
      </c>
      <c r="S308" s="22">
        <v>0</v>
      </c>
      <c r="T308" s="22">
        <v>478836</v>
      </c>
      <c r="U308" s="22">
        <v>47707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47707</v>
      </c>
      <c r="AD308" s="22">
        <v>1920</v>
      </c>
      <c r="AE308" s="22">
        <v>3113</v>
      </c>
      <c r="AF308" s="22">
        <v>0</v>
      </c>
      <c r="AG308" s="22">
        <v>46777</v>
      </c>
      <c r="AH308" s="22">
        <v>0</v>
      </c>
      <c r="AI308" s="22">
        <v>99517</v>
      </c>
      <c r="AJ308" s="22">
        <v>379319</v>
      </c>
      <c r="AK308" s="22">
        <v>0</v>
      </c>
      <c r="AL308" s="22">
        <v>379319</v>
      </c>
    </row>
    <row r="309" spans="1:3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661009</v>
      </c>
      <c r="F309" s="22">
        <v>0</v>
      </c>
      <c r="G309" s="22">
        <v>0</v>
      </c>
      <c r="H309" s="22">
        <v>436383</v>
      </c>
      <c r="I309" s="22">
        <v>0</v>
      </c>
      <c r="J309" s="22">
        <v>0</v>
      </c>
      <c r="K309" s="22">
        <v>0</v>
      </c>
      <c r="L309" s="22">
        <v>0</v>
      </c>
      <c r="M309" s="22">
        <v>1097392</v>
      </c>
      <c r="N309" s="22">
        <v>0</v>
      </c>
      <c r="O309" s="22">
        <v>0</v>
      </c>
      <c r="P309" s="22">
        <v>11990</v>
      </c>
      <c r="Q309" s="22">
        <v>100</v>
      </c>
      <c r="R309" s="22">
        <v>42800</v>
      </c>
      <c r="S309" s="22">
        <v>0</v>
      </c>
      <c r="T309" s="22">
        <v>1152282</v>
      </c>
      <c r="U309" s="22">
        <v>274546</v>
      </c>
      <c r="V309" s="22">
        <v>0</v>
      </c>
      <c r="W309" s="22">
        <v>0</v>
      </c>
      <c r="X309" s="22">
        <v>98913</v>
      </c>
      <c r="Y309" s="22">
        <v>0</v>
      </c>
      <c r="Z309" s="22">
        <v>0</v>
      </c>
      <c r="AA309" s="22">
        <v>0</v>
      </c>
      <c r="AB309" s="22">
        <v>0</v>
      </c>
      <c r="AC309" s="22">
        <v>373459</v>
      </c>
      <c r="AD309" s="22">
        <v>0</v>
      </c>
      <c r="AE309" s="22">
        <v>5995</v>
      </c>
      <c r="AF309" s="22">
        <v>0</v>
      </c>
      <c r="AG309" s="22">
        <v>14268</v>
      </c>
      <c r="AH309" s="22">
        <v>0</v>
      </c>
      <c r="AI309" s="22">
        <v>393722</v>
      </c>
      <c r="AJ309" s="22">
        <v>758560</v>
      </c>
      <c r="AK309" s="22">
        <v>0</v>
      </c>
      <c r="AL309" s="22">
        <v>758560</v>
      </c>
    </row>
    <row r="310" spans="1:3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237112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237112</v>
      </c>
      <c r="N310" s="22">
        <v>0</v>
      </c>
      <c r="O310" s="22">
        <v>6350</v>
      </c>
      <c r="P310" s="22">
        <v>8506</v>
      </c>
      <c r="Q310" s="22">
        <v>354259</v>
      </c>
      <c r="R310" s="22">
        <v>21799</v>
      </c>
      <c r="S310" s="22">
        <v>0</v>
      </c>
      <c r="T310" s="22">
        <v>628026</v>
      </c>
      <c r="U310" s="22">
        <v>166201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166201</v>
      </c>
      <c r="AD310" s="22">
        <v>4375</v>
      </c>
      <c r="AE310" s="22">
        <v>3055</v>
      </c>
      <c r="AF310" s="22">
        <v>0</v>
      </c>
      <c r="AG310" s="22">
        <v>7187</v>
      </c>
      <c r="AH310" s="22">
        <v>0</v>
      </c>
      <c r="AI310" s="22">
        <v>180818</v>
      </c>
      <c r="AJ310" s="22">
        <v>447208</v>
      </c>
      <c r="AK310" s="22">
        <v>0</v>
      </c>
      <c r="AL310" s="22">
        <v>447208</v>
      </c>
    </row>
    <row r="311" spans="1:3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368149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368149</v>
      </c>
      <c r="N311" s="22">
        <v>0</v>
      </c>
      <c r="O311" s="22">
        <v>0</v>
      </c>
      <c r="P311" s="22">
        <v>10062</v>
      </c>
      <c r="Q311" s="22">
        <v>245645</v>
      </c>
      <c r="R311" s="22">
        <v>86736</v>
      </c>
      <c r="S311" s="22">
        <v>0</v>
      </c>
      <c r="T311" s="22">
        <v>710592</v>
      </c>
      <c r="U311" s="22">
        <v>51058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51058</v>
      </c>
      <c r="AD311" s="22">
        <v>0</v>
      </c>
      <c r="AE311" s="22">
        <v>3823</v>
      </c>
      <c r="AF311" s="22">
        <v>0</v>
      </c>
      <c r="AG311" s="22">
        <v>29194</v>
      </c>
      <c r="AH311" s="22">
        <v>0</v>
      </c>
      <c r="AI311" s="22">
        <v>84075</v>
      </c>
      <c r="AJ311" s="22">
        <v>626517</v>
      </c>
      <c r="AK311" s="22">
        <v>0</v>
      </c>
      <c r="AL311" s="22">
        <v>626517</v>
      </c>
    </row>
    <row r="312" spans="1:3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562547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562547</v>
      </c>
      <c r="N312" s="22">
        <v>0</v>
      </c>
      <c r="O312" s="22">
        <v>7380</v>
      </c>
      <c r="P312" s="22">
        <v>10579</v>
      </c>
      <c r="Q312" s="22">
        <v>201596</v>
      </c>
      <c r="R312" s="22">
        <v>0</v>
      </c>
      <c r="S312" s="22">
        <v>0</v>
      </c>
      <c r="T312" s="22">
        <v>782102</v>
      </c>
      <c r="U312" s="22">
        <v>236507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236507</v>
      </c>
      <c r="AD312" s="22">
        <v>1892</v>
      </c>
      <c r="AE312" s="22">
        <v>7269</v>
      </c>
      <c r="AF312" s="22">
        <v>0</v>
      </c>
      <c r="AG312" s="22">
        <v>0</v>
      </c>
      <c r="AH312" s="22">
        <v>0</v>
      </c>
      <c r="AI312" s="22">
        <v>245668</v>
      </c>
      <c r="AJ312" s="22">
        <v>536434</v>
      </c>
      <c r="AK312" s="22">
        <v>0</v>
      </c>
      <c r="AL312" s="22">
        <v>536434</v>
      </c>
    </row>
    <row r="313" spans="1:3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585069</v>
      </c>
      <c r="F313" s="22">
        <v>0</v>
      </c>
      <c r="G313" s="22">
        <v>0</v>
      </c>
      <c r="H313" s="22">
        <v>55000</v>
      </c>
      <c r="I313" s="22">
        <v>0</v>
      </c>
      <c r="J313" s="22">
        <v>0</v>
      </c>
      <c r="K313" s="22">
        <v>0</v>
      </c>
      <c r="L313" s="22">
        <v>0</v>
      </c>
      <c r="M313" s="22">
        <v>640069</v>
      </c>
      <c r="N313" s="22">
        <v>0</v>
      </c>
      <c r="O313" s="22">
        <v>597244</v>
      </c>
      <c r="P313" s="22">
        <v>333628</v>
      </c>
      <c r="Q313" s="22">
        <v>2834811</v>
      </c>
      <c r="R313" s="22">
        <v>24944</v>
      </c>
      <c r="S313" s="22">
        <v>12500</v>
      </c>
      <c r="T313" s="22">
        <v>4443196</v>
      </c>
      <c r="U313" s="22">
        <v>250155</v>
      </c>
      <c r="V313" s="22">
        <v>0</v>
      </c>
      <c r="W313" s="22">
        <v>0</v>
      </c>
      <c r="X313" s="22">
        <v>14500</v>
      </c>
      <c r="Y313" s="22">
        <v>0</v>
      </c>
      <c r="Z313" s="22">
        <v>0</v>
      </c>
      <c r="AA313" s="22">
        <v>0</v>
      </c>
      <c r="AB313" s="22">
        <v>0</v>
      </c>
      <c r="AC313" s="22">
        <v>264655</v>
      </c>
      <c r="AD313" s="22">
        <v>449603</v>
      </c>
      <c r="AE313" s="22">
        <v>112289</v>
      </c>
      <c r="AF313" s="22">
        <v>0</v>
      </c>
      <c r="AG313" s="22">
        <v>6690</v>
      </c>
      <c r="AH313" s="22">
        <v>2679</v>
      </c>
      <c r="AI313" s="22">
        <v>835916</v>
      </c>
      <c r="AJ313" s="22">
        <v>3607280</v>
      </c>
      <c r="AK313" s="22">
        <v>0</v>
      </c>
      <c r="AL313" s="22">
        <v>3607280</v>
      </c>
    </row>
    <row r="314" spans="1:3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522297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522297</v>
      </c>
      <c r="N314" s="22">
        <v>0</v>
      </c>
      <c r="O314" s="22">
        <v>9581</v>
      </c>
      <c r="P314" s="22">
        <v>35272</v>
      </c>
      <c r="Q314" s="22">
        <v>1118100</v>
      </c>
      <c r="R314" s="22">
        <v>0</v>
      </c>
      <c r="S314" s="22">
        <v>0</v>
      </c>
      <c r="T314" s="22">
        <v>1685250</v>
      </c>
      <c r="U314" s="22">
        <v>86835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86835</v>
      </c>
      <c r="AD314" s="22">
        <v>4826</v>
      </c>
      <c r="AE314" s="22">
        <v>13390</v>
      </c>
      <c r="AF314" s="22">
        <v>0</v>
      </c>
      <c r="AG314" s="22">
        <v>0</v>
      </c>
      <c r="AH314" s="22">
        <v>0</v>
      </c>
      <c r="AI314" s="22">
        <v>105051</v>
      </c>
      <c r="AJ314" s="22">
        <v>1580199</v>
      </c>
      <c r="AK314" s="22">
        <v>0</v>
      </c>
      <c r="AL314" s="22">
        <v>1580199</v>
      </c>
    </row>
    <row r="315" spans="1:3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176872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176872</v>
      </c>
      <c r="N315" s="22">
        <v>0</v>
      </c>
      <c r="O315" s="22">
        <v>25023</v>
      </c>
      <c r="P315" s="22">
        <v>88663</v>
      </c>
      <c r="Q315" s="22">
        <v>234632</v>
      </c>
      <c r="R315" s="22">
        <v>0</v>
      </c>
      <c r="S315" s="22">
        <v>30077</v>
      </c>
      <c r="T315" s="22">
        <v>555267</v>
      </c>
      <c r="U315" s="22">
        <v>174970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174970</v>
      </c>
      <c r="AD315" s="22">
        <v>8616</v>
      </c>
      <c r="AE315" s="22">
        <v>76358</v>
      </c>
      <c r="AF315" s="22">
        <v>0</v>
      </c>
      <c r="AG315" s="22">
        <v>0</v>
      </c>
      <c r="AH315" s="22">
        <v>5917</v>
      </c>
      <c r="AI315" s="22">
        <v>265861</v>
      </c>
      <c r="AJ315" s="22">
        <v>289406</v>
      </c>
      <c r="AK315" s="22">
        <v>0</v>
      </c>
      <c r="AL315" s="22">
        <v>289406</v>
      </c>
    </row>
    <row r="316" spans="1:3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1059028</v>
      </c>
      <c r="F316" s="22">
        <v>0</v>
      </c>
      <c r="G316" s="22">
        <v>0</v>
      </c>
      <c r="H316" s="22">
        <v>2264563</v>
      </c>
      <c r="I316" s="22">
        <v>0</v>
      </c>
      <c r="J316" s="22">
        <v>0</v>
      </c>
      <c r="K316" s="22">
        <v>0</v>
      </c>
      <c r="L316" s="22">
        <v>0</v>
      </c>
      <c r="M316" s="22">
        <v>3323591</v>
      </c>
      <c r="N316" s="22">
        <v>0</v>
      </c>
      <c r="O316" s="22">
        <v>0</v>
      </c>
      <c r="P316" s="22">
        <v>26897</v>
      </c>
      <c r="Q316" s="22">
        <v>100</v>
      </c>
      <c r="R316" s="22">
        <v>284609</v>
      </c>
      <c r="S316" s="22">
        <v>0</v>
      </c>
      <c r="T316" s="22">
        <v>3635197</v>
      </c>
      <c r="U316" s="22">
        <v>457548</v>
      </c>
      <c r="V316" s="22">
        <v>0</v>
      </c>
      <c r="W316" s="22">
        <v>0</v>
      </c>
      <c r="X316" s="22">
        <v>178848</v>
      </c>
      <c r="Y316" s="22">
        <v>0</v>
      </c>
      <c r="Z316" s="22">
        <v>0</v>
      </c>
      <c r="AA316" s="22">
        <v>0</v>
      </c>
      <c r="AB316" s="22">
        <v>0</v>
      </c>
      <c r="AC316" s="22">
        <v>636396</v>
      </c>
      <c r="AD316" s="22">
        <v>0</v>
      </c>
      <c r="AE316" s="22">
        <v>18830</v>
      </c>
      <c r="AF316" s="22">
        <v>0</v>
      </c>
      <c r="AG316" s="22">
        <v>57348</v>
      </c>
      <c r="AH316" s="22">
        <v>0</v>
      </c>
      <c r="AI316" s="22">
        <v>712574</v>
      </c>
      <c r="AJ316" s="22">
        <v>2922623</v>
      </c>
      <c r="AK316" s="22">
        <v>0</v>
      </c>
      <c r="AL316" s="22">
        <v>2922623</v>
      </c>
    </row>
    <row r="317" spans="1:3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419270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419270</v>
      </c>
      <c r="N317" s="22">
        <v>0</v>
      </c>
      <c r="O317" s="22">
        <v>0</v>
      </c>
      <c r="P317" s="22">
        <v>10789</v>
      </c>
      <c r="Q317" s="22">
        <v>1984472</v>
      </c>
      <c r="R317" s="22">
        <v>17662</v>
      </c>
      <c r="S317" s="22">
        <v>0</v>
      </c>
      <c r="T317" s="22">
        <v>2432193</v>
      </c>
      <c r="U317" s="22">
        <v>220806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220806</v>
      </c>
      <c r="AD317" s="22">
        <v>0</v>
      </c>
      <c r="AE317" s="22">
        <v>7010</v>
      </c>
      <c r="AF317" s="22">
        <v>0</v>
      </c>
      <c r="AG317" s="22">
        <v>10250</v>
      </c>
      <c r="AH317" s="22">
        <v>0</v>
      </c>
      <c r="AI317" s="22">
        <v>238066</v>
      </c>
      <c r="AJ317" s="22">
        <v>2194127</v>
      </c>
      <c r="AK317" s="22">
        <v>0</v>
      </c>
      <c r="AL317" s="22">
        <v>2194127</v>
      </c>
    </row>
    <row r="318" spans="1:3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702771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702771</v>
      </c>
      <c r="N318" s="22">
        <v>0</v>
      </c>
      <c r="O318" s="22">
        <v>133248</v>
      </c>
      <c r="P318" s="22">
        <v>58931</v>
      </c>
      <c r="Q318" s="22">
        <v>1048499</v>
      </c>
      <c r="R318" s="22">
        <v>159045</v>
      </c>
      <c r="S318" s="22">
        <v>0</v>
      </c>
      <c r="T318" s="22">
        <v>2102494</v>
      </c>
      <c r="U318" s="22">
        <v>312141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312141</v>
      </c>
      <c r="AD318" s="22">
        <v>67131</v>
      </c>
      <c r="AE318" s="22">
        <v>37441</v>
      </c>
      <c r="AF318" s="22">
        <v>0</v>
      </c>
      <c r="AG318" s="22">
        <v>32242</v>
      </c>
      <c r="AH318" s="22">
        <v>0</v>
      </c>
      <c r="AI318" s="22">
        <v>448955</v>
      </c>
      <c r="AJ318" s="22">
        <v>1653539</v>
      </c>
      <c r="AK318" s="22">
        <v>0</v>
      </c>
      <c r="AL318" s="22">
        <v>1653539</v>
      </c>
    </row>
    <row r="319" spans="1:3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655230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655230</v>
      </c>
      <c r="N319" s="22">
        <v>0</v>
      </c>
      <c r="O319" s="22">
        <v>111219</v>
      </c>
      <c r="P319" s="22">
        <v>20718</v>
      </c>
      <c r="Q319" s="22">
        <v>0</v>
      </c>
      <c r="R319" s="22">
        <v>0</v>
      </c>
      <c r="S319" s="22">
        <v>0</v>
      </c>
      <c r="T319" s="22">
        <v>787167</v>
      </c>
      <c r="U319" s="22">
        <v>473939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473939</v>
      </c>
      <c r="AD319" s="22">
        <v>27505</v>
      </c>
      <c r="AE319" s="22">
        <v>14391</v>
      </c>
      <c r="AF319" s="22">
        <v>0</v>
      </c>
      <c r="AG319" s="22">
        <v>0</v>
      </c>
      <c r="AH319" s="22">
        <v>0</v>
      </c>
      <c r="AI319" s="22">
        <v>515835</v>
      </c>
      <c r="AJ319" s="22">
        <v>271332</v>
      </c>
      <c r="AK319" s="22">
        <v>0</v>
      </c>
      <c r="AL319" s="22">
        <v>271332</v>
      </c>
    </row>
    <row r="320" spans="1:3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63495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63495</v>
      </c>
      <c r="N320" s="22">
        <v>0</v>
      </c>
      <c r="O320" s="22">
        <v>0</v>
      </c>
      <c r="P320" s="22">
        <v>9774</v>
      </c>
      <c r="Q320" s="22">
        <v>42586</v>
      </c>
      <c r="R320" s="22">
        <v>0</v>
      </c>
      <c r="S320" s="22">
        <v>0</v>
      </c>
      <c r="T320" s="22">
        <v>115855</v>
      </c>
      <c r="U320" s="22">
        <v>48973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48973</v>
      </c>
      <c r="AD320" s="22">
        <v>0</v>
      </c>
      <c r="AE320" s="22">
        <v>3752</v>
      </c>
      <c r="AF320" s="22">
        <v>0</v>
      </c>
      <c r="AG320" s="22">
        <v>0</v>
      </c>
      <c r="AH320" s="22">
        <v>0</v>
      </c>
      <c r="AI320" s="22">
        <v>52725</v>
      </c>
      <c r="AJ320" s="22">
        <v>63130</v>
      </c>
      <c r="AK320" s="22">
        <v>0</v>
      </c>
      <c r="AL320" s="22">
        <v>63130</v>
      </c>
    </row>
    <row r="321" spans="1:3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921857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921857</v>
      </c>
      <c r="N321" s="22">
        <v>0</v>
      </c>
      <c r="O321" s="22">
        <v>7295</v>
      </c>
      <c r="P321" s="22">
        <v>9390</v>
      </c>
      <c r="Q321" s="22">
        <v>6858174</v>
      </c>
      <c r="R321" s="22">
        <v>67728</v>
      </c>
      <c r="S321" s="22">
        <v>0</v>
      </c>
      <c r="T321" s="22">
        <v>7864444</v>
      </c>
      <c r="U321" s="22">
        <v>557057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557057</v>
      </c>
      <c r="AD321" s="22">
        <v>1491</v>
      </c>
      <c r="AE321" s="22">
        <v>2019</v>
      </c>
      <c r="AF321" s="22">
        <v>0</v>
      </c>
      <c r="AG321" s="22">
        <v>10139</v>
      </c>
      <c r="AH321" s="22">
        <v>0</v>
      </c>
      <c r="AI321" s="22">
        <v>570706</v>
      </c>
      <c r="AJ321" s="22">
        <v>7293738</v>
      </c>
      <c r="AK321" s="22">
        <v>0</v>
      </c>
      <c r="AL321" s="22">
        <v>7293738</v>
      </c>
    </row>
    <row r="322" spans="1:3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108042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108042</v>
      </c>
      <c r="N322" s="22">
        <v>0</v>
      </c>
      <c r="O322" s="22">
        <v>158194</v>
      </c>
      <c r="P322" s="22">
        <v>68920</v>
      </c>
      <c r="Q322" s="22">
        <v>25442</v>
      </c>
      <c r="R322" s="22">
        <v>370601</v>
      </c>
      <c r="S322" s="22">
        <v>39666</v>
      </c>
      <c r="T322" s="22">
        <v>770865</v>
      </c>
      <c r="U322" s="22">
        <v>108042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108042</v>
      </c>
      <c r="AD322" s="22">
        <v>48381</v>
      </c>
      <c r="AE322" s="22">
        <v>15511</v>
      </c>
      <c r="AF322" s="22">
        <v>0</v>
      </c>
      <c r="AG322" s="22">
        <v>70203</v>
      </c>
      <c r="AH322" s="22">
        <v>12954</v>
      </c>
      <c r="AI322" s="22">
        <v>255091</v>
      </c>
      <c r="AJ322" s="22">
        <v>515774</v>
      </c>
      <c r="AK322" s="22">
        <v>0</v>
      </c>
      <c r="AL322" s="22">
        <v>515774</v>
      </c>
    </row>
    <row r="323" spans="1:3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1343357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1343357</v>
      </c>
      <c r="N323" s="22">
        <v>0</v>
      </c>
      <c r="O323" s="22">
        <v>423452</v>
      </c>
      <c r="P323" s="22">
        <v>96856</v>
      </c>
      <c r="Q323" s="22">
        <v>0</v>
      </c>
      <c r="R323" s="22">
        <v>2162057</v>
      </c>
      <c r="S323" s="22">
        <v>54252</v>
      </c>
      <c r="T323" s="22">
        <v>4079974</v>
      </c>
      <c r="U323" s="22">
        <v>1202515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1202515</v>
      </c>
      <c r="AD323" s="22">
        <v>59243</v>
      </c>
      <c r="AE323" s="22">
        <v>46360</v>
      </c>
      <c r="AF323" s="22">
        <v>0</v>
      </c>
      <c r="AG323" s="22">
        <v>0</v>
      </c>
      <c r="AH323" s="22">
        <v>29838</v>
      </c>
      <c r="AI323" s="22">
        <v>1337956</v>
      </c>
      <c r="AJ323" s="22">
        <v>2742018</v>
      </c>
      <c r="AK323" s="22">
        <v>13925</v>
      </c>
      <c r="AL323" s="22">
        <v>2728093</v>
      </c>
    </row>
    <row r="324" spans="1:3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1095314</v>
      </c>
      <c r="F324" s="22">
        <v>0</v>
      </c>
      <c r="G324" s="22">
        <v>0</v>
      </c>
      <c r="H324" s="22">
        <v>240422</v>
      </c>
      <c r="I324" s="22">
        <v>0</v>
      </c>
      <c r="J324" s="22">
        <v>0</v>
      </c>
      <c r="K324" s="22">
        <v>0</v>
      </c>
      <c r="L324" s="22">
        <v>0</v>
      </c>
      <c r="M324" s="22">
        <v>1335736</v>
      </c>
      <c r="N324" s="22">
        <v>0</v>
      </c>
      <c r="O324" s="22">
        <v>642555</v>
      </c>
      <c r="P324" s="22">
        <v>218214</v>
      </c>
      <c r="Q324" s="22">
        <v>222015</v>
      </c>
      <c r="R324" s="22">
        <v>74448</v>
      </c>
      <c r="S324" s="22">
        <v>16500</v>
      </c>
      <c r="T324" s="22">
        <v>2509468</v>
      </c>
      <c r="U324" s="22">
        <v>642421</v>
      </c>
      <c r="V324" s="22">
        <v>0</v>
      </c>
      <c r="W324" s="22">
        <v>0</v>
      </c>
      <c r="X324" s="22">
        <v>114928</v>
      </c>
      <c r="Y324" s="22">
        <v>0</v>
      </c>
      <c r="Z324" s="22">
        <v>0</v>
      </c>
      <c r="AA324" s="22">
        <v>0</v>
      </c>
      <c r="AB324" s="22">
        <v>0</v>
      </c>
      <c r="AC324" s="22">
        <v>757349</v>
      </c>
      <c r="AD324" s="22">
        <v>174735</v>
      </c>
      <c r="AE324" s="22">
        <v>97630</v>
      </c>
      <c r="AF324" s="22">
        <v>0</v>
      </c>
      <c r="AG324" s="22">
        <v>35625</v>
      </c>
      <c r="AH324" s="22">
        <v>16500</v>
      </c>
      <c r="AI324" s="22">
        <v>1081839</v>
      </c>
      <c r="AJ324" s="22">
        <v>1427629</v>
      </c>
      <c r="AK324" s="22">
        <v>0</v>
      </c>
      <c r="AL324" s="22">
        <v>1427629</v>
      </c>
    </row>
    <row r="325" spans="1:3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734998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734998</v>
      </c>
      <c r="N325" s="22">
        <v>0</v>
      </c>
      <c r="O325" s="22">
        <v>857145</v>
      </c>
      <c r="P325" s="22">
        <v>291703</v>
      </c>
      <c r="Q325" s="22">
        <v>253330</v>
      </c>
      <c r="R325" s="22">
        <v>72020</v>
      </c>
      <c r="S325" s="22">
        <v>137586</v>
      </c>
      <c r="T325" s="22">
        <v>2346782</v>
      </c>
      <c r="U325" s="22">
        <v>365828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365828</v>
      </c>
      <c r="AD325" s="22">
        <v>393991</v>
      </c>
      <c r="AE325" s="22">
        <v>145803</v>
      </c>
      <c r="AF325" s="22">
        <v>0</v>
      </c>
      <c r="AG325" s="22">
        <v>48237</v>
      </c>
      <c r="AH325" s="22">
        <v>75777</v>
      </c>
      <c r="AI325" s="22">
        <v>1029636</v>
      </c>
      <c r="AJ325" s="22">
        <v>1317146</v>
      </c>
      <c r="AK325" s="22">
        <v>0</v>
      </c>
      <c r="AL325" s="22">
        <v>1317146</v>
      </c>
    </row>
    <row r="326" spans="1:3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596871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596871</v>
      </c>
      <c r="N326" s="22">
        <v>235734</v>
      </c>
      <c r="O326" s="22">
        <v>8500</v>
      </c>
      <c r="P326" s="22">
        <v>28030</v>
      </c>
      <c r="Q326" s="22">
        <v>1025380</v>
      </c>
      <c r="R326" s="22">
        <v>27150</v>
      </c>
      <c r="S326" s="22">
        <v>52992</v>
      </c>
      <c r="T326" s="22">
        <v>1974657</v>
      </c>
      <c r="U326" s="22">
        <v>534413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534413</v>
      </c>
      <c r="AD326" s="22">
        <v>4590</v>
      </c>
      <c r="AE326" s="22">
        <v>0</v>
      </c>
      <c r="AF326" s="22">
        <v>0</v>
      </c>
      <c r="AG326" s="22">
        <v>17523</v>
      </c>
      <c r="AH326" s="22">
        <v>23077</v>
      </c>
      <c r="AI326" s="22">
        <v>579603</v>
      </c>
      <c r="AJ326" s="22">
        <v>1395054</v>
      </c>
      <c r="AK326" s="22">
        <v>0</v>
      </c>
      <c r="AL326" s="22">
        <v>1395054</v>
      </c>
    </row>
    <row r="327" spans="1:3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376788</v>
      </c>
      <c r="F327" s="22">
        <v>0</v>
      </c>
      <c r="G327" s="22">
        <v>0</v>
      </c>
      <c r="H327" s="22">
        <v>0</v>
      </c>
      <c r="I327" s="22">
        <v>84919</v>
      </c>
      <c r="J327" s="22">
        <v>0</v>
      </c>
      <c r="K327" s="22">
        <v>0</v>
      </c>
      <c r="L327" s="22">
        <v>0</v>
      </c>
      <c r="M327" s="22">
        <v>461707</v>
      </c>
      <c r="N327" s="22">
        <v>1650</v>
      </c>
      <c r="O327" s="22">
        <v>62403</v>
      </c>
      <c r="P327" s="22">
        <v>135939</v>
      </c>
      <c r="Q327" s="22">
        <v>627323</v>
      </c>
      <c r="R327" s="22">
        <v>98849</v>
      </c>
      <c r="S327" s="22">
        <v>0</v>
      </c>
      <c r="T327" s="22">
        <v>1387871</v>
      </c>
      <c r="U327" s="22">
        <v>179136</v>
      </c>
      <c r="V327" s="22">
        <v>0</v>
      </c>
      <c r="W327" s="22">
        <v>0</v>
      </c>
      <c r="X327" s="22">
        <v>0</v>
      </c>
      <c r="Y327" s="22">
        <v>14173</v>
      </c>
      <c r="Z327" s="22">
        <v>0</v>
      </c>
      <c r="AA327" s="22">
        <v>0</v>
      </c>
      <c r="AB327" s="22">
        <v>0</v>
      </c>
      <c r="AC327" s="22">
        <v>193309</v>
      </c>
      <c r="AD327" s="22">
        <v>40172</v>
      </c>
      <c r="AE327" s="22">
        <v>66653</v>
      </c>
      <c r="AF327" s="22">
        <v>0</v>
      </c>
      <c r="AG327" s="22">
        <v>20903</v>
      </c>
      <c r="AH327" s="22">
        <v>0</v>
      </c>
      <c r="AI327" s="22">
        <v>321037</v>
      </c>
      <c r="AJ327" s="22">
        <v>1066834</v>
      </c>
      <c r="AK327" s="22">
        <v>0</v>
      </c>
      <c r="AL327" s="22">
        <v>1066834</v>
      </c>
    </row>
    <row r="328" spans="1:3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1136500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1136500</v>
      </c>
      <c r="N328" s="22">
        <v>0</v>
      </c>
      <c r="O328" s="22">
        <v>0</v>
      </c>
      <c r="P328" s="22">
        <v>0</v>
      </c>
      <c r="Q328" s="22">
        <v>861810</v>
      </c>
      <c r="R328" s="22">
        <v>0</v>
      </c>
      <c r="S328" s="22">
        <v>0</v>
      </c>
      <c r="T328" s="22">
        <v>1998310</v>
      </c>
      <c r="U328" s="22">
        <v>1136500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1136500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1136500</v>
      </c>
      <c r="AJ328" s="22">
        <v>861810</v>
      </c>
      <c r="AK328" s="22">
        <v>0</v>
      </c>
      <c r="AL328" s="22">
        <v>861810</v>
      </c>
    </row>
    <row r="329" spans="1:3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471720</v>
      </c>
      <c r="F329" s="22">
        <v>0</v>
      </c>
      <c r="G329" s="22">
        <v>0</v>
      </c>
      <c r="H329" s="22">
        <v>0</v>
      </c>
      <c r="I329" s="22">
        <v>40224</v>
      </c>
      <c r="J329" s="22">
        <v>0</v>
      </c>
      <c r="K329" s="22">
        <v>0</v>
      </c>
      <c r="L329" s="22">
        <v>0</v>
      </c>
      <c r="M329" s="22">
        <v>511944</v>
      </c>
      <c r="N329" s="22">
        <v>0</v>
      </c>
      <c r="O329" s="22">
        <v>10701</v>
      </c>
      <c r="P329" s="22">
        <v>25180</v>
      </c>
      <c r="Q329" s="22">
        <v>173252</v>
      </c>
      <c r="R329" s="22">
        <v>71051</v>
      </c>
      <c r="S329" s="22">
        <v>0</v>
      </c>
      <c r="T329" s="22">
        <v>792128</v>
      </c>
      <c r="U329" s="22">
        <v>86689</v>
      </c>
      <c r="V329" s="22">
        <v>0</v>
      </c>
      <c r="W329" s="22">
        <v>0</v>
      </c>
      <c r="X329" s="22">
        <v>0</v>
      </c>
      <c r="Y329" s="22">
        <v>4006</v>
      </c>
      <c r="Z329" s="22">
        <v>0</v>
      </c>
      <c r="AA329" s="22">
        <v>0</v>
      </c>
      <c r="AB329" s="22">
        <v>0</v>
      </c>
      <c r="AC329" s="22">
        <v>90695</v>
      </c>
      <c r="AD329" s="22">
        <v>3366</v>
      </c>
      <c r="AE329" s="22">
        <v>18464</v>
      </c>
      <c r="AF329" s="22">
        <v>0</v>
      </c>
      <c r="AG329" s="22">
        <v>36981</v>
      </c>
      <c r="AH329" s="22">
        <v>0</v>
      </c>
      <c r="AI329" s="22">
        <v>149506</v>
      </c>
      <c r="AJ329" s="22">
        <v>642622</v>
      </c>
      <c r="AK329" s="22">
        <v>0</v>
      </c>
      <c r="AL329" s="22">
        <v>642622</v>
      </c>
    </row>
    <row r="330" spans="1:3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447366</v>
      </c>
      <c r="F330" s="22">
        <v>0</v>
      </c>
      <c r="G330" s="22">
        <v>0</v>
      </c>
      <c r="H330" s="22">
        <v>27000</v>
      </c>
      <c r="I330" s="22">
        <v>0</v>
      </c>
      <c r="J330" s="22">
        <v>0</v>
      </c>
      <c r="K330" s="22">
        <v>0</v>
      </c>
      <c r="L330" s="22">
        <v>0</v>
      </c>
      <c r="M330" s="22">
        <v>474366</v>
      </c>
      <c r="N330" s="22">
        <v>0</v>
      </c>
      <c r="O330" s="22">
        <v>0</v>
      </c>
      <c r="P330" s="22">
        <v>3450</v>
      </c>
      <c r="Q330" s="22">
        <v>172100</v>
      </c>
      <c r="R330" s="22">
        <v>100000</v>
      </c>
      <c r="S330" s="22">
        <v>0</v>
      </c>
      <c r="T330" s="22">
        <v>749916</v>
      </c>
      <c r="U330" s="22">
        <v>236610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236610</v>
      </c>
      <c r="AD330" s="22">
        <v>0</v>
      </c>
      <c r="AE330" s="22">
        <v>345</v>
      </c>
      <c r="AF330" s="22">
        <v>0</v>
      </c>
      <c r="AG330" s="22">
        <v>6817</v>
      </c>
      <c r="AH330" s="22">
        <v>0</v>
      </c>
      <c r="AI330" s="22">
        <v>243772</v>
      </c>
      <c r="AJ330" s="22">
        <v>506144</v>
      </c>
      <c r="AK330" s="22">
        <v>0</v>
      </c>
      <c r="AL330" s="22">
        <v>506144</v>
      </c>
    </row>
    <row r="331" spans="1:3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255233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255233</v>
      </c>
      <c r="N331" s="22">
        <v>52782</v>
      </c>
      <c r="O331" s="22">
        <v>71196</v>
      </c>
      <c r="P331" s="22">
        <v>41063</v>
      </c>
      <c r="Q331" s="22">
        <v>904200</v>
      </c>
      <c r="R331" s="22">
        <v>0</v>
      </c>
      <c r="S331" s="22">
        <v>0</v>
      </c>
      <c r="T331" s="22">
        <v>1324474</v>
      </c>
      <c r="U331" s="22">
        <v>159741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159741</v>
      </c>
      <c r="AD331" s="22">
        <v>70352</v>
      </c>
      <c r="AE331" s="22">
        <v>5929</v>
      </c>
      <c r="AF331" s="22">
        <v>0</v>
      </c>
      <c r="AG331" s="22">
        <v>0</v>
      </c>
      <c r="AH331" s="22">
        <v>0</v>
      </c>
      <c r="AI331" s="22">
        <v>236022</v>
      </c>
      <c r="AJ331" s="22">
        <v>1088452</v>
      </c>
      <c r="AK331" s="22">
        <v>0</v>
      </c>
      <c r="AL331" s="22">
        <v>1088452</v>
      </c>
    </row>
    <row r="332" spans="1:3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2452571</v>
      </c>
      <c r="F332" s="22">
        <v>0</v>
      </c>
      <c r="G332" s="22">
        <v>108584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2561155</v>
      </c>
      <c r="N332" s="22">
        <v>0</v>
      </c>
      <c r="O332" s="22">
        <v>53760</v>
      </c>
      <c r="P332" s="22">
        <v>57051</v>
      </c>
      <c r="Q332" s="22">
        <v>396025</v>
      </c>
      <c r="R332" s="22">
        <v>0</v>
      </c>
      <c r="S332" s="22">
        <v>18625</v>
      </c>
      <c r="T332" s="22">
        <v>3086616</v>
      </c>
      <c r="U332" s="22">
        <v>1758921</v>
      </c>
      <c r="V332" s="22">
        <v>0</v>
      </c>
      <c r="W332" s="22">
        <v>7240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1766161</v>
      </c>
      <c r="AD332" s="22">
        <v>22106</v>
      </c>
      <c r="AE332" s="22">
        <v>26940</v>
      </c>
      <c r="AF332" s="22">
        <v>0</v>
      </c>
      <c r="AG332" s="22">
        <v>0</v>
      </c>
      <c r="AH332" s="22">
        <v>3726</v>
      </c>
      <c r="AI332" s="22">
        <v>1818933</v>
      </c>
      <c r="AJ332" s="22">
        <v>1267683</v>
      </c>
      <c r="AK332" s="22">
        <v>0</v>
      </c>
      <c r="AL332" s="22">
        <v>1267683</v>
      </c>
    </row>
    <row r="333" spans="1:3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503106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503106</v>
      </c>
      <c r="N333" s="22">
        <v>0</v>
      </c>
      <c r="O333" s="22">
        <v>3000</v>
      </c>
      <c r="P333" s="22">
        <v>1790</v>
      </c>
      <c r="Q333" s="22">
        <v>334641</v>
      </c>
      <c r="R333" s="22">
        <v>13680</v>
      </c>
      <c r="S333" s="22">
        <v>0</v>
      </c>
      <c r="T333" s="22">
        <v>856217</v>
      </c>
      <c r="U333" s="22">
        <v>250039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250039</v>
      </c>
      <c r="AD333" s="22">
        <v>960</v>
      </c>
      <c r="AE333" s="22">
        <v>1790</v>
      </c>
      <c r="AF333" s="22">
        <v>0</v>
      </c>
      <c r="AG333" s="22">
        <v>8018</v>
      </c>
      <c r="AH333" s="22">
        <v>0</v>
      </c>
      <c r="AI333" s="22">
        <v>260807</v>
      </c>
      <c r="AJ333" s="22">
        <v>595410</v>
      </c>
      <c r="AK333" s="22">
        <v>0</v>
      </c>
      <c r="AL333" s="22">
        <v>595410</v>
      </c>
    </row>
    <row r="334" spans="1:3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1030750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1030750</v>
      </c>
      <c r="N334" s="22">
        <v>0</v>
      </c>
      <c r="O334" s="22">
        <v>33663</v>
      </c>
      <c r="P334" s="22">
        <v>8127</v>
      </c>
      <c r="Q334" s="22">
        <v>517004</v>
      </c>
      <c r="R334" s="22">
        <v>0</v>
      </c>
      <c r="S334" s="22">
        <v>0</v>
      </c>
      <c r="T334" s="22">
        <v>1589544</v>
      </c>
      <c r="U334" s="22">
        <v>1008539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1008539</v>
      </c>
      <c r="AD334" s="22">
        <v>27602</v>
      </c>
      <c r="AE334" s="22">
        <v>7873</v>
      </c>
      <c r="AF334" s="22">
        <v>0</v>
      </c>
      <c r="AG334" s="22">
        <v>0</v>
      </c>
      <c r="AH334" s="22">
        <v>0</v>
      </c>
      <c r="AI334" s="22">
        <v>1044014</v>
      </c>
      <c r="AJ334" s="22">
        <v>545530</v>
      </c>
      <c r="AK334" s="22">
        <v>27043</v>
      </c>
      <c r="AL334" s="22">
        <v>518487</v>
      </c>
    </row>
    <row r="335" spans="1:3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599244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599244</v>
      </c>
      <c r="N335" s="22">
        <v>0</v>
      </c>
      <c r="O335" s="22">
        <v>0</v>
      </c>
      <c r="P335" s="22">
        <v>5654</v>
      </c>
      <c r="Q335" s="22">
        <v>625351</v>
      </c>
      <c r="R335" s="22">
        <v>19756</v>
      </c>
      <c r="S335" s="22">
        <v>0</v>
      </c>
      <c r="T335" s="22">
        <v>1250005</v>
      </c>
      <c r="U335" s="22">
        <v>198281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198281</v>
      </c>
      <c r="AD335" s="22">
        <v>0</v>
      </c>
      <c r="AE335" s="22">
        <v>3880</v>
      </c>
      <c r="AF335" s="22">
        <v>0</v>
      </c>
      <c r="AG335" s="22">
        <v>6655</v>
      </c>
      <c r="AH335" s="22">
        <v>0</v>
      </c>
      <c r="AI335" s="22">
        <v>208816</v>
      </c>
      <c r="AJ335" s="22">
        <v>1041189</v>
      </c>
      <c r="AK335" s="22">
        <v>0</v>
      </c>
      <c r="AL335" s="22">
        <v>1041189</v>
      </c>
    </row>
    <row r="336" spans="1:3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200974</v>
      </c>
      <c r="F336" s="22">
        <v>0</v>
      </c>
      <c r="G336" s="22">
        <v>55157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256131</v>
      </c>
      <c r="N336" s="22">
        <v>0</v>
      </c>
      <c r="O336" s="22">
        <v>36957</v>
      </c>
      <c r="P336" s="22">
        <v>28928</v>
      </c>
      <c r="Q336" s="22">
        <v>158611</v>
      </c>
      <c r="R336" s="22">
        <v>0</v>
      </c>
      <c r="S336" s="22">
        <v>0</v>
      </c>
      <c r="T336" s="22">
        <v>480627</v>
      </c>
      <c r="U336" s="22">
        <v>122318</v>
      </c>
      <c r="V336" s="22">
        <v>0</v>
      </c>
      <c r="W336" s="22">
        <v>36158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158476</v>
      </c>
      <c r="AD336" s="22">
        <v>1470</v>
      </c>
      <c r="AE336" s="22">
        <v>17187</v>
      </c>
      <c r="AF336" s="22">
        <v>0</v>
      </c>
      <c r="AG336" s="22">
        <v>0</v>
      </c>
      <c r="AH336" s="22">
        <v>0</v>
      </c>
      <c r="AI336" s="22">
        <v>177133</v>
      </c>
      <c r="AJ336" s="22">
        <v>303494</v>
      </c>
      <c r="AK336" s="22">
        <v>0</v>
      </c>
      <c r="AL336" s="22">
        <v>303494</v>
      </c>
    </row>
    <row r="337" spans="1:3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141366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141366</v>
      </c>
      <c r="N337" s="22">
        <v>0</v>
      </c>
      <c r="O337" s="22">
        <v>43806</v>
      </c>
      <c r="P337" s="22">
        <v>0</v>
      </c>
      <c r="Q337" s="22">
        <v>0</v>
      </c>
      <c r="R337" s="22">
        <v>0</v>
      </c>
      <c r="S337" s="22">
        <v>0</v>
      </c>
      <c r="T337" s="22">
        <v>185172</v>
      </c>
      <c r="U337" s="22">
        <v>42416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42416</v>
      </c>
      <c r="AD337" s="22">
        <v>25770</v>
      </c>
      <c r="AE337" s="22">
        <v>0</v>
      </c>
      <c r="AF337" s="22">
        <v>0</v>
      </c>
      <c r="AG337" s="22">
        <v>0</v>
      </c>
      <c r="AH337" s="22">
        <v>0</v>
      </c>
      <c r="AI337" s="22">
        <v>68186</v>
      </c>
      <c r="AJ337" s="22">
        <v>116986</v>
      </c>
      <c r="AK337" s="22">
        <v>0</v>
      </c>
      <c r="AL337" s="22">
        <v>116986</v>
      </c>
    </row>
    <row r="338" spans="1:3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2168531</v>
      </c>
      <c r="F338" s="22">
        <v>0</v>
      </c>
      <c r="G338" s="22">
        <v>382198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2550729</v>
      </c>
      <c r="N338" s="22">
        <v>0</v>
      </c>
      <c r="O338" s="22">
        <v>142670</v>
      </c>
      <c r="P338" s="22">
        <v>55966</v>
      </c>
      <c r="Q338" s="22">
        <v>1030271</v>
      </c>
      <c r="R338" s="22">
        <v>52096</v>
      </c>
      <c r="S338" s="22">
        <v>0</v>
      </c>
      <c r="T338" s="22">
        <v>3831732</v>
      </c>
      <c r="U338" s="22">
        <v>1412239</v>
      </c>
      <c r="V338" s="22">
        <v>0</v>
      </c>
      <c r="W338" s="22">
        <v>146134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1558373</v>
      </c>
      <c r="AD338" s="22">
        <v>27107</v>
      </c>
      <c r="AE338" s="22">
        <v>32812</v>
      </c>
      <c r="AF338" s="22">
        <v>0</v>
      </c>
      <c r="AG338" s="22">
        <v>20950</v>
      </c>
      <c r="AH338" s="22">
        <v>0</v>
      </c>
      <c r="AI338" s="22">
        <v>1639242</v>
      </c>
      <c r="AJ338" s="22">
        <v>2192490</v>
      </c>
      <c r="AK338" s="22">
        <v>0</v>
      </c>
      <c r="AL338" s="22">
        <v>2192490</v>
      </c>
    </row>
    <row r="339" spans="1:3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465710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465710</v>
      </c>
      <c r="N339" s="22">
        <v>0</v>
      </c>
      <c r="O339" s="22">
        <v>58553</v>
      </c>
      <c r="P339" s="22">
        <v>103579</v>
      </c>
      <c r="Q339" s="22">
        <v>162000</v>
      </c>
      <c r="R339" s="22">
        <v>51282</v>
      </c>
      <c r="S339" s="22">
        <v>17244</v>
      </c>
      <c r="T339" s="22">
        <v>858368</v>
      </c>
      <c r="U339" s="22">
        <v>104072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104072</v>
      </c>
      <c r="AD339" s="22">
        <v>1757</v>
      </c>
      <c r="AE339" s="22">
        <v>25785</v>
      </c>
      <c r="AF339" s="22">
        <v>0</v>
      </c>
      <c r="AG339" s="22">
        <v>8547</v>
      </c>
      <c r="AH339" s="22">
        <v>5917</v>
      </c>
      <c r="AI339" s="22">
        <v>146078</v>
      </c>
      <c r="AJ339" s="22">
        <v>712290</v>
      </c>
      <c r="AK339" s="22">
        <v>0</v>
      </c>
      <c r="AL339" s="22">
        <v>712290</v>
      </c>
    </row>
    <row r="340" spans="1:3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168334</v>
      </c>
      <c r="F340" s="22">
        <v>0</v>
      </c>
      <c r="G340" s="22">
        <v>3188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171522</v>
      </c>
      <c r="N340" s="22">
        <v>0</v>
      </c>
      <c r="O340" s="22">
        <v>194423</v>
      </c>
      <c r="P340" s="22">
        <v>108038</v>
      </c>
      <c r="Q340" s="22">
        <v>0</v>
      </c>
      <c r="R340" s="22">
        <v>111595</v>
      </c>
      <c r="S340" s="22">
        <v>11900</v>
      </c>
      <c r="T340" s="22">
        <v>597478</v>
      </c>
      <c r="U340" s="22">
        <v>121952</v>
      </c>
      <c r="V340" s="22">
        <v>0</v>
      </c>
      <c r="W340" s="22">
        <v>426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122378</v>
      </c>
      <c r="AD340" s="22">
        <v>30545</v>
      </c>
      <c r="AE340" s="22">
        <v>29039</v>
      </c>
      <c r="AF340" s="22">
        <v>0</v>
      </c>
      <c r="AG340" s="22">
        <v>39979</v>
      </c>
      <c r="AH340" s="22">
        <v>1190</v>
      </c>
      <c r="AI340" s="22">
        <v>223131</v>
      </c>
      <c r="AJ340" s="22">
        <v>374347</v>
      </c>
      <c r="AK340" s="22">
        <v>0</v>
      </c>
      <c r="AL340" s="22">
        <v>374347</v>
      </c>
    </row>
    <row r="341" spans="1:3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147217</v>
      </c>
      <c r="F341" s="22">
        <v>0</v>
      </c>
      <c r="G341" s="22">
        <v>0</v>
      </c>
      <c r="H341" s="22">
        <v>0</v>
      </c>
      <c r="I341" s="22">
        <v>172185</v>
      </c>
      <c r="J341" s="22">
        <v>0</v>
      </c>
      <c r="K341" s="22">
        <v>0</v>
      </c>
      <c r="L341" s="22">
        <v>0</v>
      </c>
      <c r="M341" s="22">
        <v>319402</v>
      </c>
      <c r="N341" s="22">
        <v>0</v>
      </c>
      <c r="O341" s="22">
        <v>130761</v>
      </c>
      <c r="P341" s="22">
        <v>31790</v>
      </c>
      <c r="Q341" s="22">
        <v>272094</v>
      </c>
      <c r="R341" s="22">
        <v>53283</v>
      </c>
      <c r="S341" s="22">
        <v>4000</v>
      </c>
      <c r="T341" s="22">
        <v>811330</v>
      </c>
      <c r="U341" s="22">
        <v>65056</v>
      </c>
      <c r="V341" s="22">
        <v>0</v>
      </c>
      <c r="W341" s="22">
        <v>0</v>
      </c>
      <c r="X341" s="22">
        <v>0</v>
      </c>
      <c r="Y341" s="22">
        <v>36190</v>
      </c>
      <c r="Z341" s="22">
        <v>0</v>
      </c>
      <c r="AA341" s="22">
        <v>0</v>
      </c>
      <c r="AB341" s="22">
        <v>0</v>
      </c>
      <c r="AC341" s="22">
        <v>101246</v>
      </c>
      <c r="AD341" s="22">
        <v>25053</v>
      </c>
      <c r="AE341" s="22">
        <v>16933</v>
      </c>
      <c r="AF341" s="22">
        <v>0</v>
      </c>
      <c r="AG341" s="22">
        <v>29750</v>
      </c>
      <c r="AH341" s="22">
        <v>3600</v>
      </c>
      <c r="AI341" s="22">
        <v>176582</v>
      </c>
      <c r="AJ341" s="22">
        <v>634748</v>
      </c>
      <c r="AK341" s="22">
        <v>0</v>
      </c>
      <c r="AL341" s="22">
        <v>634748</v>
      </c>
    </row>
    <row r="342" spans="1:3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91984</v>
      </c>
      <c r="O342" s="22">
        <v>0</v>
      </c>
      <c r="P342" s="22">
        <v>75000</v>
      </c>
      <c r="Q342" s="22">
        <v>0</v>
      </c>
      <c r="R342" s="22">
        <v>903697</v>
      </c>
      <c r="S342" s="22">
        <v>0</v>
      </c>
      <c r="T342" s="22">
        <v>1070681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69167</v>
      </c>
      <c r="AF342" s="22">
        <v>0</v>
      </c>
      <c r="AG342" s="22">
        <v>268896</v>
      </c>
      <c r="AH342" s="22">
        <v>0</v>
      </c>
      <c r="AI342" s="22">
        <v>338063</v>
      </c>
      <c r="AJ342" s="22">
        <v>732618</v>
      </c>
      <c r="AK342" s="22">
        <v>0</v>
      </c>
      <c r="AL342" s="22">
        <v>732618</v>
      </c>
    </row>
    <row r="343" spans="1:3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455580</v>
      </c>
      <c r="O343" s="22">
        <v>1733482</v>
      </c>
      <c r="P343" s="22">
        <v>4715</v>
      </c>
      <c r="Q343" s="22">
        <v>0</v>
      </c>
      <c r="R343" s="22">
        <v>298095</v>
      </c>
      <c r="S343" s="22">
        <v>595248</v>
      </c>
      <c r="T343" s="22">
        <v>3087120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832081</v>
      </c>
      <c r="AE343" s="22">
        <v>0</v>
      </c>
      <c r="AF343" s="22">
        <v>0</v>
      </c>
      <c r="AG343" s="22">
        <v>47696</v>
      </c>
      <c r="AH343" s="22">
        <v>595248</v>
      </c>
      <c r="AI343" s="22">
        <v>1475025</v>
      </c>
      <c r="AJ343" s="22">
        <v>1612095</v>
      </c>
      <c r="AK343" s="22">
        <v>0</v>
      </c>
      <c r="AL343" s="22">
        <v>1612095</v>
      </c>
    </row>
    <row r="344" spans="1:3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</row>
    <row r="349" spans="1:38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0</v>
      </c>
      <c r="G349" s="22">
        <v>404875</v>
      </c>
      <c r="H349" s="22">
        <v>222521</v>
      </c>
      <c r="I349" s="22">
        <v>0</v>
      </c>
      <c r="J349" s="22">
        <v>0</v>
      </c>
      <c r="K349" s="22">
        <v>22661</v>
      </c>
      <c r="L349" s="22">
        <v>109714</v>
      </c>
      <c r="M349" s="22">
        <v>759771</v>
      </c>
      <c r="N349" s="22">
        <v>0</v>
      </c>
      <c r="O349" s="22">
        <v>48946</v>
      </c>
      <c r="P349" s="22">
        <v>585381</v>
      </c>
      <c r="Q349" s="22">
        <v>0</v>
      </c>
      <c r="R349" s="22">
        <v>47797</v>
      </c>
      <c r="S349" s="22">
        <v>914385</v>
      </c>
      <c r="T349" s="22">
        <v>2356280</v>
      </c>
      <c r="U349" s="22">
        <v>0</v>
      </c>
      <c r="V349" s="22">
        <v>0</v>
      </c>
      <c r="W349" s="22">
        <v>56610</v>
      </c>
      <c r="X349" s="22">
        <v>99179</v>
      </c>
      <c r="Y349" s="22">
        <v>0</v>
      </c>
      <c r="Z349" s="22">
        <v>0</v>
      </c>
      <c r="AA349" s="22">
        <v>13597</v>
      </c>
      <c r="AB349" s="22">
        <v>17988</v>
      </c>
      <c r="AC349" s="22">
        <v>187374</v>
      </c>
      <c r="AD349" s="22">
        <v>20803</v>
      </c>
      <c r="AE349" s="22">
        <v>454254</v>
      </c>
      <c r="AF349" s="22">
        <v>0</v>
      </c>
      <c r="AG349" s="22">
        <v>23916</v>
      </c>
      <c r="AH349" s="22">
        <v>527671</v>
      </c>
      <c r="AI349" s="22">
        <v>1214018</v>
      </c>
      <c r="AJ349" s="22">
        <v>1142262</v>
      </c>
      <c r="AK349" s="22">
        <v>0</v>
      </c>
      <c r="AL349" s="22">
        <v>1142262</v>
      </c>
    </row>
    <row r="350" spans="1:38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175534535</v>
      </c>
      <c r="F350" s="22">
        <v>0</v>
      </c>
      <c r="G350" s="22">
        <v>415619</v>
      </c>
      <c r="H350" s="22">
        <v>5902</v>
      </c>
      <c r="I350" s="22">
        <v>0</v>
      </c>
      <c r="J350" s="22">
        <v>0</v>
      </c>
      <c r="K350" s="22">
        <v>0</v>
      </c>
      <c r="L350" s="22">
        <v>0</v>
      </c>
      <c r="M350" s="22">
        <v>175956056</v>
      </c>
      <c r="N350" s="22">
        <v>0</v>
      </c>
      <c r="O350" s="22">
        <v>18985780</v>
      </c>
      <c r="P350" s="22">
        <v>35382654</v>
      </c>
      <c r="Q350" s="22">
        <v>1108371</v>
      </c>
      <c r="R350" s="22">
        <v>0</v>
      </c>
      <c r="S350" s="22">
        <v>16194390</v>
      </c>
      <c r="T350" s="22">
        <v>247627251</v>
      </c>
      <c r="U350" s="22">
        <v>35192754</v>
      </c>
      <c r="V350" s="22">
        <v>0</v>
      </c>
      <c r="W350" s="22">
        <v>353296</v>
      </c>
      <c r="X350" s="22">
        <v>5902</v>
      </c>
      <c r="Y350" s="22">
        <v>0</v>
      </c>
      <c r="Z350" s="22">
        <v>0</v>
      </c>
      <c r="AA350" s="22">
        <v>0</v>
      </c>
      <c r="AB350" s="22">
        <v>0</v>
      </c>
      <c r="AC350" s="22">
        <v>35551952</v>
      </c>
      <c r="AD350" s="22">
        <v>5487551</v>
      </c>
      <c r="AE350" s="22">
        <v>11935499</v>
      </c>
      <c r="AF350" s="22">
        <v>138005</v>
      </c>
      <c r="AG350" s="22">
        <v>0</v>
      </c>
      <c r="AH350" s="22">
        <v>9765619</v>
      </c>
      <c r="AI350" s="22">
        <v>62878626</v>
      </c>
      <c r="AJ350" s="22">
        <v>184748625</v>
      </c>
      <c r="AK350" s="22">
        <v>2660000</v>
      </c>
      <c r="AL350" s="22">
        <v>182088625</v>
      </c>
    </row>
    <row r="351" spans="1:38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63238-FA28-4E18-BD23-5B1186961BCC}">
  <dimension ref="A1:AL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1185</v>
      </c>
      <c r="D1" s="20" t="s">
        <v>1241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1187</v>
      </c>
      <c r="F2" s="21" t="s">
        <v>1188</v>
      </c>
      <c r="G2" s="21" t="s">
        <v>1189</v>
      </c>
      <c r="H2" s="21" t="s">
        <v>1190</v>
      </c>
      <c r="I2" s="21" t="s">
        <v>1191</v>
      </c>
      <c r="J2" s="21" t="s">
        <v>1192</v>
      </c>
      <c r="K2" s="21" t="s">
        <v>1193</v>
      </c>
      <c r="L2" s="21" t="s">
        <v>1194</v>
      </c>
      <c r="M2" s="21" t="s">
        <v>1195</v>
      </c>
      <c r="N2" s="21" t="s">
        <v>1196</v>
      </c>
      <c r="O2" s="21" t="s">
        <v>1197</v>
      </c>
      <c r="P2" s="21" t="s">
        <v>1198</v>
      </c>
      <c r="Q2" s="21" t="s">
        <v>64</v>
      </c>
      <c r="R2" s="21" t="s">
        <v>1199</v>
      </c>
      <c r="S2" s="21" t="s">
        <v>1200</v>
      </c>
      <c r="T2" s="21" t="s">
        <v>1201</v>
      </c>
      <c r="U2" s="21" t="s">
        <v>1187</v>
      </c>
      <c r="V2" s="21" t="s">
        <v>1188</v>
      </c>
      <c r="W2" s="21" t="s">
        <v>1189</v>
      </c>
      <c r="X2" s="21" t="s">
        <v>1190</v>
      </c>
      <c r="Y2" s="21" t="s">
        <v>1191</v>
      </c>
      <c r="Z2" s="21" t="s">
        <v>1192</v>
      </c>
      <c r="AA2" s="21" t="s">
        <v>1193</v>
      </c>
      <c r="AB2" s="21" t="s">
        <v>1194</v>
      </c>
      <c r="AC2" s="21" t="s">
        <v>1202</v>
      </c>
      <c r="AD2" s="21" t="s">
        <v>1197</v>
      </c>
      <c r="AE2" s="21" t="s">
        <v>1198</v>
      </c>
      <c r="AF2" s="21" t="s">
        <v>64</v>
      </c>
      <c r="AG2" s="21" t="s">
        <v>1199</v>
      </c>
      <c r="AH2" s="21" t="s">
        <v>1200</v>
      </c>
      <c r="AI2" s="21" t="s">
        <v>1203</v>
      </c>
      <c r="AJ2" s="21" t="s">
        <v>1204</v>
      </c>
      <c r="AK2" s="21" t="s">
        <v>1205</v>
      </c>
      <c r="AL2" s="21" t="s">
        <v>1206</v>
      </c>
    </row>
    <row r="3" spans="1:38" x14ac:dyDescent="0.25">
      <c r="A3" s="21"/>
      <c r="B3" s="21"/>
      <c r="C3" s="21"/>
      <c r="D3" s="21" t="s">
        <v>88</v>
      </c>
      <c r="E3" s="21" t="s">
        <v>1207</v>
      </c>
      <c r="F3" s="21" t="s">
        <v>1208</v>
      </c>
      <c r="G3" s="21" t="s">
        <v>1209</v>
      </c>
      <c r="H3" s="21" t="s">
        <v>1210</v>
      </c>
      <c r="I3" s="21" t="s">
        <v>1211</v>
      </c>
      <c r="J3" s="21" t="s">
        <v>1212</v>
      </c>
      <c r="K3" s="21" t="s">
        <v>1213</v>
      </c>
      <c r="L3" s="21" t="s">
        <v>1214</v>
      </c>
      <c r="M3" s="21" t="s">
        <v>1215</v>
      </c>
      <c r="N3" s="21" t="s">
        <v>1216</v>
      </c>
      <c r="O3" s="21" t="s">
        <v>1217</v>
      </c>
      <c r="P3" s="21" t="s">
        <v>1218</v>
      </c>
      <c r="Q3" s="21" t="s">
        <v>1219</v>
      </c>
      <c r="R3" s="21" t="s">
        <v>1220</v>
      </c>
      <c r="S3" s="21" t="s">
        <v>1221</v>
      </c>
      <c r="T3" s="21" t="s">
        <v>1222</v>
      </c>
      <c r="U3" s="21" t="s">
        <v>1223</v>
      </c>
      <c r="V3" s="21" t="s">
        <v>1224</v>
      </c>
      <c r="W3" s="21" t="s">
        <v>1225</v>
      </c>
      <c r="X3" s="21" t="s">
        <v>1226</v>
      </c>
      <c r="Y3" s="21" t="s">
        <v>1227</v>
      </c>
      <c r="Z3" s="21" t="s">
        <v>1228</v>
      </c>
      <c r="AA3" s="21" t="s">
        <v>1229</v>
      </c>
      <c r="AB3" s="21" t="s">
        <v>1230</v>
      </c>
      <c r="AC3" s="21" t="s">
        <v>1231</v>
      </c>
      <c r="AD3" s="21" t="s">
        <v>1232</v>
      </c>
      <c r="AE3" s="21" t="s">
        <v>1233</v>
      </c>
      <c r="AF3" s="21" t="s">
        <v>1234</v>
      </c>
      <c r="AG3" s="21" t="s">
        <v>1235</v>
      </c>
      <c r="AH3" s="21" t="s">
        <v>1236</v>
      </c>
      <c r="AI3" s="21" t="s">
        <v>1237</v>
      </c>
      <c r="AJ3" s="21" t="s">
        <v>1238</v>
      </c>
      <c r="AK3" s="21" t="s">
        <v>1239</v>
      </c>
      <c r="AL3" s="21" t="s">
        <v>1240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5660991</v>
      </c>
      <c r="F4" s="22">
        <v>0</v>
      </c>
      <c r="G4" s="22">
        <v>13759189</v>
      </c>
      <c r="H4" s="22">
        <v>1434871</v>
      </c>
      <c r="I4" s="22">
        <v>1180786</v>
      </c>
      <c r="J4" s="22">
        <v>25206</v>
      </c>
      <c r="K4" s="22">
        <v>0</v>
      </c>
      <c r="L4" s="22">
        <v>0</v>
      </c>
      <c r="M4" s="22">
        <v>22061043</v>
      </c>
      <c r="N4" s="22">
        <v>-26699788</v>
      </c>
      <c r="O4" s="22">
        <v>24685729</v>
      </c>
      <c r="P4" s="22">
        <v>2048233</v>
      </c>
      <c r="Q4" s="22">
        <v>2944705</v>
      </c>
      <c r="R4" s="22">
        <v>7986491</v>
      </c>
      <c r="S4" s="22">
        <v>1612530</v>
      </c>
      <c r="T4" s="22">
        <v>34638943</v>
      </c>
      <c r="U4" s="22">
        <v>7895795</v>
      </c>
      <c r="V4" s="22">
        <v>0</v>
      </c>
      <c r="W4" s="22">
        <v>1306919</v>
      </c>
      <c r="X4" s="22">
        <v>1242451</v>
      </c>
      <c r="Y4" s="22">
        <v>1275139</v>
      </c>
      <c r="Z4" s="22">
        <v>29748</v>
      </c>
      <c r="AA4" s="22">
        <v>0</v>
      </c>
      <c r="AB4" s="22">
        <v>0</v>
      </c>
      <c r="AC4" s="22">
        <v>11750052</v>
      </c>
      <c r="AD4" s="22">
        <v>2222822</v>
      </c>
      <c r="AE4" s="22">
        <v>1403849</v>
      </c>
      <c r="AF4" s="22">
        <v>0</v>
      </c>
      <c r="AG4" s="22">
        <v>1591811</v>
      </c>
      <c r="AH4" s="22">
        <v>807925</v>
      </c>
      <c r="AI4" s="22">
        <v>17776459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2220934</v>
      </c>
      <c r="F5" s="22">
        <v>0</v>
      </c>
      <c r="G5" s="22">
        <v>53388</v>
      </c>
      <c r="H5" s="22">
        <v>1232508</v>
      </c>
      <c r="I5" s="22">
        <v>476152</v>
      </c>
      <c r="J5" s="22">
        <v>0</v>
      </c>
      <c r="K5" s="22">
        <v>0</v>
      </c>
      <c r="L5" s="22">
        <v>0</v>
      </c>
      <c r="M5" s="22">
        <v>3982982</v>
      </c>
      <c r="N5" s="22">
        <v>2359150</v>
      </c>
      <c r="O5" s="22">
        <v>106998</v>
      </c>
      <c r="P5" s="22">
        <v>851967</v>
      </c>
      <c r="Q5" s="22">
        <v>0</v>
      </c>
      <c r="R5" s="22">
        <v>918026</v>
      </c>
      <c r="S5" s="22">
        <v>363477</v>
      </c>
      <c r="T5" s="22">
        <v>8582600</v>
      </c>
      <c r="U5" s="22">
        <v>2839192</v>
      </c>
      <c r="V5" s="22">
        <v>0</v>
      </c>
      <c r="W5" s="22">
        <v>355405</v>
      </c>
      <c r="X5" s="22">
        <v>225029</v>
      </c>
      <c r="Y5" s="22">
        <v>88001</v>
      </c>
      <c r="Z5" s="22">
        <v>0</v>
      </c>
      <c r="AA5" s="22">
        <v>0</v>
      </c>
      <c r="AB5" s="22">
        <v>0</v>
      </c>
      <c r="AC5" s="22">
        <v>3507627</v>
      </c>
      <c r="AD5" s="22">
        <v>843013</v>
      </c>
      <c r="AE5" s="22">
        <v>338719</v>
      </c>
      <c r="AF5" s="22">
        <v>0</v>
      </c>
      <c r="AG5" s="22">
        <v>476739</v>
      </c>
      <c r="AH5" s="22">
        <v>292804</v>
      </c>
      <c r="AI5" s="22">
        <v>5458902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180965000</v>
      </c>
      <c r="F6" s="22">
        <v>69237000</v>
      </c>
      <c r="G6" s="22">
        <v>131314000</v>
      </c>
      <c r="H6" s="22">
        <v>135412000</v>
      </c>
      <c r="I6" s="22">
        <v>67926000</v>
      </c>
      <c r="J6" s="22">
        <v>935000</v>
      </c>
      <c r="K6" s="22">
        <v>0</v>
      </c>
      <c r="L6" s="22">
        <v>0</v>
      </c>
      <c r="M6" s="22">
        <v>585789000</v>
      </c>
      <c r="N6" s="22">
        <v>220242000</v>
      </c>
      <c r="O6" s="22">
        <v>169649000</v>
      </c>
      <c r="P6" s="22">
        <v>65035000</v>
      </c>
      <c r="Q6" s="22">
        <v>56783000</v>
      </c>
      <c r="R6" s="22">
        <v>69806000</v>
      </c>
      <c r="S6" s="22">
        <v>48331000</v>
      </c>
      <c r="T6" s="22">
        <v>1215635000</v>
      </c>
      <c r="U6" s="22">
        <v>128485000</v>
      </c>
      <c r="V6" s="22">
        <v>54538000</v>
      </c>
      <c r="W6" s="22">
        <v>33960000</v>
      </c>
      <c r="X6" s="22">
        <v>33944000</v>
      </c>
      <c r="Y6" s="22">
        <v>23234000</v>
      </c>
      <c r="Z6" s="22">
        <v>1376000</v>
      </c>
      <c r="AA6" s="22">
        <v>0</v>
      </c>
      <c r="AB6" s="22">
        <v>0</v>
      </c>
      <c r="AC6" s="22">
        <v>275537000</v>
      </c>
      <c r="AD6" s="22">
        <v>62945000</v>
      </c>
      <c r="AE6" s="22">
        <v>80292000</v>
      </c>
      <c r="AF6" s="22">
        <v>0</v>
      </c>
      <c r="AG6" s="22">
        <v>40141000</v>
      </c>
      <c r="AH6" s="22">
        <v>61140000</v>
      </c>
      <c r="AI6" s="22">
        <v>520055000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1023811</v>
      </c>
      <c r="F7" s="22">
        <v>0</v>
      </c>
      <c r="G7" s="22">
        <v>250465</v>
      </c>
      <c r="H7" s="22">
        <v>49939</v>
      </c>
      <c r="I7" s="22">
        <v>22347</v>
      </c>
      <c r="J7" s="22">
        <v>19053</v>
      </c>
      <c r="K7" s="22">
        <v>0</v>
      </c>
      <c r="L7" s="22">
        <v>0</v>
      </c>
      <c r="M7" s="22">
        <v>1365615</v>
      </c>
      <c r="N7" s="22">
        <v>15147483</v>
      </c>
      <c r="O7" s="22">
        <v>1539071</v>
      </c>
      <c r="P7" s="22">
        <v>1179431</v>
      </c>
      <c r="Q7" s="22">
        <v>0</v>
      </c>
      <c r="R7" s="22">
        <v>402337</v>
      </c>
      <c r="S7" s="22">
        <v>684024</v>
      </c>
      <c r="T7" s="22">
        <v>20317961</v>
      </c>
      <c r="U7" s="22">
        <v>2948823</v>
      </c>
      <c r="V7" s="22">
        <v>0</v>
      </c>
      <c r="W7" s="22">
        <v>755754</v>
      </c>
      <c r="X7" s="22">
        <v>486393</v>
      </c>
      <c r="Y7" s="22">
        <v>412360</v>
      </c>
      <c r="Z7" s="22">
        <v>21467</v>
      </c>
      <c r="AA7" s="22">
        <v>0</v>
      </c>
      <c r="AB7" s="22">
        <v>0</v>
      </c>
      <c r="AC7" s="22">
        <v>4624797</v>
      </c>
      <c r="AD7" s="22">
        <v>1128923</v>
      </c>
      <c r="AE7" s="22">
        <v>643166</v>
      </c>
      <c r="AF7" s="22">
        <v>0</v>
      </c>
      <c r="AG7" s="22">
        <v>251687</v>
      </c>
      <c r="AH7" s="22">
        <v>430098</v>
      </c>
      <c r="AI7" s="22">
        <v>7078671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26906577</v>
      </c>
      <c r="F8" s="22">
        <v>0</v>
      </c>
      <c r="G8" s="22">
        <v>1548426</v>
      </c>
      <c r="H8" s="22">
        <v>10278280</v>
      </c>
      <c r="I8" s="22">
        <v>0</v>
      </c>
      <c r="J8" s="22">
        <v>383907</v>
      </c>
      <c r="K8" s="22">
        <v>0</v>
      </c>
      <c r="L8" s="22">
        <v>0</v>
      </c>
      <c r="M8" s="22">
        <v>39117190</v>
      </c>
      <c r="N8" s="22">
        <v>0</v>
      </c>
      <c r="O8" s="22">
        <v>0</v>
      </c>
      <c r="P8" s="22">
        <v>5192120</v>
      </c>
      <c r="Q8" s="22">
        <v>527181</v>
      </c>
      <c r="R8" s="22">
        <v>452355</v>
      </c>
      <c r="S8" s="22">
        <v>1225929</v>
      </c>
      <c r="T8" s="22">
        <v>46514775</v>
      </c>
      <c r="U8" s="22">
        <v>2329491</v>
      </c>
      <c r="V8" s="22">
        <v>0</v>
      </c>
      <c r="W8" s="22">
        <v>427156</v>
      </c>
      <c r="X8" s="22">
        <v>524373</v>
      </c>
      <c r="Y8" s="22">
        <v>0</v>
      </c>
      <c r="Z8" s="22">
        <v>61185</v>
      </c>
      <c r="AA8" s="22">
        <v>0</v>
      </c>
      <c r="AB8" s="22">
        <v>0</v>
      </c>
      <c r="AC8" s="22">
        <v>3342205</v>
      </c>
      <c r="AD8" s="22">
        <v>575957</v>
      </c>
      <c r="AE8" s="22">
        <v>306264</v>
      </c>
      <c r="AF8" s="22">
        <v>0</v>
      </c>
      <c r="AG8" s="22">
        <v>172869</v>
      </c>
      <c r="AH8" s="22">
        <v>288563</v>
      </c>
      <c r="AI8" s="22">
        <v>4685858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278551000</v>
      </c>
      <c r="F9" s="22">
        <v>12635000</v>
      </c>
      <c r="G9" s="22">
        <v>0</v>
      </c>
      <c r="H9" s="22">
        <v>124855000</v>
      </c>
      <c r="I9" s="22">
        <v>93772000</v>
      </c>
      <c r="J9" s="22">
        <v>376000</v>
      </c>
      <c r="K9" s="22">
        <v>0</v>
      </c>
      <c r="L9" s="22">
        <v>0</v>
      </c>
      <c r="M9" s="22">
        <v>510189000</v>
      </c>
      <c r="N9" s="22">
        <v>232025000</v>
      </c>
      <c r="O9" s="22">
        <v>197431000</v>
      </c>
      <c r="P9" s="22">
        <v>79288000</v>
      </c>
      <c r="Q9" s="22">
        <v>134519000</v>
      </c>
      <c r="R9" s="22">
        <v>41868000</v>
      </c>
      <c r="S9" s="22">
        <v>40390000</v>
      </c>
      <c r="T9" s="22">
        <v>1235710000</v>
      </c>
      <c r="U9" s="22">
        <v>158070000</v>
      </c>
      <c r="V9" s="22">
        <v>18929000</v>
      </c>
      <c r="W9" s="22">
        <v>0</v>
      </c>
      <c r="X9" s="22">
        <v>16201000</v>
      </c>
      <c r="Y9" s="22">
        <v>19942000</v>
      </c>
      <c r="Z9" s="22">
        <v>291000</v>
      </c>
      <c r="AA9" s="22">
        <v>0</v>
      </c>
      <c r="AB9" s="22">
        <v>0</v>
      </c>
      <c r="AC9" s="22">
        <v>213433000</v>
      </c>
      <c r="AD9" s="22">
        <v>60176000</v>
      </c>
      <c r="AE9" s="22">
        <v>53495000</v>
      </c>
      <c r="AF9" s="22">
        <v>0</v>
      </c>
      <c r="AG9" s="22">
        <v>21731000</v>
      </c>
      <c r="AH9" s="22">
        <v>56512000</v>
      </c>
      <c r="AI9" s="22">
        <v>405347000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29418061</v>
      </c>
      <c r="F10" s="22">
        <v>0</v>
      </c>
      <c r="G10" s="22">
        <v>3257547</v>
      </c>
      <c r="H10" s="22">
        <v>11634335</v>
      </c>
      <c r="I10" s="22">
        <v>6314622</v>
      </c>
      <c r="J10" s="22">
        <v>0</v>
      </c>
      <c r="K10" s="22">
        <v>0</v>
      </c>
      <c r="L10" s="22">
        <v>0</v>
      </c>
      <c r="M10" s="22">
        <v>50624565</v>
      </c>
      <c r="N10" s="22">
        <v>-57387651</v>
      </c>
      <c r="O10" s="22">
        <v>29220716</v>
      </c>
      <c r="P10" s="22">
        <v>1487509</v>
      </c>
      <c r="Q10" s="22">
        <v>6308034</v>
      </c>
      <c r="R10" s="22">
        <v>4424101</v>
      </c>
      <c r="S10" s="22">
        <v>88284</v>
      </c>
      <c r="T10" s="22">
        <v>34765558</v>
      </c>
      <c r="U10" s="22">
        <v>4438160</v>
      </c>
      <c r="V10" s="22">
        <v>0</v>
      </c>
      <c r="W10" s="22">
        <v>486247</v>
      </c>
      <c r="X10" s="22">
        <v>645919</v>
      </c>
      <c r="Y10" s="22">
        <v>510775</v>
      </c>
      <c r="Z10" s="22">
        <v>0</v>
      </c>
      <c r="AA10" s="22">
        <v>0</v>
      </c>
      <c r="AB10" s="22">
        <v>0</v>
      </c>
      <c r="AC10" s="22">
        <v>6081101</v>
      </c>
      <c r="AD10" s="22">
        <v>1292055</v>
      </c>
      <c r="AE10" s="22">
        <v>971075</v>
      </c>
      <c r="AF10" s="22">
        <v>0</v>
      </c>
      <c r="AG10" s="22">
        <v>561884</v>
      </c>
      <c r="AH10" s="22">
        <v>302428</v>
      </c>
      <c r="AI10" s="22">
        <v>9208543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20233511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20233511</v>
      </c>
      <c r="N11" s="22">
        <v>15381700</v>
      </c>
      <c r="O11" s="22">
        <v>487113</v>
      </c>
      <c r="P11" s="22">
        <v>2840319</v>
      </c>
      <c r="Q11" s="22">
        <v>1530580</v>
      </c>
      <c r="R11" s="22">
        <v>465330</v>
      </c>
      <c r="S11" s="22">
        <v>1723970</v>
      </c>
      <c r="T11" s="22">
        <v>42662523</v>
      </c>
      <c r="U11" s="22">
        <v>9258459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9258459</v>
      </c>
      <c r="AD11" s="22">
        <v>5776259</v>
      </c>
      <c r="AE11" s="22">
        <v>1443938</v>
      </c>
      <c r="AF11" s="22">
        <v>0</v>
      </c>
      <c r="AG11" s="22">
        <v>1770744</v>
      </c>
      <c r="AH11" s="22">
        <v>1009721</v>
      </c>
      <c r="AI11" s="22">
        <v>19259121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13416086</v>
      </c>
      <c r="F12" s="22">
        <v>0</v>
      </c>
      <c r="G12" s="22">
        <v>69022</v>
      </c>
      <c r="H12" s="22">
        <v>955729</v>
      </c>
      <c r="I12" s="22">
        <v>960145</v>
      </c>
      <c r="J12" s="22">
        <v>0</v>
      </c>
      <c r="K12" s="22">
        <v>0</v>
      </c>
      <c r="L12" s="22">
        <v>0</v>
      </c>
      <c r="M12" s="22">
        <v>15400982</v>
      </c>
      <c r="N12" s="22">
        <v>125621</v>
      </c>
      <c r="O12" s="22">
        <v>383423</v>
      </c>
      <c r="P12" s="22">
        <v>689260</v>
      </c>
      <c r="Q12" s="22">
        <v>0</v>
      </c>
      <c r="R12" s="22">
        <v>1338825</v>
      </c>
      <c r="S12" s="22">
        <v>325704</v>
      </c>
      <c r="T12" s="22">
        <v>18263815</v>
      </c>
      <c r="U12" s="22">
        <v>1950031</v>
      </c>
      <c r="V12" s="22">
        <v>0</v>
      </c>
      <c r="W12" s="22">
        <v>254443</v>
      </c>
      <c r="X12" s="22">
        <v>290545</v>
      </c>
      <c r="Y12" s="22">
        <v>213164</v>
      </c>
      <c r="Z12" s="22">
        <v>0</v>
      </c>
      <c r="AA12" s="22">
        <v>0</v>
      </c>
      <c r="AB12" s="22">
        <v>0</v>
      </c>
      <c r="AC12" s="22">
        <v>2708183</v>
      </c>
      <c r="AD12" s="22">
        <v>636299</v>
      </c>
      <c r="AE12" s="22">
        <v>288204</v>
      </c>
      <c r="AF12" s="22">
        <v>0</v>
      </c>
      <c r="AG12" s="22">
        <v>245624</v>
      </c>
      <c r="AH12" s="22">
        <v>361242</v>
      </c>
      <c r="AI12" s="22">
        <v>4239552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7960097</v>
      </c>
      <c r="F13" s="22">
        <v>0</v>
      </c>
      <c r="G13" s="22">
        <v>0</v>
      </c>
      <c r="H13" s="22">
        <v>403542</v>
      </c>
      <c r="I13" s="22">
        <v>1154455</v>
      </c>
      <c r="J13" s="22">
        <v>0</v>
      </c>
      <c r="K13" s="22">
        <v>0</v>
      </c>
      <c r="L13" s="22">
        <v>0</v>
      </c>
      <c r="M13" s="22">
        <v>9518094</v>
      </c>
      <c r="N13" s="22">
        <v>-2650288</v>
      </c>
      <c r="O13" s="22">
        <v>1248403</v>
      </c>
      <c r="P13" s="22">
        <v>3801755</v>
      </c>
      <c r="Q13" s="22">
        <v>14247484</v>
      </c>
      <c r="R13" s="22">
        <v>1813537</v>
      </c>
      <c r="S13" s="22">
        <v>641603</v>
      </c>
      <c r="T13" s="22">
        <v>28620588</v>
      </c>
      <c r="U13" s="22">
        <v>6973814</v>
      </c>
      <c r="V13" s="22">
        <v>0</v>
      </c>
      <c r="W13" s="22">
        <v>1441633</v>
      </c>
      <c r="X13" s="22">
        <v>1243409</v>
      </c>
      <c r="Y13" s="22">
        <v>1849690</v>
      </c>
      <c r="Z13" s="22">
        <v>0</v>
      </c>
      <c r="AA13" s="22">
        <v>0</v>
      </c>
      <c r="AB13" s="22">
        <v>0</v>
      </c>
      <c r="AC13" s="22">
        <v>11508546</v>
      </c>
      <c r="AD13" s="22">
        <v>2194801</v>
      </c>
      <c r="AE13" s="22">
        <v>1167323</v>
      </c>
      <c r="AF13" s="22">
        <v>0</v>
      </c>
      <c r="AG13" s="22">
        <v>687753</v>
      </c>
      <c r="AH13" s="22">
        <v>481343</v>
      </c>
      <c r="AI13" s="22">
        <v>16039766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42454000</v>
      </c>
      <c r="F14" s="22">
        <v>0</v>
      </c>
      <c r="G14" s="22">
        <v>14414000</v>
      </c>
      <c r="H14" s="22">
        <v>9256000</v>
      </c>
      <c r="I14" s="22">
        <v>11035000</v>
      </c>
      <c r="J14" s="22">
        <v>258000</v>
      </c>
      <c r="K14" s="22">
        <v>15088000</v>
      </c>
      <c r="L14" s="22">
        <v>0</v>
      </c>
      <c r="M14" s="22">
        <v>92505000</v>
      </c>
      <c r="N14" s="22">
        <v>-16146000</v>
      </c>
      <c r="O14" s="22">
        <v>34472000</v>
      </c>
      <c r="P14" s="22">
        <v>7262000</v>
      </c>
      <c r="Q14" s="22">
        <v>3209000</v>
      </c>
      <c r="R14" s="22">
        <v>12725000</v>
      </c>
      <c r="S14" s="22">
        <v>6172000</v>
      </c>
      <c r="T14" s="22">
        <v>140199000</v>
      </c>
      <c r="U14" s="22">
        <v>7317000</v>
      </c>
      <c r="V14" s="22">
        <v>0</v>
      </c>
      <c r="W14" s="22">
        <v>2856000</v>
      </c>
      <c r="X14" s="22">
        <v>2047000</v>
      </c>
      <c r="Y14" s="22">
        <v>2025000</v>
      </c>
      <c r="Z14" s="22">
        <v>30000</v>
      </c>
      <c r="AA14" s="22">
        <v>5093000</v>
      </c>
      <c r="AB14" s="22">
        <v>0</v>
      </c>
      <c r="AC14" s="22">
        <v>19368000</v>
      </c>
      <c r="AD14" s="22">
        <v>5201000</v>
      </c>
      <c r="AE14" s="22">
        <v>5576000</v>
      </c>
      <c r="AF14" s="22">
        <v>0</v>
      </c>
      <c r="AG14" s="22">
        <v>1771000</v>
      </c>
      <c r="AH14" s="22">
        <v>4100000</v>
      </c>
      <c r="AI14" s="22">
        <v>36016000</v>
      </c>
      <c r="AJ14" s="22"/>
      <c r="AK14" s="22"/>
      <c r="AL14" s="22"/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10048905</v>
      </c>
      <c r="F15" s="22">
        <v>0</v>
      </c>
      <c r="G15" s="22">
        <v>6847402</v>
      </c>
      <c r="H15" s="22">
        <v>0</v>
      </c>
      <c r="I15" s="22">
        <v>3025701</v>
      </c>
      <c r="J15" s="22">
        <v>0</v>
      </c>
      <c r="K15" s="22">
        <v>0</v>
      </c>
      <c r="L15" s="22">
        <v>0</v>
      </c>
      <c r="M15" s="22">
        <v>19922008</v>
      </c>
      <c r="N15" s="22">
        <v>-1908038</v>
      </c>
      <c r="O15" s="22">
        <v>36524601</v>
      </c>
      <c r="P15" s="22">
        <v>4232166</v>
      </c>
      <c r="Q15" s="22">
        <v>398931</v>
      </c>
      <c r="R15" s="22">
        <v>0</v>
      </c>
      <c r="S15" s="22">
        <v>763856</v>
      </c>
      <c r="T15" s="22">
        <v>59933524</v>
      </c>
      <c r="U15" s="22">
        <v>4689998</v>
      </c>
      <c r="V15" s="22">
        <v>2624062</v>
      </c>
      <c r="W15" s="22">
        <v>861186</v>
      </c>
      <c r="X15" s="22">
        <v>1076812</v>
      </c>
      <c r="Y15" s="22">
        <v>0</v>
      </c>
      <c r="Z15" s="22">
        <v>0</v>
      </c>
      <c r="AA15" s="22">
        <v>0</v>
      </c>
      <c r="AB15" s="22">
        <v>0</v>
      </c>
      <c r="AC15" s="22">
        <v>9252058</v>
      </c>
      <c r="AD15" s="22">
        <v>2332303</v>
      </c>
      <c r="AE15" s="22">
        <v>2153682</v>
      </c>
      <c r="AF15" s="22">
        <v>0</v>
      </c>
      <c r="AG15" s="22">
        <v>0</v>
      </c>
      <c r="AH15" s="22">
        <v>753215</v>
      </c>
      <c r="AI15" s="22">
        <v>14491258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18365000</v>
      </c>
      <c r="F16" s="22">
        <v>0</v>
      </c>
      <c r="G16" s="22">
        <v>7000</v>
      </c>
      <c r="H16" s="22">
        <v>283000</v>
      </c>
      <c r="I16" s="22">
        <v>3994000</v>
      </c>
      <c r="J16" s="22">
        <v>0</v>
      </c>
      <c r="K16" s="22">
        <v>2368000</v>
      </c>
      <c r="L16" s="22">
        <v>27054000</v>
      </c>
      <c r="M16" s="22">
        <v>52071000</v>
      </c>
      <c r="N16" s="22">
        <v>50279000</v>
      </c>
      <c r="O16" s="22">
        <v>9988000</v>
      </c>
      <c r="P16" s="22">
        <v>4744000</v>
      </c>
      <c r="Q16" s="22">
        <v>707000</v>
      </c>
      <c r="R16" s="22">
        <v>3959000</v>
      </c>
      <c r="S16" s="22">
        <v>1588000</v>
      </c>
      <c r="T16" s="22">
        <v>123336000</v>
      </c>
      <c r="U16" s="22">
        <v>9096000</v>
      </c>
      <c r="V16" s="22">
        <v>0</v>
      </c>
      <c r="W16" s="22">
        <v>2438000</v>
      </c>
      <c r="X16" s="22">
        <v>2203000</v>
      </c>
      <c r="Y16" s="22">
        <v>1402000</v>
      </c>
      <c r="Z16" s="22">
        <v>0</v>
      </c>
      <c r="AA16" s="22">
        <v>13643000</v>
      </c>
      <c r="AB16" s="22">
        <v>31008000</v>
      </c>
      <c r="AC16" s="22">
        <v>59790000</v>
      </c>
      <c r="AD16" s="22">
        <v>3937000</v>
      </c>
      <c r="AE16" s="22">
        <v>3009000</v>
      </c>
      <c r="AF16" s="22">
        <v>0</v>
      </c>
      <c r="AG16" s="22">
        <v>2104000</v>
      </c>
      <c r="AH16" s="22">
        <v>3311000</v>
      </c>
      <c r="AI16" s="22">
        <v>72151000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53361360</v>
      </c>
      <c r="F17" s="22">
        <v>0</v>
      </c>
      <c r="G17" s="22">
        <v>7041734</v>
      </c>
      <c r="H17" s="22">
        <v>18870106</v>
      </c>
      <c r="I17" s="22">
        <v>13171076</v>
      </c>
      <c r="J17" s="22">
        <v>0</v>
      </c>
      <c r="K17" s="22">
        <v>5442130</v>
      </c>
      <c r="L17" s="22">
        <v>0</v>
      </c>
      <c r="M17" s="22">
        <v>97886406</v>
      </c>
      <c r="N17" s="22">
        <v>10012889</v>
      </c>
      <c r="O17" s="22">
        <v>6050702</v>
      </c>
      <c r="P17" s="22">
        <v>5159141</v>
      </c>
      <c r="Q17" s="22">
        <v>6077189</v>
      </c>
      <c r="R17" s="22">
        <v>12515543</v>
      </c>
      <c r="S17" s="22">
        <v>4067316</v>
      </c>
      <c r="T17" s="22">
        <v>141769186</v>
      </c>
      <c r="U17" s="22">
        <v>18318699</v>
      </c>
      <c r="V17" s="22">
        <v>0</v>
      </c>
      <c r="W17" s="22">
        <v>4581605</v>
      </c>
      <c r="X17" s="22">
        <v>7446566</v>
      </c>
      <c r="Y17" s="22">
        <v>3057114</v>
      </c>
      <c r="Z17" s="22">
        <v>65279</v>
      </c>
      <c r="AA17" s="22">
        <v>1846740</v>
      </c>
      <c r="AB17" s="22">
        <v>0</v>
      </c>
      <c r="AC17" s="22">
        <v>35316003</v>
      </c>
      <c r="AD17" s="22">
        <v>8874904</v>
      </c>
      <c r="AE17" s="22">
        <v>4068217</v>
      </c>
      <c r="AF17" s="22">
        <v>0</v>
      </c>
      <c r="AG17" s="22">
        <v>3238999</v>
      </c>
      <c r="AH17" s="22">
        <v>3208448</v>
      </c>
      <c r="AI17" s="22">
        <v>54706571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7738160</v>
      </c>
      <c r="F18" s="22">
        <v>0</v>
      </c>
      <c r="G18" s="22">
        <v>1397300</v>
      </c>
      <c r="H18" s="22">
        <v>3433010</v>
      </c>
      <c r="I18" s="22">
        <v>4635430</v>
      </c>
      <c r="J18" s="22">
        <v>0</v>
      </c>
      <c r="K18" s="22">
        <v>0</v>
      </c>
      <c r="L18" s="22">
        <v>0</v>
      </c>
      <c r="M18" s="22">
        <v>17203900</v>
      </c>
      <c r="N18" s="22">
        <v>6832740</v>
      </c>
      <c r="O18" s="22">
        <v>154950</v>
      </c>
      <c r="P18" s="22">
        <v>2663660</v>
      </c>
      <c r="Q18" s="22">
        <v>7191160</v>
      </c>
      <c r="R18" s="22">
        <v>553920</v>
      </c>
      <c r="S18" s="22">
        <v>489990</v>
      </c>
      <c r="T18" s="22">
        <v>35090320</v>
      </c>
      <c r="U18" s="22">
        <v>3632840</v>
      </c>
      <c r="V18" s="22">
        <v>0</v>
      </c>
      <c r="W18" s="22">
        <v>1414220</v>
      </c>
      <c r="X18" s="22">
        <v>745540</v>
      </c>
      <c r="Y18" s="22">
        <v>1040100</v>
      </c>
      <c r="Z18" s="22">
        <v>0</v>
      </c>
      <c r="AA18" s="22">
        <v>0</v>
      </c>
      <c r="AB18" s="22">
        <v>0</v>
      </c>
      <c r="AC18" s="22">
        <v>6832700</v>
      </c>
      <c r="AD18" s="22">
        <v>802530</v>
      </c>
      <c r="AE18" s="22">
        <v>1222670</v>
      </c>
      <c r="AF18" s="22">
        <v>0</v>
      </c>
      <c r="AG18" s="22">
        <v>603990</v>
      </c>
      <c r="AH18" s="22">
        <v>335280</v>
      </c>
      <c r="AI18" s="22">
        <v>9797170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12869222</v>
      </c>
      <c r="F19" s="22">
        <v>0</v>
      </c>
      <c r="G19" s="22">
        <v>1411175</v>
      </c>
      <c r="H19" s="22">
        <v>1796138</v>
      </c>
      <c r="I19" s="22">
        <v>4623143</v>
      </c>
      <c r="J19" s="22">
        <v>0</v>
      </c>
      <c r="K19" s="22">
        <v>0</v>
      </c>
      <c r="L19" s="22">
        <v>0</v>
      </c>
      <c r="M19" s="22">
        <v>20699678</v>
      </c>
      <c r="N19" s="22">
        <v>20265170</v>
      </c>
      <c r="O19" s="22">
        <v>-446515</v>
      </c>
      <c r="P19" s="22">
        <v>2390784</v>
      </c>
      <c r="Q19" s="22">
        <v>29253393</v>
      </c>
      <c r="R19" s="22">
        <v>1183149</v>
      </c>
      <c r="S19" s="22">
        <v>1199574</v>
      </c>
      <c r="T19" s="22">
        <v>74545233</v>
      </c>
      <c r="U19" s="22">
        <v>7491756</v>
      </c>
      <c r="V19" s="22">
        <v>2914</v>
      </c>
      <c r="W19" s="22">
        <v>1504868</v>
      </c>
      <c r="X19" s="22">
        <v>856264</v>
      </c>
      <c r="Y19" s="22">
        <v>1106013</v>
      </c>
      <c r="Z19" s="22">
        <v>0</v>
      </c>
      <c r="AA19" s="22">
        <v>0</v>
      </c>
      <c r="AB19" s="22">
        <v>0</v>
      </c>
      <c r="AC19" s="22">
        <v>10961815</v>
      </c>
      <c r="AD19" s="22">
        <v>2833590</v>
      </c>
      <c r="AE19" s="22">
        <v>2147409</v>
      </c>
      <c r="AF19" s="22">
        <v>0</v>
      </c>
      <c r="AG19" s="22">
        <v>1880535</v>
      </c>
      <c r="AH19" s="22">
        <v>2049642</v>
      </c>
      <c r="AI19" s="22">
        <v>19872991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6456560</v>
      </c>
      <c r="F20" s="22">
        <v>0</v>
      </c>
      <c r="G20" s="22">
        <v>1000968</v>
      </c>
      <c r="H20" s="22">
        <v>644390</v>
      </c>
      <c r="I20" s="22">
        <v>566084</v>
      </c>
      <c r="J20" s="22">
        <v>0</v>
      </c>
      <c r="K20" s="22">
        <v>0</v>
      </c>
      <c r="L20" s="22">
        <v>0</v>
      </c>
      <c r="M20" s="22">
        <v>8668002</v>
      </c>
      <c r="N20" s="22">
        <v>8982856</v>
      </c>
      <c r="O20" s="22">
        <v>0</v>
      </c>
      <c r="P20" s="22">
        <v>364381</v>
      </c>
      <c r="Q20" s="22">
        <v>22301</v>
      </c>
      <c r="R20" s="22">
        <v>0</v>
      </c>
      <c r="S20" s="22">
        <v>65342</v>
      </c>
      <c r="T20" s="22">
        <v>18102882</v>
      </c>
      <c r="U20" s="22">
        <v>1029984</v>
      </c>
      <c r="V20" s="22">
        <v>0</v>
      </c>
      <c r="W20" s="22">
        <v>963220</v>
      </c>
      <c r="X20" s="22">
        <v>363944</v>
      </c>
      <c r="Y20" s="22">
        <v>149199</v>
      </c>
      <c r="Z20" s="22">
        <v>5377</v>
      </c>
      <c r="AA20" s="22">
        <v>0</v>
      </c>
      <c r="AB20" s="22">
        <v>0</v>
      </c>
      <c r="AC20" s="22">
        <v>2511724</v>
      </c>
      <c r="AD20" s="22">
        <v>456717</v>
      </c>
      <c r="AE20" s="22">
        <v>556994</v>
      </c>
      <c r="AF20" s="22">
        <v>0</v>
      </c>
      <c r="AG20" s="22">
        <v>735980</v>
      </c>
      <c r="AH20" s="22">
        <v>330737</v>
      </c>
      <c r="AI20" s="22">
        <v>4592152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155150</v>
      </c>
      <c r="F21" s="22">
        <v>0</v>
      </c>
      <c r="G21" s="22">
        <v>91205</v>
      </c>
      <c r="H21" s="22">
        <v>86113</v>
      </c>
      <c r="I21" s="22">
        <v>0</v>
      </c>
      <c r="J21" s="22">
        <v>0</v>
      </c>
      <c r="K21" s="22">
        <v>5336</v>
      </c>
      <c r="L21" s="22">
        <v>0</v>
      </c>
      <c r="M21" s="22">
        <v>337804</v>
      </c>
      <c r="N21" s="22">
        <v>577594</v>
      </c>
      <c r="O21" s="22">
        <v>234935</v>
      </c>
      <c r="P21" s="22">
        <v>281005</v>
      </c>
      <c r="Q21" s="22">
        <v>750000</v>
      </c>
      <c r="R21" s="22">
        <v>110408</v>
      </c>
      <c r="S21" s="22">
        <v>48779</v>
      </c>
      <c r="T21" s="22">
        <v>2340525</v>
      </c>
      <c r="U21" s="22">
        <v>1610959</v>
      </c>
      <c r="V21" s="22">
        <v>0</v>
      </c>
      <c r="W21" s="22">
        <v>658539</v>
      </c>
      <c r="X21" s="22">
        <v>493680</v>
      </c>
      <c r="Y21" s="22">
        <v>68857</v>
      </c>
      <c r="Z21" s="22">
        <v>0</v>
      </c>
      <c r="AA21" s="22">
        <v>75339</v>
      </c>
      <c r="AB21" s="22">
        <v>0</v>
      </c>
      <c r="AC21" s="22">
        <v>2907374</v>
      </c>
      <c r="AD21" s="22">
        <v>153645</v>
      </c>
      <c r="AE21" s="22">
        <v>350555</v>
      </c>
      <c r="AF21" s="22">
        <v>0</v>
      </c>
      <c r="AG21" s="22">
        <v>157772</v>
      </c>
      <c r="AH21" s="22">
        <v>139203</v>
      </c>
      <c r="AI21" s="22">
        <v>3708549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84971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84971</v>
      </c>
      <c r="N22" s="22">
        <v>1107782</v>
      </c>
      <c r="O22" s="22">
        <v>0</v>
      </c>
      <c r="P22" s="22">
        <v>230942</v>
      </c>
      <c r="Q22" s="22">
        <v>0</v>
      </c>
      <c r="R22" s="22">
        <v>85524</v>
      </c>
      <c r="S22" s="22">
        <v>144230</v>
      </c>
      <c r="T22" s="22">
        <v>1653449</v>
      </c>
      <c r="U22" s="22">
        <v>455365</v>
      </c>
      <c r="V22" s="22">
        <v>0</v>
      </c>
      <c r="W22" s="22">
        <v>170624</v>
      </c>
      <c r="X22" s="22">
        <v>321498</v>
      </c>
      <c r="Y22" s="22">
        <v>21676</v>
      </c>
      <c r="Z22" s="22">
        <v>0</v>
      </c>
      <c r="AA22" s="22">
        <v>0</v>
      </c>
      <c r="AB22" s="22">
        <v>0</v>
      </c>
      <c r="AC22" s="22">
        <v>969163</v>
      </c>
      <c r="AD22" s="22">
        <v>485852</v>
      </c>
      <c r="AE22" s="22">
        <v>250526</v>
      </c>
      <c r="AF22" s="22">
        <v>0</v>
      </c>
      <c r="AG22" s="22">
        <v>180696</v>
      </c>
      <c r="AH22" s="22">
        <v>140293</v>
      </c>
      <c r="AI22" s="22">
        <v>2026530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19319902</v>
      </c>
      <c r="F23" s="22">
        <v>0</v>
      </c>
      <c r="G23" s="22">
        <v>289369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19609271</v>
      </c>
      <c r="N23" s="22">
        <v>1030690</v>
      </c>
      <c r="O23" s="22">
        <v>348434</v>
      </c>
      <c r="P23" s="22">
        <v>780143</v>
      </c>
      <c r="Q23" s="22">
        <v>410000</v>
      </c>
      <c r="R23" s="22">
        <v>633545</v>
      </c>
      <c r="S23" s="22">
        <v>97226</v>
      </c>
      <c r="T23" s="22">
        <v>22909309</v>
      </c>
      <c r="U23" s="22">
        <v>4246325</v>
      </c>
      <c r="V23" s="22">
        <v>0</v>
      </c>
      <c r="W23" s="22">
        <v>1140020</v>
      </c>
      <c r="X23" s="22">
        <v>370976</v>
      </c>
      <c r="Y23" s="22">
        <v>0</v>
      </c>
      <c r="Z23" s="22">
        <v>0</v>
      </c>
      <c r="AA23" s="22">
        <v>0</v>
      </c>
      <c r="AB23" s="22">
        <v>0</v>
      </c>
      <c r="AC23" s="22">
        <v>5757321</v>
      </c>
      <c r="AD23" s="22">
        <v>414967</v>
      </c>
      <c r="AE23" s="22">
        <v>568819</v>
      </c>
      <c r="AF23" s="22">
        <v>0</v>
      </c>
      <c r="AG23" s="22">
        <v>242617</v>
      </c>
      <c r="AH23" s="22">
        <v>229517</v>
      </c>
      <c r="AI23" s="22">
        <v>7213241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37072843</v>
      </c>
      <c r="F24" s="22">
        <v>0</v>
      </c>
      <c r="G24" s="22">
        <v>23259627</v>
      </c>
      <c r="H24" s="22">
        <v>1097857</v>
      </c>
      <c r="I24" s="22">
        <v>4201064</v>
      </c>
      <c r="J24" s="22">
        <v>0</v>
      </c>
      <c r="K24" s="22">
        <v>0</v>
      </c>
      <c r="L24" s="22">
        <v>0</v>
      </c>
      <c r="M24" s="22">
        <v>65631391</v>
      </c>
      <c r="N24" s="22">
        <v>-14791409</v>
      </c>
      <c r="O24" s="22">
        <v>23600327</v>
      </c>
      <c r="P24" s="22">
        <v>13108754</v>
      </c>
      <c r="Q24" s="22">
        <v>31661961</v>
      </c>
      <c r="R24" s="22">
        <v>6431763</v>
      </c>
      <c r="S24" s="22">
        <v>6986307</v>
      </c>
      <c r="T24" s="22">
        <v>132629094</v>
      </c>
      <c r="U24" s="22">
        <v>19886398</v>
      </c>
      <c r="V24" s="22">
        <v>0</v>
      </c>
      <c r="W24" s="22">
        <v>2235927</v>
      </c>
      <c r="X24" s="22">
        <v>1566927</v>
      </c>
      <c r="Y24" s="22">
        <v>1127234</v>
      </c>
      <c r="Z24" s="22">
        <v>25214</v>
      </c>
      <c r="AA24" s="22">
        <v>0</v>
      </c>
      <c r="AB24" s="22">
        <v>227491</v>
      </c>
      <c r="AC24" s="22">
        <v>25069191</v>
      </c>
      <c r="AD24" s="22">
        <v>7811442</v>
      </c>
      <c r="AE24" s="22">
        <v>6279593</v>
      </c>
      <c r="AF24" s="22">
        <v>0</v>
      </c>
      <c r="AG24" s="22">
        <v>2478460</v>
      </c>
      <c r="AH24" s="22">
        <v>4162645</v>
      </c>
      <c r="AI24" s="22">
        <v>45801331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43633889</v>
      </c>
      <c r="F25" s="22">
        <v>0</v>
      </c>
      <c r="G25" s="22">
        <v>71343578</v>
      </c>
      <c r="H25" s="22">
        <v>55361507</v>
      </c>
      <c r="I25" s="22">
        <v>0</v>
      </c>
      <c r="J25" s="22">
        <v>0</v>
      </c>
      <c r="K25" s="22">
        <v>0</v>
      </c>
      <c r="L25" s="22">
        <v>0</v>
      </c>
      <c r="M25" s="22">
        <v>170338974</v>
      </c>
      <c r="N25" s="22">
        <v>323142926</v>
      </c>
      <c r="O25" s="22">
        <v>4202252</v>
      </c>
      <c r="P25" s="22">
        <v>8134982</v>
      </c>
      <c r="Q25" s="22">
        <v>14471631</v>
      </c>
      <c r="R25" s="22">
        <v>29162265</v>
      </c>
      <c r="S25" s="22">
        <v>6171839</v>
      </c>
      <c r="T25" s="22">
        <v>555624869</v>
      </c>
      <c r="U25" s="22">
        <v>14619476</v>
      </c>
      <c r="V25" s="22">
        <v>0</v>
      </c>
      <c r="W25" s="22">
        <v>11463268</v>
      </c>
      <c r="X25" s="22">
        <v>8010248</v>
      </c>
      <c r="Y25" s="22">
        <v>-396135</v>
      </c>
      <c r="Z25" s="22">
        <v>0</v>
      </c>
      <c r="AA25" s="22">
        <v>0</v>
      </c>
      <c r="AB25" s="22">
        <v>0</v>
      </c>
      <c r="AC25" s="22">
        <v>33696857</v>
      </c>
      <c r="AD25" s="22">
        <v>13673067</v>
      </c>
      <c r="AE25" s="22">
        <v>6815262</v>
      </c>
      <c r="AF25" s="22">
        <v>0</v>
      </c>
      <c r="AG25" s="22">
        <v>6744729</v>
      </c>
      <c r="AH25" s="22">
        <v>5319912</v>
      </c>
      <c r="AI25" s="22">
        <v>66249827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435427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435427</v>
      </c>
      <c r="N26" s="22">
        <v>0</v>
      </c>
      <c r="O26" s="22">
        <v>0</v>
      </c>
      <c r="P26" s="22">
        <v>18462</v>
      </c>
      <c r="Q26" s="22">
        <v>0</v>
      </c>
      <c r="R26" s="22">
        <v>0</v>
      </c>
      <c r="S26" s="22">
        <v>0</v>
      </c>
      <c r="T26" s="22">
        <v>453889</v>
      </c>
      <c r="U26" s="22">
        <v>136106</v>
      </c>
      <c r="V26" s="22">
        <v>0</v>
      </c>
      <c r="W26" s="22">
        <v>24368</v>
      </c>
      <c r="X26" s="22">
        <v>16067</v>
      </c>
      <c r="Y26" s="22">
        <v>0</v>
      </c>
      <c r="Z26" s="22">
        <v>0</v>
      </c>
      <c r="AA26" s="22">
        <v>0</v>
      </c>
      <c r="AB26" s="22">
        <v>0</v>
      </c>
      <c r="AC26" s="22">
        <v>176541</v>
      </c>
      <c r="AD26" s="22">
        <v>11670</v>
      </c>
      <c r="AE26" s="22">
        <v>54779</v>
      </c>
      <c r="AF26" s="22">
        <v>0</v>
      </c>
      <c r="AG26" s="22">
        <v>619</v>
      </c>
      <c r="AH26" s="22">
        <v>13231</v>
      </c>
      <c r="AI26" s="22">
        <v>256840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4338088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4338088</v>
      </c>
      <c r="N27" s="22">
        <v>1152780</v>
      </c>
      <c r="O27" s="22">
        <v>0</v>
      </c>
      <c r="P27" s="22">
        <v>1844669</v>
      </c>
      <c r="Q27" s="22">
        <v>30000</v>
      </c>
      <c r="R27" s="22">
        <v>0</v>
      </c>
      <c r="S27" s="22">
        <v>385616</v>
      </c>
      <c r="T27" s="22">
        <v>7751153</v>
      </c>
      <c r="U27" s="22">
        <v>4413809</v>
      </c>
      <c r="V27" s="22">
        <v>0</v>
      </c>
      <c r="W27" s="22">
        <v>67425</v>
      </c>
      <c r="X27" s="22">
        <v>47674</v>
      </c>
      <c r="Y27" s="22">
        <v>0</v>
      </c>
      <c r="Z27" s="22">
        <v>0</v>
      </c>
      <c r="AA27" s="22">
        <v>0</v>
      </c>
      <c r="AB27" s="22">
        <v>0</v>
      </c>
      <c r="AC27" s="22">
        <v>4528908</v>
      </c>
      <c r="AD27" s="22">
        <v>291682</v>
      </c>
      <c r="AE27" s="22">
        <v>902478</v>
      </c>
      <c r="AF27" s="22">
        <v>0</v>
      </c>
      <c r="AG27" s="22">
        <v>0</v>
      </c>
      <c r="AH27" s="22">
        <v>239408</v>
      </c>
      <c r="AI27" s="22">
        <v>5962476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661972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661972</v>
      </c>
      <c r="N28" s="22">
        <v>2116384</v>
      </c>
      <c r="O28" s="22">
        <v>195165</v>
      </c>
      <c r="P28" s="22">
        <v>450637</v>
      </c>
      <c r="Q28" s="22">
        <v>97129</v>
      </c>
      <c r="R28" s="22">
        <v>16486</v>
      </c>
      <c r="S28" s="22">
        <v>236199</v>
      </c>
      <c r="T28" s="22">
        <v>3773972</v>
      </c>
      <c r="U28" s="22">
        <v>1385423</v>
      </c>
      <c r="V28" s="22">
        <v>0</v>
      </c>
      <c r="W28" s="22">
        <v>70794</v>
      </c>
      <c r="X28" s="22">
        <v>14912</v>
      </c>
      <c r="Y28" s="22">
        <v>0</v>
      </c>
      <c r="Z28" s="22">
        <v>0</v>
      </c>
      <c r="AA28" s="22">
        <v>0</v>
      </c>
      <c r="AB28" s="22">
        <v>0</v>
      </c>
      <c r="AC28" s="22">
        <v>1471129</v>
      </c>
      <c r="AD28" s="22">
        <v>50817</v>
      </c>
      <c r="AE28" s="22">
        <v>611443</v>
      </c>
      <c r="AF28" s="22">
        <v>0</v>
      </c>
      <c r="AG28" s="22">
        <v>43702</v>
      </c>
      <c r="AH28" s="22">
        <v>167069</v>
      </c>
      <c r="AI28" s="22">
        <v>2344160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1086079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1086079</v>
      </c>
      <c r="N29" s="22">
        <v>0</v>
      </c>
      <c r="O29" s="22">
        <v>1210601</v>
      </c>
      <c r="P29" s="22">
        <v>1059861</v>
      </c>
      <c r="Q29" s="22">
        <v>0</v>
      </c>
      <c r="R29" s="22">
        <v>77610</v>
      </c>
      <c r="S29" s="22">
        <v>173935</v>
      </c>
      <c r="T29" s="22">
        <v>3608086</v>
      </c>
      <c r="U29" s="22">
        <v>1545101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1545101</v>
      </c>
      <c r="AD29" s="22">
        <v>87707</v>
      </c>
      <c r="AE29" s="22">
        <v>811506</v>
      </c>
      <c r="AF29" s="22">
        <v>0</v>
      </c>
      <c r="AG29" s="22">
        <v>15025</v>
      </c>
      <c r="AH29" s="22">
        <v>139753</v>
      </c>
      <c r="AI29" s="22">
        <v>2599092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1047749</v>
      </c>
      <c r="F30" s="22">
        <v>0</v>
      </c>
      <c r="G30" s="22">
        <v>0</v>
      </c>
      <c r="H30" s="22">
        <v>3503208</v>
      </c>
      <c r="I30" s="22">
        <v>0</v>
      </c>
      <c r="J30" s="22">
        <v>0</v>
      </c>
      <c r="K30" s="22">
        <v>0</v>
      </c>
      <c r="L30" s="22">
        <v>0</v>
      </c>
      <c r="M30" s="22">
        <v>4550957</v>
      </c>
      <c r="N30" s="22">
        <v>-874899</v>
      </c>
      <c r="O30" s="22">
        <v>498039</v>
      </c>
      <c r="P30" s="22">
        <v>861531</v>
      </c>
      <c r="Q30" s="22">
        <v>16396</v>
      </c>
      <c r="R30" s="22">
        <v>75062</v>
      </c>
      <c r="S30" s="22">
        <v>317581</v>
      </c>
      <c r="T30" s="22">
        <v>5444667</v>
      </c>
      <c r="U30" s="22">
        <v>5052956</v>
      </c>
      <c r="V30" s="22">
        <v>0</v>
      </c>
      <c r="W30" s="22">
        <v>499000</v>
      </c>
      <c r="X30" s="22">
        <v>363915</v>
      </c>
      <c r="Y30" s="22">
        <v>159030</v>
      </c>
      <c r="Z30" s="22">
        <v>0</v>
      </c>
      <c r="AA30" s="22">
        <v>0</v>
      </c>
      <c r="AB30" s="22">
        <v>0</v>
      </c>
      <c r="AC30" s="22">
        <v>6074901</v>
      </c>
      <c r="AD30" s="22">
        <v>325148</v>
      </c>
      <c r="AE30" s="22">
        <v>665302</v>
      </c>
      <c r="AF30" s="22">
        <v>0</v>
      </c>
      <c r="AG30" s="22">
        <v>17281</v>
      </c>
      <c r="AH30" s="22">
        <v>340224</v>
      </c>
      <c r="AI30" s="22">
        <v>7422856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388020</v>
      </c>
      <c r="F31" s="22">
        <v>0</v>
      </c>
      <c r="G31" s="22">
        <v>131480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519500</v>
      </c>
      <c r="N31" s="22">
        <v>894567</v>
      </c>
      <c r="O31" s="22">
        <v>6035</v>
      </c>
      <c r="P31" s="22">
        <v>105345</v>
      </c>
      <c r="Q31" s="22">
        <v>0</v>
      </c>
      <c r="R31" s="22">
        <v>46942</v>
      </c>
      <c r="S31" s="22">
        <v>73857</v>
      </c>
      <c r="T31" s="22">
        <v>1646246</v>
      </c>
      <c r="U31" s="22">
        <v>1072792</v>
      </c>
      <c r="V31" s="22">
        <v>56610</v>
      </c>
      <c r="W31" s="22">
        <v>166466</v>
      </c>
      <c r="X31" s="22">
        <v>44172</v>
      </c>
      <c r="Y31" s="22">
        <v>0</v>
      </c>
      <c r="Z31" s="22">
        <v>0</v>
      </c>
      <c r="AA31" s="22">
        <v>0</v>
      </c>
      <c r="AB31" s="22">
        <v>0</v>
      </c>
      <c r="AC31" s="22">
        <v>1340040</v>
      </c>
      <c r="AD31" s="22">
        <v>59552</v>
      </c>
      <c r="AE31" s="22">
        <v>93572</v>
      </c>
      <c r="AF31" s="22">
        <v>0</v>
      </c>
      <c r="AG31" s="22">
        <v>81418</v>
      </c>
      <c r="AH31" s="22">
        <v>122312</v>
      </c>
      <c r="AI31" s="22">
        <v>1696894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-111535</v>
      </c>
      <c r="O32" s="22">
        <v>410862</v>
      </c>
      <c r="P32" s="22">
        <v>429159</v>
      </c>
      <c r="Q32" s="22">
        <v>0</v>
      </c>
      <c r="R32" s="22">
        <v>0</v>
      </c>
      <c r="S32" s="22">
        <v>0</v>
      </c>
      <c r="T32" s="22">
        <v>728486</v>
      </c>
      <c r="U32" s="22">
        <v>2194626</v>
      </c>
      <c r="V32" s="22">
        <v>0</v>
      </c>
      <c r="W32" s="22">
        <v>76740</v>
      </c>
      <c r="X32" s="22">
        <v>6943</v>
      </c>
      <c r="Y32" s="22">
        <v>0</v>
      </c>
      <c r="Z32" s="22">
        <v>0</v>
      </c>
      <c r="AA32" s="22">
        <v>0</v>
      </c>
      <c r="AB32" s="22">
        <v>0</v>
      </c>
      <c r="AC32" s="22">
        <v>2278309</v>
      </c>
      <c r="AD32" s="22">
        <v>129496</v>
      </c>
      <c r="AE32" s="22">
        <v>279270</v>
      </c>
      <c r="AF32" s="22">
        <v>0</v>
      </c>
      <c r="AG32" s="22">
        <v>0</v>
      </c>
      <c r="AH32" s="22">
        <v>133000</v>
      </c>
      <c r="AI32" s="22">
        <v>2820075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42254213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42254213</v>
      </c>
      <c r="N33" s="22">
        <v>-9624521</v>
      </c>
      <c r="O33" s="22">
        <v>6087872</v>
      </c>
      <c r="P33" s="22">
        <v>5986031</v>
      </c>
      <c r="Q33" s="22">
        <v>911375</v>
      </c>
      <c r="R33" s="22">
        <v>0</v>
      </c>
      <c r="S33" s="22">
        <v>757784</v>
      </c>
      <c r="T33" s="22">
        <v>46372754</v>
      </c>
      <c r="U33" s="22">
        <v>0</v>
      </c>
      <c r="V33" s="22">
        <v>0</v>
      </c>
      <c r="W33" s="22">
        <v>6283533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6283533</v>
      </c>
      <c r="AD33" s="22">
        <v>732154</v>
      </c>
      <c r="AE33" s="22">
        <v>1823602</v>
      </c>
      <c r="AF33" s="22">
        <v>0</v>
      </c>
      <c r="AG33" s="22">
        <v>0</v>
      </c>
      <c r="AH33" s="22">
        <v>896502</v>
      </c>
      <c r="AI33" s="22">
        <v>9735791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2880976</v>
      </c>
      <c r="F34" s="22">
        <v>0</v>
      </c>
      <c r="G34" s="22">
        <v>0</v>
      </c>
      <c r="H34" s="22">
        <v>65621</v>
      </c>
      <c r="I34" s="22">
        <v>0</v>
      </c>
      <c r="J34" s="22">
        <v>0</v>
      </c>
      <c r="K34" s="22">
        <v>0</v>
      </c>
      <c r="L34" s="22">
        <v>0</v>
      </c>
      <c r="M34" s="22">
        <v>2946597</v>
      </c>
      <c r="N34" s="22">
        <v>10226424</v>
      </c>
      <c r="O34" s="22">
        <v>0</v>
      </c>
      <c r="P34" s="22">
        <v>2041978</v>
      </c>
      <c r="Q34" s="22">
        <v>142895</v>
      </c>
      <c r="R34" s="22">
        <v>1811086</v>
      </c>
      <c r="S34" s="22">
        <v>252134</v>
      </c>
      <c r="T34" s="22">
        <v>17421114</v>
      </c>
      <c r="U34" s="22">
        <v>3588660</v>
      </c>
      <c r="V34" s="22">
        <v>0</v>
      </c>
      <c r="W34" s="22">
        <v>55149</v>
      </c>
      <c r="X34" s="22">
        <v>143948</v>
      </c>
      <c r="Y34" s="22">
        <v>16788</v>
      </c>
      <c r="Z34" s="22">
        <v>0</v>
      </c>
      <c r="AA34" s="22">
        <v>0</v>
      </c>
      <c r="AB34" s="22">
        <v>0</v>
      </c>
      <c r="AC34" s="22">
        <v>3804545</v>
      </c>
      <c r="AD34" s="22">
        <v>802775</v>
      </c>
      <c r="AE34" s="22">
        <v>564213</v>
      </c>
      <c r="AF34" s="22">
        <v>0</v>
      </c>
      <c r="AG34" s="22">
        <v>197444</v>
      </c>
      <c r="AH34" s="22">
        <v>273288</v>
      </c>
      <c r="AI34" s="22">
        <v>5642265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3846562</v>
      </c>
      <c r="F35" s="22">
        <v>0</v>
      </c>
      <c r="G35" s="22">
        <v>1635684</v>
      </c>
      <c r="H35" s="22">
        <v>1211954</v>
      </c>
      <c r="I35" s="22">
        <v>0</v>
      </c>
      <c r="J35" s="22">
        <v>0</v>
      </c>
      <c r="K35" s="22">
        <v>0</v>
      </c>
      <c r="L35" s="22">
        <v>0</v>
      </c>
      <c r="M35" s="22">
        <v>6694200</v>
      </c>
      <c r="N35" s="22">
        <v>0</v>
      </c>
      <c r="O35" s="22">
        <v>571757</v>
      </c>
      <c r="P35" s="22">
        <v>1624143</v>
      </c>
      <c r="Q35" s="22">
        <v>86441</v>
      </c>
      <c r="R35" s="22">
        <v>102496</v>
      </c>
      <c r="S35" s="22">
        <v>745292</v>
      </c>
      <c r="T35" s="22">
        <v>9824329</v>
      </c>
      <c r="U35" s="22">
        <v>1583295</v>
      </c>
      <c r="V35" s="22">
        <v>0</v>
      </c>
      <c r="W35" s="22">
        <v>50355</v>
      </c>
      <c r="X35" s="22">
        <v>73369</v>
      </c>
      <c r="Y35" s="22">
        <v>0</v>
      </c>
      <c r="Z35" s="22">
        <v>0</v>
      </c>
      <c r="AA35" s="22">
        <v>0</v>
      </c>
      <c r="AB35" s="22">
        <v>0</v>
      </c>
      <c r="AC35" s="22">
        <v>1707019</v>
      </c>
      <c r="AD35" s="22">
        <v>125766</v>
      </c>
      <c r="AE35" s="22">
        <v>1231336</v>
      </c>
      <c r="AF35" s="22">
        <v>0</v>
      </c>
      <c r="AG35" s="22">
        <v>481788</v>
      </c>
      <c r="AH35" s="22">
        <v>385440</v>
      </c>
      <c r="AI35" s="22">
        <v>3931349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837639</v>
      </c>
      <c r="F36" s="22">
        <v>0</v>
      </c>
      <c r="G36" s="22">
        <v>51512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889151</v>
      </c>
      <c r="N36" s="22">
        <v>93649</v>
      </c>
      <c r="O36" s="22">
        <v>17605</v>
      </c>
      <c r="P36" s="22">
        <v>499749</v>
      </c>
      <c r="Q36" s="22">
        <v>0</v>
      </c>
      <c r="R36" s="22">
        <v>0</v>
      </c>
      <c r="S36" s="22">
        <v>194288</v>
      </c>
      <c r="T36" s="22">
        <v>1694442</v>
      </c>
      <c r="U36" s="22">
        <v>1562681</v>
      </c>
      <c r="V36" s="22">
        <v>0</v>
      </c>
      <c r="W36" s="22">
        <v>2477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1565158</v>
      </c>
      <c r="AD36" s="22">
        <v>45438</v>
      </c>
      <c r="AE36" s="22">
        <v>576488</v>
      </c>
      <c r="AF36" s="22">
        <v>0</v>
      </c>
      <c r="AG36" s="22">
        <v>0</v>
      </c>
      <c r="AH36" s="22">
        <v>148285</v>
      </c>
      <c r="AI36" s="22">
        <v>2335369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14127040</v>
      </c>
      <c r="F37" s="22">
        <v>0</v>
      </c>
      <c r="G37" s="22">
        <v>2337011</v>
      </c>
      <c r="H37" s="22">
        <v>53412</v>
      </c>
      <c r="I37" s="22">
        <v>0</v>
      </c>
      <c r="J37" s="22">
        <v>0</v>
      </c>
      <c r="K37" s="22">
        <v>0</v>
      </c>
      <c r="L37" s="22">
        <v>0</v>
      </c>
      <c r="M37" s="22">
        <v>16517463</v>
      </c>
      <c r="N37" s="22">
        <v>2606597</v>
      </c>
      <c r="O37" s="22">
        <v>0</v>
      </c>
      <c r="P37" s="22">
        <v>399744</v>
      </c>
      <c r="Q37" s="22">
        <v>0</v>
      </c>
      <c r="R37" s="22">
        <v>0</v>
      </c>
      <c r="S37" s="22">
        <v>29225</v>
      </c>
      <c r="T37" s="22">
        <v>19553029</v>
      </c>
      <c r="U37" s="22">
        <v>1518803</v>
      </c>
      <c r="V37" s="22">
        <v>0</v>
      </c>
      <c r="W37" s="22">
        <v>75207</v>
      </c>
      <c r="X37" s="22">
        <v>7805</v>
      </c>
      <c r="Y37" s="22">
        <v>0</v>
      </c>
      <c r="Z37" s="22">
        <v>0</v>
      </c>
      <c r="AA37" s="22">
        <v>0</v>
      </c>
      <c r="AB37" s="22">
        <v>0</v>
      </c>
      <c r="AC37" s="22">
        <v>1601815</v>
      </c>
      <c r="AD37" s="22">
        <v>93742</v>
      </c>
      <c r="AE37" s="22">
        <v>134586</v>
      </c>
      <c r="AF37" s="22">
        <v>0</v>
      </c>
      <c r="AG37" s="22">
        <v>0</v>
      </c>
      <c r="AH37" s="22">
        <v>38348</v>
      </c>
      <c r="AI37" s="22">
        <v>1868491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23538623</v>
      </c>
      <c r="F38" s="22">
        <v>0</v>
      </c>
      <c r="G38" s="22">
        <v>208381</v>
      </c>
      <c r="H38" s="22">
        <v>2008725</v>
      </c>
      <c r="I38" s="22">
        <v>0</v>
      </c>
      <c r="J38" s="22">
        <v>0</v>
      </c>
      <c r="K38" s="22">
        <v>0</v>
      </c>
      <c r="L38" s="22">
        <v>0</v>
      </c>
      <c r="M38" s="22">
        <v>25755729</v>
      </c>
      <c r="N38" s="22">
        <v>-1965418</v>
      </c>
      <c r="O38" s="22">
        <v>0</v>
      </c>
      <c r="P38" s="22">
        <v>1326008</v>
      </c>
      <c r="Q38" s="22">
        <v>285588</v>
      </c>
      <c r="R38" s="22">
        <v>332058</v>
      </c>
      <c r="S38" s="22">
        <v>281643</v>
      </c>
      <c r="T38" s="22">
        <v>26015608</v>
      </c>
      <c r="U38" s="22">
        <v>16557210</v>
      </c>
      <c r="V38" s="22">
        <v>0</v>
      </c>
      <c r="W38" s="22">
        <v>36742</v>
      </c>
      <c r="X38" s="22">
        <v>225294</v>
      </c>
      <c r="Y38" s="22">
        <v>0</v>
      </c>
      <c r="Z38" s="22">
        <v>0</v>
      </c>
      <c r="AA38" s="22">
        <v>0</v>
      </c>
      <c r="AB38" s="22">
        <v>0</v>
      </c>
      <c r="AC38" s="22">
        <v>16819246</v>
      </c>
      <c r="AD38" s="22">
        <v>188830</v>
      </c>
      <c r="AE38" s="22">
        <v>640084</v>
      </c>
      <c r="AF38" s="22">
        <v>0</v>
      </c>
      <c r="AG38" s="22">
        <v>28855</v>
      </c>
      <c r="AH38" s="22">
        <v>157902</v>
      </c>
      <c r="AI38" s="22">
        <v>17834917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1959279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1959279</v>
      </c>
      <c r="N39" s="22">
        <v>4242698</v>
      </c>
      <c r="O39" s="22">
        <v>527434</v>
      </c>
      <c r="P39" s="22">
        <v>917084</v>
      </c>
      <c r="Q39" s="22">
        <v>0</v>
      </c>
      <c r="R39" s="22">
        <v>0</v>
      </c>
      <c r="S39" s="22">
        <v>54526</v>
      </c>
      <c r="T39" s="22">
        <v>7701021</v>
      </c>
      <c r="U39" s="22">
        <v>2948563</v>
      </c>
      <c r="V39" s="22">
        <v>0</v>
      </c>
      <c r="W39" s="22">
        <v>825183</v>
      </c>
      <c r="X39" s="22">
        <v>151832</v>
      </c>
      <c r="Y39" s="22">
        <v>53446</v>
      </c>
      <c r="Z39" s="22">
        <v>0</v>
      </c>
      <c r="AA39" s="22">
        <v>0</v>
      </c>
      <c r="AB39" s="22">
        <v>0</v>
      </c>
      <c r="AC39" s="22">
        <v>3979024</v>
      </c>
      <c r="AD39" s="22">
        <v>208534</v>
      </c>
      <c r="AE39" s="22">
        <v>644846</v>
      </c>
      <c r="AF39" s="22">
        <v>0</v>
      </c>
      <c r="AG39" s="22">
        <v>23095</v>
      </c>
      <c r="AH39" s="22">
        <v>366111</v>
      </c>
      <c r="AI39" s="22">
        <v>5221610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535835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535835</v>
      </c>
      <c r="N40" s="22">
        <v>902845</v>
      </c>
      <c r="O40" s="22">
        <v>17632</v>
      </c>
      <c r="P40" s="22">
        <v>391328</v>
      </c>
      <c r="Q40" s="22">
        <v>5163</v>
      </c>
      <c r="R40" s="22">
        <v>28248</v>
      </c>
      <c r="S40" s="22">
        <v>0</v>
      </c>
      <c r="T40" s="22">
        <v>1881051</v>
      </c>
      <c r="U40" s="22">
        <v>323341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323341</v>
      </c>
      <c r="AD40" s="22">
        <v>50379</v>
      </c>
      <c r="AE40" s="22">
        <v>444099</v>
      </c>
      <c r="AF40" s="22">
        <v>0</v>
      </c>
      <c r="AG40" s="22">
        <v>61639</v>
      </c>
      <c r="AH40" s="22">
        <v>34988</v>
      </c>
      <c r="AI40" s="22">
        <v>914446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3626123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3626123</v>
      </c>
      <c r="N41" s="22">
        <v>0</v>
      </c>
      <c r="O41" s="22">
        <v>10138</v>
      </c>
      <c r="P41" s="22">
        <v>2065426</v>
      </c>
      <c r="Q41" s="22">
        <v>-119607</v>
      </c>
      <c r="R41" s="22">
        <v>173601</v>
      </c>
      <c r="S41" s="22">
        <v>396929</v>
      </c>
      <c r="T41" s="22">
        <v>6152610</v>
      </c>
      <c r="U41" s="22">
        <v>2282792</v>
      </c>
      <c r="V41" s="22">
        <v>0</v>
      </c>
      <c r="W41" s="22">
        <v>42455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2325247</v>
      </c>
      <c r="AD41" s="22">
        <v>180104</v>
      </c>
      <c r="AE41" s="22">
        <v>983409</v>
      </c>
      <c r="AF41" s="22">
        <v>0</v>
      </c>
      <c r="AG41" s="22">
        <v>916</v>
      </c>
      <c r="AH41" s="22">
        <v>239023</v>
      </c>
      <c r="AI41" s="22">
        <v>3728699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11714761</v>
      </c>
      <c r="F42" s="22">
        <v>0</v>
      </c>
      <c r="G42" s="22">
        <v>5463876</v>
      </c>
      <c r="H42" s="22">
        <v>418162</v>
      </c>
      <c r="I42" s="22">
        <v>0</v>
      </c>
      <c r="J42" s="22">
        <v>0</v>
      </c>
      <c r="K42" s="22">
        <v>0</v>
      </c>
      <c r="L42" s="22">
        <v>0</v>
      </c>
      <c r="M42" s="22">
        <v>17596799</v>
      </c>
      <c r="N42" s="22">
        <v>0</v>
      </c>
      <c r="O42" s="22">
        <v>9315277</v>
      </c>
      <c r="P42" s="22">
        <v>1216670</v>
      </c>
      <c r="Q42" s="22">
        <v>300000</v>
      </c>
      <c r="R42" s="22">
        <v>0</v>
      </c>
      <c r="S42" s="22">
        <v>638024</v>
      </c>
      <c r="T42" s="22">
        <v>29066770</v>
      </c>
      <c r="U42" s="22">
        <v>9373553</v>
      </c>
      <c r="V42" s="22">
        <v>0</v>
      </c>
      <c r="W42" s="22">
        <v>539926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9913479</v>
      </c>
      <c r="AD42" s="22">
        <v>595580</v>
      </c>
      <c r="AE42" s="22">
        <v>1122375</v>
      </c>
      <c r="AF42" s="22">
        <v>0</v>
      </c>
      <c r="AG42" s="22">
        <v>29186</v>
      </c>
      <c r="AH42" s="22">
        <v>732253</v>
      </c>
      <c r="AI42" s="22">
        <v>12392873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125003</v>
      </c>
      <c r="F43" s="22">
        <v>0</v>
      </c>
      <c r="G43" s="22">
        <v>0</v>
      </c>
      <c r="H43" s="22">
        <v>350221</v>
      </c>
      <c r="I43" s="22">
        <v>0</v>
      </c>
      <c r="J43" s="22">
        <v>0</v>
      </c>
      <c r="K43" s="22">
        <v>0</v>
      </c>
      <c r="L43" s="22">
        <v>0</v>
      </c>
      <c r="M43" s="22">
        <v>475224</v>
      </c>
      <c r="N43" s="22">
        <v>0</v>
      </c>
      <c r="O43" s="22">
        <v>869508</v>
      </c>
      <c r="P43" s="22">
        <v>202057</v>
      </c>
      <c r="Q43" s="22">
        <v>0</v>
      </c>
      <c r="R43" s="22">
        <v>0</v>
      </c>
      <c r="S43" s="22">
        <v>160685</v>
      </c>
      <c r="T43" s="22">
        <v>1707474</v>
      </c>
      <c r="U43" s="22">
        <v>1069364</v>
      </c>
      <c r="V43" s="22">
        <v>0</v>
      </c>
      <c r="W43" s="22">
        <v>11459</v>
      </c>
      <c r="X43" s="22">
        <v>14678</v>
      </c>
      <c r="Y43" s="22">
        <v>0</v>
      </c>
      <c r="Z43" s="22">
        <v>202</v>
      </c>
      <c r="AA43" s="22">
        <v>0</v>
      </c>
      <c r="AB43" s="22">
        <v>0</v>
      </c>
      <c r="AC43" s="22">
        <v>1095703</v>
      </c>
      <c r="AD43" s="22">
        <v>118692</v>
      </c>
      <c r="AE43" s="22">
        <v>585557</v>
      </c>
      <c r="AF43" s="22">
        <v>0</v>
      </c>
      <c r="AG43" s="22">
        <v>0</v>
      </c>
      <c r="AH43" s="22">
        <v>236738</v>
      </c>
      <c r="AI43" s="22">
        <v>2036690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36464232</v>
      </c>
      <c r="F44" s="22">
        <v>0</v>
      </c>
      <c r="G44" s="22">
        <v>299632</v>
      </c>
      <c r="H44" s="22">
        <v>117723</v>
      </c>
      <c r="I44" s="22">
        <v>1842584</v>
      </c>
      <c r="J44" s="22">
        <v>0</v>
      </c>
      <c r="K44" s="22">
        <v>0</v>
      </c>
      <c r="L44" s="22">
        <v>0</v>
      </c>
      <c r="M44" s="22">
        <v>38724171</v>
      </c>
      <c r="N44" s="22">
        <v>1969388</v>
      </c>
      <c r="O44" s="22">
        <v>6284584</v>
      </c>
      <c r="P44" s="22">
        <v>1699317</v>
      </c>
      <c r="Q44" s="22">
        <v>5762711</v>
      </c>
      <c r="R44" s="22">
        <v>5172496</v>
      </c>
      <c r="S44" s="22">
        <v>2179250</v>
      </c>
      <c r="T44" s="22">
        <v>61791917</v>
      </c>
      <c r="U44" s="22">
        <v>9724532</v>
      </c>
      <c r="V44" s="22">
        <v>0</v>
      </c>
      <c r="W44" s="22">
        <v>126427</v>
      </c>
      <c r="X44" s="22">
        <v>28444</v>
      </c>
      <c r="Y44" s="22">
        <v>15080</v>
      </c>
      <c r="Z44" s="22">
        <v>0</v>
      </c>
      <c r="AA44" s="22">
        <v>0</v>
      </c>
      <c r="AB44" s="22">
        <v>0</v>
      </c>
      <c r="AC44" s="22">
        <v>9894483</v>
      </c>
      <c r="AD44" s="22">
        <v>1232537</v>
      </c>
      <c r="AE44" s="22">
        <v>2898342</v>
      </c>
      <c r="AF44" s="22">
        <v>0</v>
      </c>
      <c r="AG44" s="22">
        <v>711378</v>
      </c>
      <c r="AH44" s="22">
        <v>1052718</v>
      </c>
      <c r="AI44" s="22">
        <v>15789458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48428990</v>
      </c>
      <c r="F45" s="22">
        <v>0</v>
      </c>
      <c r="G45" s="22">
        <v>1908841</v>
      </c>
      <c r="H45" s="22">
        <v>5006607</v>
      </c>
      <c r="I45" s="22">
        <v>0</v>
      </c>
      <c r="J45" s="22">
        <v>0</v>
      </c>
      <c r="K45" s="22">
        <v>0</v>
      </c>
      <c r="L45" s="22">
        <v>0</v>
      </c>
      <c r="M45" s="22">
        <v>55344438</v>
      </c>
      <c r="N45" s="22">
        <v>-15380939</v>
      </c>
      <c r="O45" s="22">
        <v>652384</v>
      </c>
      <c r="P45" s="22">
        <v>1274339</v>
      </c>
      <c r="Q45" s="22">
        <v>31625</v>
      </c>
      <c r="R45" s="22">
        <v>0</v>
      </c>
      <c r="S45" s="22">
        <v>1963962</v>
      </c>
      <c r="T45" s="22">
        <v>43885809</v>
      </c>
      <c r="U45" s="22">
        <v>11898169</v>
      </c>
      <c r="V45" s="22">
        <v>0</v>
      </c>
      <c r="W45" s="22">
        <v>93476</v>
      </c>
      <c r="X45" s="22">
        <v>95866</v>
      </c>
      <c r="Y45" s="22">
        <v>0</v>
      </c>
      <c r="Z45" s="22">
        <v>0</v>
      </c>
      <c r="AA45" s="22">
        <v>0</v>
      </c>
      <c r="AB45" s="22">
        <v>0</v>
      </c>
      <c r="AC45" s="22">
        <v>12087511</v>
      </c>
      <c r="AD45" s="22">
        <v>393233</v>
      </c>
      <c r="AE45" s="22">
        <v>684797</v>
      </c>
      <c r="AF45" s="22">
        <v>0</v>
      </c>
      <c r="AG45" s="22">
        <v>0</v>
      </c>
      <c r="AH45" s="22">
        <v>638577</v>
      </c>
      <c r="AI45" s="22">
        <v>13804118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4398991</v>
      </c>
      <c r="F46" s="22">
        <v>0</v>
      </c>
      <c r="G46" s="22">
        <v>31786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4430777</v>
      </c>
      <c r="N46" s="22">
        <v>775575</v>
      </c>
      <c r="O46" s="22">
        <v>314610</v>
      </c>
      <c r="P46" s="22">
        <v>1041271</v>
      </c>
      <c r="Q46" s="22">
        <v>0</v>
      </c>
      <c r="R46" s="22">
        <v>67532</v>
      </c>
      <c r="S46" s="22">
        <v>598768</v>
      </c>
      <c r="T46" s="22">
        <v>7228533</v>
      </c>
      <c r="U46" s="22">
        <v>2706010</v>
      </c>
      <c r="V46" s="22">
        <v>0</v>
      </c>
      <c r="W46" s="22">
        <v>781393</v>
      </c>
      <c r="X46" s="22">
        <v>54294</v>
      </c>
      <c r="Y46" s="22">
        <v>0</v>
      </c>
      <c r="Z46" s="22">
        <v>0</v>
      </c>
      <c r="AA46" s="22">
        <v>0</v>
      </c>
      <c r="AB46" s="22">
        <v>0</v>
      </c>
      <c r="AC46" s="22">
        <v>3541697</v>
      </c>
      <c r="AD46" s="22">
        <v>187497</v>
      </c>
      <c r="AE46" s="22">
        <v>416411</v>
      </c>
      <c r="AF46" s="22">
        <v>0</v>
      </c>
      <c r="AG46" s="22">
        <v>47308</v>
      </c>
      <c r="AH46" s="22">
        <v>603610</v>
      </c>
      <c r="AI46" s="22">
        <v>4796523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7179478</v>
      </c>
      <c r="F47" s="22">
        <v>0</v>
      </c>
      <c r="G47" s="22">
        <v>1162494</v>
      </c>
      <c r="H47" s="22">
        <v>20249703</v>
      </c>
      <c r="I47" s="22">
        <v>2022137</v>
      </c>
      <c r="J47" s="22">
        <v>0</v>
      </c>
      <c r="K47" s="22">
        <v>0</v>
      </c>
      <c r="L47" s="22">
        <v>0</v>
      </c>
      <c r="M47" s="22">
        <v>30613812</v>
      </c>
      <c r="N47" s="22">
        <v>-8124673</v>
      </c>
      <c r="O47" s="22">
        <v>946755</v>
      </c>
      <c r="P47" s="22">
        <v>2246200</v>
      </c>
      <c r="Q47" s="22">
        <v>87230</v>
      </c>
      <c r="R47" s="22">
        <v>1151874</v>
      </c>
      <c r="S47" s="22">
        <v>1569136</v>
      </c>
      <c r="T47" s="22">
        <v>28490334</v>
      </c>
      <c r="U47" s="22">
        <v>5140235</v>
      </c>
      <c r="V47" s="22">
        <v>0</v>
      </c>
      <c r="W47" s="22">
        <v>640359</v>
      </c>
      <c r="X47" s="22">
        <v>810025</v>
      </c>
      <c r="Y47" s="22">
        <v>148846</v>
      </c>
      <c r="Z47" s="22">
        <v>0</v>
      </c>
      <c r="AA47" s="22">
        <v>0</v>
      </c>
      <c r="AB47" s="22">
        <v>0</v>
      </c>
      <c r="AC47" s="22">
        <v>6739465</v>
      </c>
      <c r="AD47" s="22">
        <v>1287539</v>
      </c>
      <c r="AE47" s="22">
        <v>1188500</v>
      </c>
      <c r="AF47" s="22">
        <v>0</v>
      </c>
      <c r="AG47" s="22">
        <v>662532</v>
      </c>
      <c r="AH47" s="22">
        <v>403250</v>
      </c>
      <c r="AI47" s="22">
        <v>10281286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3191596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3191596</v>
      </c>
      <c r="N48" s="22">
        <v>0</v>
      </c>
      <c r="O48" s="22">
        <v>0</v>
      </c>
      <c r="P48" s="22">
        <v>1189860</v>
      </c>
      <c r="Q48" s="22">
        <v>200302</v>
      </c>
      <c r="R48" s="22">
        <v>165598</v>
      </c>
      <c r="S48" s="22">
        <v>64458</v>
      </c>
      <c r="T48" s="22">
        <v>4811814</v>
      </c>
      <c r="U48" s="22">
        <v>3822209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3822209</v>
      </c>
      <c r="AD48" s="22">
        <v>125781</v>
      </c>
      <c r="AE48" s="22">
        <v>1261520</v>
      </c>
      <c r="AF48" s="22">
        <v>0</v>
      </c>
      <c r="AG48" s="22">
        <v>44174</v>
      </c>
      <c r="AH48" s="22">
        <v>580436</v>
      </c>
      <c r="AI48" s="22">
        <v>5834120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4971628</v>
      </c>
      <c r="F49" s="22">
        <v>0</v>
      </c>
      <c r="G49" s="22">
        <v>0</v>
      </c>
      <c r="H49" s="22">
        <v>4344394</v>
      </c>
      <c r="I49" s="22">
        <v>0</v>
      </c>
      <c r="J49" s="22">
        <v>0</v>
      </c>
      <c r="K49" s="22">
        <v>0</v>
      </c>
      <c r="L49" s="22">
        <v>0</v>
      </c>
      <c r="M49" s="22">
        <v>9316022</v>
      </c>
      <c r="N49" s="22">
        <v>0</v>
      </c>
      <c r="O49" s="22">
        <v>1969809</v>
      </c>
      <c r="P49" s="22">
        <v>2779470</v>
      </c>
      <c r="Q49" s="22">
        <v>267120</v>
      </c>
      <c r="R49" s="22">
        <v>283137</v>
      </c>
      <c r="S49" s="22">
        <v>745218</v>
      </c>
      <c r="T49" s="22">
        <v>15360776</v>
      </c>
      <c r="U49" s="22">
        <v>17700406</v>
      </c>
      <c r="V49" s="22">
        <v>0</v>
      </c>
      <c r="W49" s="22">
        <v>0</v>
      </c>
      <c r="X49" s="22">
        <v>52754</v>
      </c>
      <c r="Y49" s="22">
        <v>0</v>
      </c>
      <c r="Z49" s="22">
        <v>0</v>
      </c>
      <c r="AA49" s="22">
        <v>0</v>
      </c>
      <c r="AB49" s="22">
        <v>0</v>
      </c>
      <c r="AC49" s="22">
        <v>17753160</v>
      </c>
      <c r="AD49" s="22">
        <v>282940</v>
      </c>
      <c r="AE49" s="22">
        <v>2208808</v>
      </c>
      <c r="AF49" s="22">
        <v>0</v>
      </c>
      <c r="AG49" s="22">
        <v>98024</v>
      </c>
      <c r="AH49" s="22">
        <v>387406</v>
      </c>
      <c r="AI49" s="22">
        <v>20730338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3310144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3310144</v>
      </c>
      <c r="N50" s="22">
        <v>0</v>
      </c>
      <c r="O50" s="22">
        <v>14077</v>
      </c>
      <c r="P50" s="22">
        <v>1381921</v>
      </c>
      <c r="Q50" s="22">
        <v>677476</v>
      </c>
      <c r="R50" s="22">
        <v>0</v>
      </c>
      <c r="S50" s="22">
        <v>129135</v>
      </c>
      <c r="T50" s="22">
        <v>5512753</v>
      </c>
      <c r="U50" s="22">
        <v>1172568</v>
      </c>
      <c r="V50" s="22">
        <v>0</v>
      </c>
      <c r="W50" s="22">
        <v>105084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1277652</v>
      </c>
      <c r="AD50" s="22">
        <v>18367</v>
      </c>
      <c r="AE50" s="22">
        <v>548585</v>
      </c>
      <c r="AF50" s="22">
        <v>0</v>
      </c>
      <c r="AG50" s="22">
        <v>0</v>
      </c>
      <c r="AH50" s="22">
        <v>119739</v>
      </c>
      <c r="AI50" s="22">
        <v>1964343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19795127</v>
      </c>
      <c r="F51" s="22">
        <v>0</v>
      </c>
      <c r="G51" s="22">
        <v>566097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20361224</v>
      </c>
      <c r="N51" s="22">
        <v>-1904564</v>
      </c>
      <c r="O51" s="22">
        <v>249920</v>
      </c>
      <c r="P51" s="22">
        <v>789595</v>
      </c>
      <c r="Q51" s="22">
        <v>688816</v>
      </c>
      <c r="R51" s="22">
        <v>196242</v>
      </c>
      <c r="S51" s="22">
        <v>908253</v>
      </c>
      <c r="T51" s="22">
        <v>21289486</v>
      </c>
      <c r="U51" s="22">
        <v>20080741</v>
      </c>
      <c r="V51" s="22">
        <v>0</v>
      </c>
      <c r="W51" s="22">
        <v>423227</v>
      </c>
      <c r="X51" s="22">
        <v>266822</v>
      </c>
      <c r="Y51" s="22">
        <v>10039</v>
      </c>
      <c r="Z51" s="22">
        <v>0</v>
      </c>
      <c r="AA51" s="22">
        <v>0</v>
      </c>
      <c r="AB51" s="22">
        <v>0</v>
      </c>
      <c r="AC51" s="22">
        <v>20780829</v>
      </c>
      <c r="AD51" s="22">
        <v>384858</v>
      </c>
      <c r="AE51" s="22">
        <v>1135559</v>
      </c>
      <c r="AF51" s="22">
        <v>0</v>
      </c>
      <c r="AG51" s="22">
        <v>187666</v>
      </c>
      <c r="AH51" s="22">
        <v>599163</v>
      </c>
      <c r="AI51" s="22">
        <v>23088075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167593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167593</v>
      </c>
      <c r="N52" s="22">
        <v>5403261</v>
      </c>
      <c r="O52" s="22">
        <v>2685</v>
      </c>
      <c r="P52" s="22">
        <v>834311</v>
      </c>
      <c r="Q52" s="22">
        <v>0</v>
      </c>
      <c r="R52" s="22">
        <v>0</v>
      </c>
      <c r="S52" s="22">
        <v>184359</v>
      </c>
      <c r="T52" s="22">
        <v>6592209</v>
      </c>
      <c r="U52" s="22">
        <v>4211377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4211377</v>
      </c>
      <c r="AD52" s="22">
        <v>973735</v>
      </c>
      <c r="AE52" s="22">
        <v>953045</v>
      </c>
      <c r="AF52" s="22">
        <v>0</v>
      </c>
      <c r="AG52" s="22">
        <v>0</v>
      </c>
      <c r="AH52" s="22">
        <v>179277</v>
      </c>
      <c r="AI52" s="22">
        <v>6317434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130190</v>
      </c>
      <c r="F53" s="22">
        <v>0</v>
      </c>
      <c r="G53" s="22">
        <v>71843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202033</v>
      </c>
      <c r="N53" s="22">
        <v>0</v>
      </c>
      <c r="O53" s="22">
        <v>235478</v>
      </c>
      <c r="P53" s="22">
        <v>2041243</v>
      </c>
      <c r="Q53" s="22">
        <v>30492</v>
      </c>
      <c r="R53" s="22">
        <v>0</v>
      </c>
      <c r="S53" s="22">
        <v>659840</v>
      </c>
      <c r="T53" s="22">
        <v>3169086</v>
      </c>
      <c r="U53" s="22">
        <v>4693611</v>
      </c>
      <c r="V53" s="22">
        <v>0</v>
      </c>
      <c r="W53" s="22">
        <v>323387</v>
      </c>
      <c r="X53" s="22">
        <v>521660</v>
      </c>
      <c r="Y53" s="22">
        <v>79997</v>
      </c>
      <c r="Z53" s="22">
        <v>0</v>
      </c>
      <c r="AA53" s="22">
        <v>0</v>
      </c>
      <c r="AB53" s="22">
        <v>0</v>
      </c>
      <c r="AC53" s="22">
        <v>5618655</v>
      </c>
      <c r="AD53" s="22">
        <v>158464</v>
      </c>
      <c r="AE53" s="22">
        <v>944693</v>
      </c>
      <c r="AF53" s="22">
        <v>0</v>
      </c>
      <c r="AG53" s="22">
        <v>452068</v>
      </c>
      <c r="AH53" s="22">
        <v>390053</v>
      </c>
      <c r="AI53" s="22">
        <v>7563933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132267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132267</v>
      </c>
      <c r="N54" s="22">
        <v>66247</v>
      </c>
      <c r="O54" s="22">
        <v>4652</v>
      </c>
      <c r="P54" s="22">
        <v>1455901</v>
      </c>
      <c r="Q54" s="22">
        <v>0</v>
      </c>
      <c r="R54" s="22">
        <v>50233</v>
      </c>
      <c r="S54" s="22">
        <v>67469</v>
      </c>
      <c r="T54" s="22">
        <v>1776769</v>
      </c>
      <c r="U54" s="22">
        <v>193808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193808</v>
      </c>
      <c r="AD54" s="22">
        <v>58163</v>
      </c>
      <c r="AE54" s="22">
        <v>836223</v>
      </c>
      <c r="AF54" s="22">
        <v>0</v>
      </c>
      <c r="AG54" s="22">
        <v>27762</v>
      </c>
      <c r="AH54" s="22">
        <v>170771</v>
      </c>
      <c r="AI54" s="22">
        <v>1286727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12045112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12045112</v>
      </c>
      <c r="N55" s="22">
        <v>3411905</v>
      </c>
      <c r="O55" s="22">
        <v>25398</v>
      </c>
      <c r="P55" s="22">
        <v>566548</v>
      </c>
      <c r="Q55" s="22">
        <v>0</v>
      </c>
      <c r="R55" s="22">
        <v>25000</v>
      </c>
      <c r="S55" s="22">
        <v>419293</v>
      </c>
      <c r="T55" s="22">
        <v>16493256</v>
      </c>
      <c r="U55" s="22">
        <v>9627620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9627620</v>
      </c>
      <c r="AD55" s="22">
        <v>270889</v>
      </c>
      <c r="AE55" s="22">
        <v>841623</v>
      </c>
      <c r="AF55" s="22">
        <v>0</v>
      </c>
      <c r="AG55" s="22">
        <v>142619</v>
      </c>
      <c r="AH55" s="22">
        <v>333775</v>
      </c>
      <c r="AI55" s="22">
        <v>11216526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2958435</v>
      </c>
      <c r="F56" s="22">
        <v>0</v>
      </c>
      <c r="G56" s="22">
        <v>1720557</v>
      </c>
      <c r="H56" s="22">
        <v>3166605</v>
      </c>
      <c r="I56" s="22">
        <v>626781</v>
      </c>
      <c r="J56" s="22">
        <v>0</v>
      </c>
      <c r="K56" s="22">
        <v>0</v>
      </c>
      <c r="L56" s="22">
        <v>0</v>
      </c>
      <c r="M56" s="22">
        <v>8472378</v>
      </c>
      <c r="N56" s="22">
        <v>-1063302</v>
      </c>
      <c r="O56" s="22">
        <v>17733596</v>
      </c>
      <c r="P56" s="22">
        <v>2153109</v>
      </c>
      <c r="Q56" s="22">
        <v>94030</v>
      </c>
      <c r="R56" s="22">
        <v>711657</v>
      </c>
      <c r="S56" s="22">
        <v>3779</v>
      </c>
      <c r="T56" s="22">
        <v>28105247</v>
      </c>
      <c r="U56" s="22">
        <v>2869696</v>
      </c>
      <c r="V56" s="22">
        <v>0</v>
      </c>
      <c r="W56" s="22">
        <v>67015</v>
      </c>
      <c r="X56" s="22">
        <v>85508</v>
      </c>
      <c r="Y56" s="22">
        <v>94944</v>
      </c>
      <c r="Z56" s="22">
        <v>370</v>
      </c>
      <c r="AA56" s="22">
        <v>3992</v>
      </c>
      <c r="AB56" s="22">
        <v>0</v>
      </c>
      <c r="AC56" s="22">
        <v>3121525</v>
      </c>
      <c r="AD56" s="22">
        <v>240571</v>
      </c>
      <c r="AE56" s="22">
        <v>668635</v>
      </c>
      <c r="AF56" s="22">
        <v>0</v>
      </c>
      <c r="AG56" s="22">
        <v>110156</v>
      </c>
      <c r="AH56" s="22">
        <v>281529</v>
      </c>
      <c r="AI56" s="22">
        <v>4422416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9079425</v>
      </c>
      <c r="F57" s="22">
        <v>0</v>
      </c>
      <c r="G57" s="22">
        <v>3195352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12274777</v>
      </c>
      <c r="N57" s="22">
        <v>595788</v>
      </c>
      <c r="O57" s="22">
        <v>46822</v>
      </c>
      <c r="P57" s="22">
        <v>488155</v>
      </c>
      <c r="Q57" s="22">
        <v>2856</v>
      </c>
      <c r="R57" s="22">
        <v>0</v>
      </c>
      <c r="S57" s="22">
        <v>125288</v>
      </c>
      <c r="T57" s="22">
        <v>13533686</v>
      </c>
      <c r="U57" s="22">
        <v>1320951</v>
      </c>
      <c r="V57" s="22">
        <v>0</v>
      </c>
      <c r="W57" s="22">
        <v>564427</v>
      </c>
      <c r="X57" s="22">
        <v>45433</v>
      </c>
      <c r="Y57" s="22">
        <v>0</v>
      </c>
      <c r="Z57" s="22">
        <v>0</v>
      </c>
      <c r="AA57" s="22">
        <v>0</v>
      </c>
      <c r="AB57" s="22">
        <v>0</v>
      </c>
      <c r="AC57" s="22">
        <v>1930811</v>
      </c>
      <c r="AD57" s="22">
        <v>107790</v>
      </c>
      <c r="AE57" s="22">
        <v>439058</v>
      </c>
      <c r="AF57" s="22">
        <v>0</v>
      </c>
      <c r="AG57" s="22">
        <v>0</v>
      </c>
      <c r="AH57" s="22">
        <v>230271</v>
      </c>
      <c r="AI57" s="22">
        <v>2707930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11024199</v>
      </c>
      <c r="F58" s="22">
        <v>0</v>
      </c>
      <c r="G58" s="22">
        <v>0</v>
      </c>
      <c r="H58" s="22">
        <v>382449</v>
      </c>
      <c r="I58" s="22">
        <v>0</v>
      </c>
      <c r="J58" s="22">
        <v>0</v>
      </c>
      <c r="K58" s="22">
        <v>0</v>
      </c>
      <c r="L58" s="22">
        <v>0</v>
      </c>
      <c r="M58" s="22">
        <v>11406648</v>
      </c>
      <c r="N58" s="22">
        <v>5265385</v>
      </c>
      <c r="O58" s="22">
        <v>769660</v>
      </c>
      <c r="P58" s="22">
        <v>1424910</v>
      </c>
      <c r="Q58" s="22">
        <v>0</v>
      </c>
      <c r="R58" s="22">
        <v>1962722</v>
      </c>
      <c r="S58" s="22">
        <v>383423</v>
      </c>
      <c r="T58" s="22">
        <v>21212748</v>
      </c>
      <c r="U58" s="22">
        <v>3203742</v>
      </c>
      <c r="V58" s="22">
        <v>0</v>
      </c>
      <c r="W58" s="22">
        <v>134113</v>
      </c>
      <c r="X58" s="22">
        <v>81150</v>
      </c>
      <c r="Y58" s="22">
        <v>0</v>
      </c>
      <c r="Z58" s="22">
        <v>0</v>
      </c>
      <c r="AA58" s="22">
        <v>0</v>
      </c>
      <c r="AB58" s="22">
        <v>0</v>
      </c>
      <c r="AC58" s="22">
        <v>3419005</v>
      </c>
      <c r="AD58" s="22">
        <v>217350</v>
      </c>
      <c r="AE58" s="22">
        <v>655825</v>
      </c>
      <c r="AF58" s="22">
        <v>3798</v>
      </c>
      <c r="AG58" s="22">
        <v>125590</v>
      </c>
      <c r="AH58" s="22">
        <v>398747</v>
      </c>
      <c r="AI58" s="22">
        <v>4820315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31121727</v>
      </c>
      <c r="F59" s="22">
        <v>0</v>
      </c>
      <c r="G59" s="22">
        <v>561541</v>
      </c>
      <c r="H59" s="22">
        <v>976566</v>
      </c>
      <c r="I59" s="22">
        <v>0</v>
      </c>
      <c r="J59" s="22">
        <v>0</v>
      </c>
      <c r="K59" s="22">
        <v>0</v>
      </c>
      <c r="L59" s="22">
        <v>0</v>
      </c>
      <c r="M59" s="22">
        <v>32659834</v>
      </c>
      <c r="N59" s="22">
        <v>701422</v>
      </c>
      <c r="O59" s="22">
        <v>4380182</v>
      </c>
      <c r="P59" s="22">
        <v>2314199</v>
      </c>
      <c r="Q59" s="22">
        <v>553625</v>
      </c>
      <c r="R59" s="22">
        <v>0</v>
      </c>
      <c r="S59" s="22">
        <v>1777242</v>
      </c>
      <c r="T59" s="22">
        <v>42386504</v>
      </c>
      <c r="U59" s="22">
        <v>7425789</v>
      </c>
      <c r="V59" s="22">
        <v>0</v>
      </c>
      <c r="W59" s="22">
        <v>1177187</v>
      </c>
      <c r="X59" s="22">
        <v>924932</v>
      </c>
      <c r="Y59" s="22">
        <v>7901</v>
      </c>
      <c r="Z59" s="22">
        <v>0</v>
      </c>
      <c r="AA59" s="22">
        <v>0</v>
      </c>
      <c r="AB59" s="22">
        <v>0</v>
      </c>
      <c r="AC59" s="22">
        <v>9535809</v>
      </c>
      <c r="AD59" s="22">
        <v>1627403</v>
      </c>
      <c r="AE59" s="22">
        <v>945886</v>
      </c>
      <c r="AF59" s="22">
        <v>0</v>
      </c>
      <c r="AG59" s="22">
        <v>0</v>
      </c>
      <c r="AH59" s="22">
        <v>780577</v>
      </c>
      <c r="AI59" s="22">
        <v>12889675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1885314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1885314</v>
      </c>
      <c r="N60" s="22">
        <v>16885</v>
      </c>
      <c r="O60" s="22">
        <v>108823</v>
      </c>
      <c r="P60" s="22">
        <v>1356678</v>
      </c>
      <c r="Q60" s="22">
        <v>26666</v>
      </c>
      <c r="R60" s="22">
        <v>0</v>
      </c>
      <c r="S60" s="22">
        <v>480139</v>
      </c>
      <c r="T60" s="22">
        <v>3874505</v>
      </c>
      <c r="U60" s="22">
        <v>738947</v>
      </c>
      <c r="V60" s="22">
        <v>0</v>
      </c>
      <c r="W60" s="22">
        <v>217090</v>
      </c>
      <c r="X60" s="22">
        <v>72</v>
      </c>
      <c r="Y60" s="22">
        <v>0</v>
      </c>
      <c r="Z60" s="22">
        <v>0</v>
      </c>
      <c r="AA60" s="22">
        <v>0</v>
      </c>
      <c r="AB60" s="22">
        <v>0</v>
      </c>
      <c r="AC60" s="22">
        <v>956109</v>
      </c>
      <c r="AD60" s="22">
        <v>100248</v>
      </c>
      <c r="AE60" s="22">
        <v>856508</v>
      </c>
      <c r="AF60" s="22">
        <v>7967</v>
      </c>
      <c r="AG60" s="22">
        <v>26212</v>
      </c>
      <c r="AH60" s="22">
        <v>299000</v>
      </c>
      <c r="AI60" s="22">
        <v>2246044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9635960</v>
      </c>
      <c r="F61" s="22">
        <v>0</v>
      </c>
      <c r="G61" s="22">
        <v>598480</v>
      </c>
      <c r="H61" s="22">
        <v>1063118</v>
      </c>
      <c r="I61" s="22">
        <v>517000</v>
      </c>
      <c r="J61" s="22">
        <v>0</v>
      </c>
      <c r="K61" s="22">
        <v>0</v>
      </c>
      <c r="L61" s="22">
        <v>0</v>
      </c>
      <c r="M61" s="22">
        <v>11814558</v>
      </c>
      <c r="N61" s="22">
        <v>4821240</v>
      </c>
      <c r="O61" s="22">
        <v>2794594</v>
      </c>
      <c r="P61" s="22">
        <v>5787343</v>
      </c>
      <c r="Q61" s="22">
        <v>2858964</v>
      </c>
      <c r="R61" s="22">
        <v>375962</v>
      </c>
      <c r="S61" s="22">
        <v>67852</v>
      </c>
      <c r="T61" s="22">
        <v>28520513</v>
      </c>
      <c r="U61" s="22">
        <v>8979929</v>
      </c>
      <c r="V61" s="22">
        <v>0</v>
      </c>
      <c r="W61" s="22">
        <v>337328</v>
      </c>
      <c r="X61" s="22">
        <v>464915</v>
      </c>
      <c r="Y61" s="22">
        <v>92398</v>
      </c>
      <c r="Z61" s="22">
        <v>0</v>
      </c>
      <c r="AA61" s="22">
        <v>0</v>
      </c>
      <c r="AB61" s="22">
        <v>0</v>
      </c>
      <c r="AC61" s="22">
        <v>9874570</v>
      </c>
      <c r="AD61" s="22">
        <v>504741</v>
      </c>
      <c r="AE61" s="22">
        <v>1512959</v>
      </c>
      <c r="AF61" s="22">
        <v>0</v>
      </c>
      <c r="AG61" s="22">
        <v>153364</v>
      </c>
      <c r="AH61" s="22">
        <v>530642</v>
      </c>
      <c r="AI61" s="22">
        <v>12576276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141822</v>
      </c>
      <c r="F62" s="22">
        <v>0</v>
      </c>
      <c r="G62" s="22">
        <v>24010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165832</v>
      </c>
      <c r="N62" s="22">
        <v>228054</v>
      </c>
      <c r="O62" s="22">
        <v>0</v>
      </c>
      <c r="P62" s="22">
        <v>244714</v>
      </c>
      <c r="Q62" s="22">
        <v>7200</v>
      </c>
      <c r="R62" s="22">
        <v>5500</v>
      </c>
      <c r="S62" s="22">
        <v>38216</v>
      </c>
      <c r="T62" s="22">
        <v>689516</v>
      </c>
      <c r="U62" s="22">
        <v>181696</v>
      </c>
      <c r="V62" s="22">
        <v>0</v>
      </c>
      <c r="W62" s="22">
        <v>9303</v>
      </c>
      <c r="X62" s="22">
        <v>4074</v>
      </c>
      <c r="Y62" s="22">
        <v>8348</v>
      </c>
      <c r="Z62" s="22">
        <v>0</v>
      </c>
      <c r="AA62" s="22">
        <v>0</v>
      </c>
      <c r="AB62" s="22">
        <v>0</v>
      </c>
      <c r="AC62" s="22">
        <v>203421</v>
      </c>
      <c r="AD62" s="22">
        <v>21094</v>
      </c>
      <c r="AE62" s="22">
        <v>181483</v>
      </c>
      <c r="AF62" s="22">
        <v>0</v>
      </c>
      <c r="AG62" s="22">
        <v>11121</v>
      </c>
      <c r="AH62" s="22">
        <v>56255</v>
      </c>
      <c r="AI62" s="22">
        <v>473374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3587431</v>
      </c>
      <c r="F63" s="22">
        <v>0</v>
      </c>
      <c r="G63" s="22">
        <v>23473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3610904</v>
      </c>
      <c r="N63" s="22">
        <v>1988917</v>
      </c>
      <c r="O63" s="22">
        <v>5789991</v>
      </c>
      <c r="P63" s="22">
        <v>680402</v>
      </c>
      <c r="Q63" s="22">
        <v>64762</v>
      </c>
      <c r="R63" s="22">
        <v>0</v>
      </c>
      <c r="S63" s="22">
        <v>163915</v>
      </c>
      <c r="T63" s="22">
        <v>12298891</v>
      </c>
      <c r="U63" s="22">
        <v>1592238</v>
      </c>
      <c r="V63" s="22">
        <v>0</v>
      </c>
      <c r="W63" s="22">
        <v>69847</v>
      </c>
      <c r="X63" s="22">
        <v>53433</v>
      </c>
      <c r="Y63" s="22">
        <v>0</v>
      </c>
      <c r="Z63" s="22">
        <v>0</v>
      </c>
      <c r="AA63" s="22">
        <v>0</v>
      </c>
      <c r="AB63" s="22">
        <v>0</v>
      </c>
      <c r="AC63" s="22">
        <v>1715518</v>
      </c>
      <c r="AD63" s="22">
        <v>155707</v>
      </c>
      <c r="AE63" s="22">
        <v>547972</v>
      </c>
      <c r="AF63" s="22">
        <v>0</v>
      </c>
      <c r="AG63" s="22">
        <v>1519</v>
      </c>
      <c r="AH63" s="22">
        <v>153924</v>
      </c>
      <c r="AI63" s="22">
        <v>2574640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5234755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5234755</v>
      </c>
      <c r="N64" s="22">
        <v>0</v>
      </c>
      <c r="O64" s="22">
        <v>394073</v>
      </c>
      <c r="P64" s="22">
        <v>1907014</v>
      </c>
      <c r="Q64" s="22">
        <v>92731</v>
      </c>
      <c r="R64" s="22">
        <v>0</v>
      </c>
      <c r="S64" s="22">
        <v>74229</v>
      </c>
      <c r="T64" s="22">
        <v>7702802</v>
      </c>
      <c r="U64" s="22">
        <v>2135331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2135331</v>
      </c>
      <c r="AD64" s="22">
        <v>73097</v>
      </c>
      <c r="AE64" s="22">
        <v>397758</v>
      </c>
      <c r="AF64" s="22">
        <v>0</v>
      </c>
      <c r="AG64" s="22">
        <v>0</v>
      </c>
      <c r="AH64" s="22">
        <v>222173</v>
      </c>
      <c r="AI64" s="22">
        <v>2828359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8575253</v>
      </c>
      <c r="F65" s="22">
        <v>0</v>
      </c>
      <c r="G65" s="22">
        <v>96869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8672122</v>
      </c>
      <c r="N65" s="22">
        <v>0</v>
      </c>
      <c r="O65" s="22">
        <v>0</v>
      </c>
      <c r="P65" s="22">
        <v>2385918</v>
      </c>
      <c r="Q65" s="22">
        <v>0</v>
      </c>
      <c r="R65" s="22">
        <v>0</v>
      </c>
      <c r="S65" s="22">
        <v>957789</v>
      </c>
      <c r="T65" s="22">
        <v>12015829</v>
      </c>
      <c r="U65" s="22">
        <v>2871938</v>
      </c>
      <c r="V65" s="22">
        <v>0</v>
      </c>
      <c r="W65" s="22">
        <v>23436</v>
      </c>
      <c r="X65" s="22">
        <v>13203</v>
      </c>
      <c r="Y65" s="22">
        <v>0</v>
      </c>
      <c r="Z65" s="22">
        <v>0</v>
      </c>
      <c r="AA65" s="22">
        <v>0</v>
      </c>
      <c r="AB65" s="22">
        <v>0</v>
      </c>
      <c r="AC65" s="22">
        <v>2908577</v>
      </c>
      <c r="AD65" s="22">
        <v>121089</v>
      </c>
      <c r="AE65" s="22">
        <v>565803</v>
      </c>
      <c r="AF65" s="22">
        <v>0</v>
      </c>
      <c r="AG65" s="22">
        <v>0</v>
      </c>
      <c r="AH65" s="22">
        <v>268231</v>
      </c>
      <c r="AI65" s="22">
        <v>3863700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303830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303830</v>
      </c>
      <c r="N66" s="22">
        <v>63402</v>
      </c>
      <c r="O66" s="22">
        <v>0</v>
      </c>
      <c r="P66" s="22">
        <v>49729</v>
      </c>
      <c r="Q66" s="22">
        <v>0</v>
      </c>
      <c r="R66" s="22">
        <v>0</v>
      </c>
      <c r="S66" s="22">
        <v>0</v>
      </c>
      <c r="T66" s="22">
        <v>416961</v>
      </c>
      <c r="U66" s="22">
        <v>135554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135554</v>
      </c>
      <c r="AD66" s="22">
        <v>24099</v>
      </c>
      <c r="AE66" s="22">
        <v>73947</v>
      </c>
      <c r="AF66" s="22">
        <v>0</v>
      </c>
      <c r="AG66" s="22">
        <v>1264</v>
      </c>
      <c r="AH66" s="22">
        <v>33865</v>
      </c>
      <c r="AI66" s="22">
        <v>268729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23586610</v>
      </c>
      <c r="F67" s="22">
        <v>0</v>
      </c>
      <c r="G67" s="22">
        <v>262678</v>
      </c>
      <c r="H67" s="22">
        <v>0</v>
      </c>
      <c r="I67" s="22">
        <v>1516480</v>
      </c>
      <c r="J67" s="22">
        <v>0</v>
      </c>
      <c r="K67" s="22">
        <v>0</v>
      </c>
      <c r="L67" s="22">
        <v>0</v>
      </c>
      <c r="M67" s="22">
        <v>25365768</v>
      </c>
      <c r="N67" s="22">
        <v>0</v>
      </c>
      <c r="O67" s="22">
        <v>436598</v>
      </c>
      <c r="P67" s="22">
        <v>268264</v>
      </c>
      <c r="Q67" s="22">
        <v>319898</v>
      </c>
      <c r="R67" s="22">
        <v>298216</v>
      </c>
      <c r="S67" s="22">
        <v>692956</v>
      </c>
      <c r="T67" s="22">
        <v>27381700</v>
      </c>
      <c r="U67" s="22">
        <v>25992324</v>
      </c>
      <c r="V67" s="22">
        <v>0</v>
      </c>
      <c r="W67" s="22">
        <v>376116</v>
      </c>
      <c r="X67" s="22">
        <v>226141</v>
      </c>
      <c r="Y67" s="22">
        <v>63340</v>
      </c>
      <c r="Z67" s="22">
        <v>0</v>
      </c>
      <c r="AA67" s="22">
        <v>0</v>
      </c>
      <c r="AB67" s="22">
        <v>0</v>
      </c>
      <c r="AC67" s="22">
        <v>26657921</v>
      </c>
      <c r="AD67" s="22">
        <v>348262</v>
      </c>
      <c r="AE67" s="22">
        <v>248905</v>
      </c>
      <c r="AF67" s="22">
        <v>0</v>
      </c>
      <c r="AG67" s="22">
        <v>242740</v>
      </c>
      <c r="AH67" s="22">
        <v>546616</v>
      </c>
      <c r="AI67" s="22">
        <v>28044444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13626400</v>
      </c>
      <c r="F68" s="22">
        <v>0</v>
      </c>
      <c r="G68" s="22">
        <v>358915</v>
      </c>
      <c r="H68" s="22">
        <v>3707345</v>
      </c>
      <c r="I68" s="22">
        <v>4549187</v>
      </c>
      <c r="J68" s="22">
        <v>0</v>
      </c>
      <c r="K68" s="22">
        <v>0</v>
      </c>
      <c r="L68" s="22">
        <v>0</v>
      </c>
      <c r="M68" s="22">
        <v>22241847</v>
      </c>
      <c r="N68" s="22">
        <v>19257387</v>
      </c>
      <c r="O68" s="22">
        <v>215695</v>
      </c>
      <c r="P68" s="22">
        <v>1097170</v>
      </c>
      <c r="Q68" s="22">
        <v>3486772</v>
      </c>
      <c r="R68" s="22">
        <v>0</v>
      </c>
      <c r="S68" s="22">
        <v>1342012</v>
      </c>
      <c r="T68" s="22">
        <v>47640883</v>
      </c>
      <c r="U68" s="22">
        <v>15904168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15904168</v>
      </c>
      <c r="AD68" s="22">
        <v>619447</v>
      </c>
      <c r="AE68" s="22">
        <v>716886</v>
      </c>
      <c r="AF68" s="22">
        <v>0</v>
      </c>
      <c r="AG68" s="22">
        <v>0</v>
      </c>
      <c r="AH68" s="22">
        <v>943039</v>
      </c>
      <c r="AI68" s="22">
        <v>18183540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17908084</v>
      </c>
      <c r="F69" s="22">
        <v>0</v>
      </c>
      <c r="G69" s="22">
        <v>191105</v>
      </c>
      <c r="H69" s="22">
        <v>22665</v>
      </c>
      <c r="I69" s="22">
        <v>0</v>
      </c>
      <c r="J69" s="22">
        <v>27787</v>
      </c>
      <c r="K69" s="22">
        <v>0</v>
      </c>
      <c r="L69" s="22">
        <v>0</v>
      </c>
      <c r="M69" s="22">
        <v>18149641</v>
      </c>
      <c r="N69" s="22">
        <v>0</v>
      </c>
      <c r="O69" s="22">
        <v>1451814</v>
      </c>
      <c r="P69" s="22">
        <v>3106242</v>
      </c>
      <c r="Q69" s="22">
        <v>55785</v>
      </c>
      <c r="R69" s="22">
        <v>1212594</v>
      </c>
      <c r="S69" s="22">
        <v>186116</v>
      </c>
      <c r="T69" s="22">
        <v>24162192</v>
      </c>
      <c r="U69" s="22">
        <v>2230300</v>
      </c>
      <c r="V69" s="22">
        <v>0</v>
      </c>
      <c r="W69" s="22">
        <v>35361</v>
      </c>
      <c r="X69" s="22">
        <v>18290</v>
      </c>
      <c r="Y69" s="22">
        <v>0</v>
      </c>
      <c r="Z69" s="22">
        <v>0</v>
      </c>
      <c r="AA69" s="22">
        <v>0</v>
      </c>
      <c r="AB69" s="22">
        <v>0</v>
      </c>
      <c r="AC69" s="22">
        <v>2283951</v>
      </c>
      <c r="AD69" s="22">
        <v>191693</v>
      </c>
      <c r="AE69" s="22">
        <v>905078</v>
      </c>
      <c r="AF69" s="22">
        <v>0</v>
      </c>
      <c r="AG69" s="22">
        <v>23108</v>
      </c>
      <c r="AH69" s="22">
        <v>126715</v>
      </c>
      <c r="AI69" s="22">
        <v>3530545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3619377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3619377</v>
      </c>
      <c r="N70" s="22">
        <v>-449165</v>
      </c>
      <c r="O70" s="22">
        <v>63918</v>
      </c>
      <c r="P70" s="22">
        <v>1230838</v>
      </c>
      <c r="Q70" s="22">
        <v>9210</v>
      </c>
      <c r="R70" s="22">
        <v>42255</v>
      </c>
      <c r="S70" s="22">
        <v>272542</v>
      </c>
      <c r="T70" s="22">
        <v>4788975</v>
      </c>
      <c r="U70" s="22">
        <v>791981</v>
      </c>
      <c r="V70" s="22">
        <v>0</v>
      </c>
      <c r="W70" s="22">
        <v>53632</v>
      </c>
      <c r="X70" s="22">
        <v>21538</v>
      </c>
      <c r="Y70" s="22">
        <v>0</v>
      </c>
      <c r="Z70" s="22">
        <v>224408</v>
      </c>
      <c r="AA70" s="22">
        <v>0</v>
      </c>
      <c r="AB70" s="22">
        <v>131717</v>
      </c>
      <c r="AC70" s="22">
        <v>1223276</v>
      </c>
      <c r="AD70" s="22">
        <v>68244</v>
      </c>
      <c r="AE70" s="22">
        <v>505930</v>
      </c>
      <c r="AF70" s="22">
        <v>0</v>
      </c>
      <c r="AG70" s="22">
        <v>39335</v>
      </c>
      <c r="AH70" s="22">
        <v>270458</v>
      </c>
      <c r="AI70" s="22">
        <v>2107243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849885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849885</v>
      </c>
      <c r="N71" s="22">
        <v>175769</v>
      </c>
      <c r="O71" s="22">
        <v>421447</v>
      </c>
      <c r="P71" s="22">
        <v>308388</v>
      </c>
      <c r="Q71" s="22">
        <v>0</v>
      </c>
      <c r="R71" s="22">
        <v>0</v>
      </c>
      <c r="S71" s="22">
        <v>415836</v>
      </c>
      <c r="T71" s="22">
        <v>2171325</v>
      </c>
      <c r="U71" s="22">
        <v>1771830</v>
      </c>
      <c r="V71" s="22">
        <v>0</v>
      </c>
      <c r="W71" s="22">
        <v>13512</v>
      </c>
      <c r="X71" s="22">
        <v>21706</v>
      </c>
      <c r="Y71" s="22">
        <v>28929</v>
      </c>
      <c r="Z71" s="22">
        <v>0</v>
      </c>
      <c r="AA71" s="22">
        <v>0</v>
      </c>
      <c r="AB71" s="22">
        <v>0</v>
      </c>
      <c r="AC71" s="22">
        <v>1835977</v>
      </c>
      <c r="AD71" s="22">
        <v>44940</v>
      </c>
      <c r="AE71" s="22">
        <v>290135</v>
      </c>
      <c r="AF71" s="22">
        <v>0</v>
      </c>
      <c r="AG71" s="22">
        <v>24559</v>
      </c>
      <c r="AH71" s="22">
        <v>159703</v>
      </c>
      <c r="AI71" s="22">
        <v>2355314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72240</v>
      </c>
      <c r="O72" s="22">
        <v>0</v>
      </c>
      <c r="P72" s="22">
        <v>1070820</v>
      </c>
      <c r="Q72" s="22">
        <v>0</v>
      </c>
      <c r="R72" s="22">
        <v>0</v>
      </c>
      <c r="S72" s="22">
        <v>243244</v>
      </c>
      <c r="T72" s="22">
        <v>1386304</v>
      </c>
      <c r="U72" s="22">
        <v>1264718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1264718</v>
      </c>
      <c r="AD72" s="22">
        <v>26853</v>
      </c>
      <c r="AE72" s="22">
        <v>96457</v>
      </c>
      <c r="AF72" s="22">
        <v>0</v>
      </c>
      <c r="AG72" s="22">
        <v>0</v>
      </c>
      <c r="AH72" s="22">
        <v>69058</v>
      </c>
      <c r="AI72" s="22">
        <v>1457086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12731755</v>
      </c>
      <c r="F73" s="22">
        <v>0</v>
      </c>
      <c r="G73" s="22">
        <v>524943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13256698</v>
      </c>
      <c r="N73" s="22">
        <v>2747291</v>
      </c>
      <c r="O73" s="22">
        <v>61365</v>
      </c>
      <c r="P73" s="22">
        <v>3733460</v>
      </c>
      <c r="Q73" s="22">
        <v>0</v>
      </c>
      <c r="R73" s="22">
        <v>5070</v>
      </c>
      <c r="S73" s="22">
        <v>163765</v>
      </c>
      <c r="T73" s="22">
        <v>19967649</v>
      </c>
      <c r="U73" s="22">
        <v>2053135</v>
      </c>
      <c r="V73" s="22">
        <v>0</v>
      </c>
      <c r="W73" s="22">
        <v>95211</v>
      </c>
      <c r="X73" s="22">
        <v>34528</v>
      </c>
      <c r="Y73" s="22">
        <v>0</v>
      </c>
      <c r="Z73" s="22">
        <v>0</v>
      </c>
      <c r="AA73" s="22">
        <v>0</v>
      </c>
      <c r="AB73" s="22">
        <v>0</v>
      </c>
      <c r="AC73" s="22">
        <v>2182874</v>
      </c>
      <c r="AD73" s="22">
        <v>87702</v>
      </c>
      <c r="AE73" s="22">
        <v>1071675</v>
      </c>
      <c r="AF73" s="22">
        <v>0</v>
      </c>
      <c r="AG73" s="22">
        <v>23515</v>
      </c>
      <c r="AH73" s="22">
        <v>453371</v>
      </c>
      <c r="AI73" s="22">
        <v>3819137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749999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749999</v>
      </c>
      <c r="N74" s="22">
        <v>1655329</v>
      </c>
      <c r="O74" s="22">
        <v>0</v>
      </c>
      <c r="P74" s="22">
        <v>939994</v>
      </c>
      <c r="Q74" s="22">
        <v>96425</v>
      </c>
      <c r="R74" s="22">
        <v>71212</v>
      </c>
      <c r="S74" s="22">
        <v>254824</v>
      </c>
      <c r="T74" s="22">
        <v>3767783</v>
      </c>
      <c r="U74" s="22">
        <v>1407138</v>
      </c>
      <c r="V74" s="22">
        <v>0</v>
      </c>
      <c r="W74" s="22">
        <v>219636</v>
      </c>
      <c r="X74" s="22">
        <v>20633</v>
      </c>
      <c r="Y74" s="22">
        <v>0</v>
      </c>
      <c r="Z74" s="22">
        <v>0</v>
      </c>
      <c r="AA74" s="22">
        <v>0</v>
      </c>
      <c r="AB74" s="22">
        <v>0</v>
      </c>
      <c r="AC74" s="22">
        <v>1647407</v>
      </c>
      <c r="AD74" s="22">
        <v>70379</v>
      </c>
      <c r="AE74" s="22">
        <v>739802</v>
      </c>
      <c r="AF74" s="22">
        <v>0</v>
      </c>
      <c r="AG74" s="22">
        <v>16409</v>
      </c>
      <c r="AH74" s="22">
        <v>234865</v>
      </c>
      <c r="AI74" s="22">
        <v>2708862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4026913</v>
      </c>
      <c r="F75" s="22">
        <v>0</v>
      </c>
      <c r="G75" s="22">
        <v>295333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4322246</v>
      </c>
      <c r="N75" s="22">
        <v>-1440464</v>
      </c>
      <c r="O75" s="22">
        <v>0</v>
      </c>
      <c r="P75" s="22">
        <v>1592302</v>
      </c>
      <c r="Q75" s="22">
        <v>0</v>
      </c>
      <c r="R75" s="22">
        <v>124142</v>
      </c>
      <c r="S75" s="22">
        <v>260712</v>
      </c>
      <c r="T75" s="22">
        <v>4858938</v>
      </c>
      <c r="U75" s="22">
        <v>1856404</v>
      </c>
      <c r="V75" s="22">
        <v>0</v>
      </c>
      <c r="W75" s="22">
        <v>188327</v>
      </c>
      <c r="X75" s="22">
        <v>68245</v>
      </c>
      <c r="Y75" s="22">
        <v>0</v>
      </c>
      <c r="Z75" s="22">
        <v>0</v>
      </c>
      <c r="AA75" s="22">
        <v>0</v>
      </c>
      <c r="AB75" s="22">
        <v>0</v>
      </c>
      <c r="AC75" s="22">
        <v>2112976</v>
      </c>
      <c r="AD75" s="22">
        <v>62614</v>
      </c>
      <c r="AE75" s="22">
        <v>861610</v>
      </c>
      <c r="AF75" s="22">
        <v>0</v>
      </c>
      <c r="AG75" s="22">
        <v>4179</v>
      </c>
      <c r="AH75" s="22">
        <v>388668</v>
      </c>
      <c r="AI75" s="22">
        <v>3430047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7965650</v>
      </c>
      <c r="F76" s="22">
        <v>0</v>
      </c>
      <c r="G76" s="22">
        <v>4169350</v>
      </c>
      <c r="H76" s="22">
        <v>2251801</v>
      </c>
      <c r="I76" s="22">
        <v>379923</v>
      </c>
      <c r="J76" s="22">
        <v>0</v>
      </c>
      <c r="K76" s="22">
        <v>0</v>
      </c>
      <c r="L76" s="22">
        <v>0</v>
      </c>
      <c r="M76" s="22">
        <v>14766724</v>
      </c>
      <c r="N76" s="22">
        <v>0</v>
      </c>
      <c r="O76" s="22">
        <v>22270</v>
      </c>
      <c r="P76" s="22">
        <v>3735787</v>
      </c>
      <c r="Q76" s="22">
        <v>601320</v>
      </c>
      <c r="R76" s="22">
        <v>9816</v>
      </c>
      <c r="S76" s="22">
        <v>586784</v>
      </c>
      <c r="T76" s="22">
        <v>19722701</v>
      </c>
      <c r="U76" s="22">
        <v>5048357</v>
      </c>
      <c r="V76" s="22">
        <v>0</v>
      </c>
      <c r="W76" s="22">
        <v>472110</v>
      </c>
      <c r="X76" s="22">
        <v>285527</v>
      </c>
      <c r="Y76" s="22">
        <v>36625</v>
      </c>
      <c r="Z76" s="22">
        <v>0</v>
      </c>
      <c r="AA76" s="22">
        <v>0</v>
      </c>
      <c r="AB76" s="22">
        <v>0</v>
      </c>
      <c r="AC76" s="22">
        <v>5842619</v>
      </c>
      <c r="AD76" s="22">
        <v>161682</v>
      </c>
      <c r="AE76" s="22">
        <v>987786</v>
      </c>
      <c r="AF76" s="22">
        <v>0</v>
      </c>
      <c r="AG76" s="22">
        <v>75995</v>
      </c>
      <c r="AH76" s="22">
        <v>446832</v>
      </c>
      <c r="AI76" s="22">
        <v>7514914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3887476</v>
      </c>
      <c r="F77" s="22">
        <v>0</v>
      </c>
      <c r="G77" s="22">
        <v>433208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4320684</v>
      </c>
      <c r="N77" s="22">
        <v>171583</v>
      </c>
      <c r="O77" s="22">
        <v>10250</v>
      </c>
      <c r="P77" s="22">
        <v>1217699</v>
      </c>
      <c r="Q77" s="22">
        <v>6928767</v>
      </c>
      <c r="R77" s="22">
        <v>0</v>
      </c>
      <c r="S77" s="22">
        <v>612153</v>
      </c>
      <c r="T77" s="22">
        <v>13261136</v>
      </c>
      <c r="U77" s="22">
        <v>2227324</v>
      </c>
      <c r="V77" s="22">
        <v>0</v>
      </c>
      <c r="W77" s="22">
        <v>147157</v>
      </c>
      <c r="X77" s="22">
        <v>63593</v>
      </c>
      <c r="Y77" s="22">
        <v>0</v>
      </c>
      <c r="Z77" s="22">
        <v>20541</v>
      </c>
      <c r="AA77" s="22">
        <v>0</v>
      </c>
      <c r="AB77" s="22">
        <v>0</v>
      </c>
      <c r="AC77" s="22">
        <v>2458615</v>
      </c>
      <c r="AD77" s="22">
        <v>41476</v>
      </c>
      <c r="AE77" s="22">
        <v>772884</v>
      </c>
      <c r="AF77" s="22">
        <v>0</v>
      </c>
      <c r="AG77" s="22">
        <v>6681</v>
      </c>
      <c r="AH77" s="22">
        <v>352828</v>
      </c>
      <c r="AI77" s="22">
        <v>3632484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5200337</v>
      </c>
      <c r="F78" s="22">
        <v>0</v>
      </c>
      <c r="G78" s="22">
        <v>22606</v>
      </c>
      <c r="H78" s="22">
        <v>0</v>
      </c>
      <c r="I78" s="22">
        <v>0</v>
      </c>
      <c r="J78" s="22">
        <v>0</v>
      </c>
      <c r="K78" s="22">
        <v>0</v>
      </c>
      <c r="L78" s="22">
        <v>118487</v>
      </c>
      <c r="M78" s="22">
        <v>5341430</v>
      </c>
      <c r="N78" s="22">
        <v>-2002054</v>
      </c>
      <c r="O78" s="22">
        <v>27885</v>
      </c>
      <c r="P78" s="22">
        <v>943550</v>
      </c>
      <c r="Q78" s="22">
        <v>12029</v>
      </c>
      <c r="R78" s="22">
        <v>1354336</v>
      </c>
      <c r="S78" s="22">
        <v>383562</v>
      </c>
      <c r="T78" s="22">
        <v>6060738</v>
      </c>
      <c r="U78" s="22">
        <v>667885</v>
      </c>
      <c r="V78" s="22">
        <v>0</v>
      </c>
      <c r="W78" s="22">
        <v>86123</v>
      </c>
      <c r="X78" s="22">
        <v>58763</v>
      </c>
      <c r="Y78" s="22">
        <v>0</v>
      </c>
      <c r="Z78" s="22">
        <v>0</v>
      </c>
      <c r="AA78" s="22">
        <v>0</v>
      </c>
      <c r="AB78" s="22">
        <v>116297</v>
      </c>
      <c r="AC78" s="22">
        <v>929068</v>
      </c>
      <c r="AD78" s="22">
        <v>82850</v>
      </c>
      <c r="AE78" s="22">
        <v>413551</v>
      </c>
      <c r="AF78" s="22">
        <v>0</v>
      </c>
      <c r="AG78" s="22">
        <v>15190</v>
      </c>
      <c r="AH78" s="22">
        <v>211494</v>
      </c>
      <c r="AI78" s="22">
        <v>1652153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2515878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96518</v>
      </c>
      <c r="M79" s="22">
        <v>2612396</v>
      </c>
      <c r="N79" s="22">
        <v>222380</v>
      </c>
      <c r="O79" s="22">
        <v>0</v>
      </c>
      <c r="P79" s="22">
        <v>585872</v>
      </c>
      <c r="Q79" s="22">
        <v>25175</v>
      </c>
      <c r="R79" s="22">
        <v>0</v>
      </c>
      <c r="S79" s="22">
        <v>416208</v>
      </c>
      <c r="T79" s="22">
        <v>3862031</v>
      </c>
      <c r="U79" s="22">
        <v>1277544</v>
      </c>
      <c r="V79" s="22">
        <v>0</v>
      </c>
      <c r="W79" s="22">
        <v>17692</v>
      </c>
      <c r="X79" s="22">
        <v>3945</v>
      </c>
      <c r="Y79" s="22">
        <v>0</v>
      </c>
      <c r="Z79" s="22">
        <v>0</v>
      </c>
      <c r="AA79" s="22">
        <v>0</v>
      </c>
      <c r="AB79" s="22">
        <v>160639</v>
      </c>
      <c r="AC79" s="22">
        <v>1459820</v>
      </c>
      <c r="AD79" s="22">
        <v>57383</v>
      </c>
      <c r="AE79" s="22">
        <v>951770</v>
      </c>
      <c r="AF79" s="22">
        <v>0</v>
      </c>
      <c r="AG79" s="22">
        <v>5177</v>
      </c>
      <c r="AH79" s="22">
        <v>232115</v>
      </c>
      <c r="AI79" s="22">
        <v>2706265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3777566</v>
      </c>
      <c r="F80" s="22">
        <v>0</v>
      </c>
      <c r="G80" s="22">
        <v>502984</v>
      </c>
      <c r="H80" s="22">
        <v>0</v>
      </c>
      <c r="I80" s="22">
        <v>0</v>
      </c>
      <c r="J80" s="22">
        <v>0</v>
      </c>
      <c r="K80" s="22">
        <v>0</v>
      </c>
      <c r="L80" s="22">
        <v>1873927</v>
      </c>
      <c r="M80" s="22">
        <v>6154477</v>
      </c>
      <c r="N80" s="22">
        <v>0</v>
      </c>
      <c r="O80" s="22">
        <v>22374</v>
      </c>
      <c r="P80" s="22">
        <v>3629829</v>
      </c>
      <c r="Q80" s="22">
        <v>0</v>
      </c>
      <c r="R80" s="22">
        <v>0</v>
      </c>
      <c r="S80" s="22">
        <v>1842299</v>
      </c>
      <c r="T80" s="22">
        <v>11648979</v>
      </c>
      <c r="U80" s="22">
        <v>10907730</v>
      </c>
      <c r="V80" s="22">
        <v>0</v>
      </c>
      <c r="W80" s="22">
        <v>100156</v>
      </c>
      <c r="X80" s="22">
        <v>0</v>
      </c>
      <c r="Y80" s="22">
        <v>0</v>
      </c>
      <c r="Z80" s="22">
        <v>17764</v>
      </c>
      <c r="AA80" s="22">
        <v>0</v>
      </c>
      <c r="AB80" s="22">
        <v>792893</v>
      </c>
      <c r="AC80" s="22">
        <v>11818543</v>
      </c>
      <c r="AD80" s="22">
        <v>128327</v>
      </c>
      <c r="AE80" s="22">
        <v>1331584</v>
      </c>
      <c r="AF80" s="22">
        <v>0</v>
      </c>
      <c r="AG80" s="22">
        <v>0</v>
      </c>
      <c r="AH80" s="22">
        <v>399637</v>
      </c>
      <c r="AI80" s="22">
        <v>13678091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2105526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2105526</v>
      </c>
      <c r="N81" s="22">
        <v>-840214</v>
      </c>
      <c r="O81" s="22">
        <v>546230</v>
      </c>
      <c r="P81" s="22">
        <v>2129784</v>
      </c>
      <c r="Q81" s="22">
        <v>0</v>
      </c>
      <c r="R81" s="22">
        <v>0</v>
      </c>
      <c r="S81" s="22">
        <v>1207143</v>
      </c>
      <c r="T81" s="22">
        <v>5148469</v>
      </c>
      <c r="U81" s="22">
        <v>2034597</v>
      </c>
      <c r="V81" s="22">
        <v>0</v>
      </c>
      <c r="W81" s="22">
        <v>7556</v>
      </c>
      <c r="X81" s="22">
        <v>0</v>
      </c>
      <c r="Y81" s="22">
        <v>0</v>
      </c>
      <c r="Z81" s="22">
        <v>2870</v>
      </c>
      <c r="AA81" s="22">
        <v>0</v>
      </c>
      <c r="AB81" s="22">
        <v>0</v>
      </c>
      <c r="AC81" s="22">
        <v>2045023</v>
      </c>
      <c r="AD81" s="22">
        <v>259840</v>
      </c>
      <c r="AE81" s="22">
        <v>1044706</v>
      </c>
      <c r="AF81" s="22">
        <v>0</v>
      </c>
      <c r="AG81" s="22">
        <v>33725</v>
      </c>
      <c r="AH81" s="22">
        <v>279786</v>
      </c>
      <c r="AI81" s="22">
        <v>3663080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8306680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8306680</v>
      </c>
      <c r="N82" s="22">
        <v>9601553</v>
      </c>
      <c r="O82" s="22">
        <v>369006</v>
      </c>
      <c r="P82" s="22">
        <v>1752007</v>
      </c>
      <c r="Q82" s="22">
        <v>74900</v>
      </c>
      <c r="R82" s="22">
        <v>48963</v>
      </c>
      <c r="S82" s="22">
        <v>38511</v>
      </c>
      <c r="T82" s="22">
        <v>20191620</v>
      </c>
      <c r="U82" s="22">
        <v>11175675</v>
      </c>
      <c r="V82" s="22">
        <v>0</v>
      </c>
      <c r="W82" s="22">
        <v>46097</v>
      </c>
      <c r="X82" s="22">
        <v>32625</v>
      </c>
      <c r="Y82" s="22">
        <v>0</v>
      </c>
      <c r="Z82" s="22">
        <v>0</v>
      </c>
      <c r="AA82" s="22">
        <v>0</v>
      </c>
      <c r="AB82" s="22">
        <v>0</v>
      </c>
      <c r="AC82" s="22">
        <v>11254397</v>
      </c>
      <c r="AD82" s="22">
        <v>57415</v>
      </c>
      <c r="AE82" s="22">
        <v>1178008</v>
      </c>
      <c r="AF82" s="22">
        <v>0</v>
      </c>
      <c r="AG82" s="22">
        <v>39419</v>
      </c>
      <c r="AH82" s="22">
        <v>264683</v>
      </c>
      <c r="AI82" s="22">
        <v>12793922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1005996</v>
      </c>
      <c r="F83" s="22">
        <v>0</v>
      </c>
      <c r="G83" s="22">
        <v>0</v>
      </c>
      <c r="H83" s="22">
        <v>49596</v>
      </c>
      <c r="I83" s="22">
        <v>0</v>
      </c>
      <c r="J83" s="22">
        <v>0</v>
      </c>
      <c r="K83" s="22">
        <v>0</v>
      </c>
      <c r="L83" s="22">
        <v>0</v>
      </c>
      <c r="M83" s="22">
        <v>1055592</v>
      </c>
      <c r="N83" s="22">
        <v>499328</v>
      </c>
      <c r="O83" s="22">
        <v>54526</v>
      </c>
      <c r="P83" s="22">
        <v>786737</v>
      </c>
      <c r="Q83" s="22">
        <v>0</v>
      </c>
      <c r="R83" s="22">
        <v>86575</v>
      </c>
      <c r="S83" s="22">
        <v>66506</v>
      </c>
      <c r="T83" s="22">
        <v>2549264</v>
      </c>
      <c r="U83" s="22">
        <v>665668</v>
      </c>
      <c r="V83" s="22">
        <v>0</v>
      </c>
      <c r="W83" s="22">
        <v>0</v>
      </c>
      <c r="X83" s="22">
        <v>551</v>
      </c>
      <c r="Y83" s="22">
        <v>0</v>
      </c>
      <c r="Z83" s="22">
        <v>0</v>
      </c>
      <c r="AA83" s="22">
        <v>1457</v>
      </c>
      <c r="AB83" s="22">
        <v>0</v>
      </c>
      <c r="AC83" s="22">
        <v>667676</v>
      </c>
      <c r="AD83" s="22">
        <v>45065</v>
      </c>
      <c r="AE83" s="22">
        <v>432812</v>
      </c>
      <c r="AF83" s="22">
        <v>0</v>
      </c>
      <c r="AG83" s="22">
        <v>36099</v>
      </c>
      <c r="AH83" s="22">
        <v>235371</v>
      </c>
      <c r="AI83" s="22">
        <v>1417023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1867330</v>
      </c>
      <c r="F84" s="22">
        <v>0</v>
      </c>
      <c r="G84" s="22">
        <v>64606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1931936</v>
      </c>
      <c r="N84" s="22">
        <v>0</v>
      </c>
      <c r="O84" s="22">
        <v>821852</v>
      </c>
      <c r="P84" s="22">
        <v>430950</v>
      </c>
      <c r="Q84" s="22">
        <v>18600</v>
      </c>
      <c r="R84" s="22">
        <v>0</v>
      </c>
      <c r="S84" s="22">
        <v>30828</v>
      </c>
      <c r="T84" s="22">
        <v>3234166</v>
      </c>
      <c r="U84" s="22">
        <v>360416</v>
      </c>
      <c r="V84" s="22">
        <v>0</v>
      </c>
      <c r="W84" s="22">
        <v>327147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687563</v>
      </c>
      <c r="AD84" s="22">
        <v>31809</v>
      </c>
      <c r="AE84" s="22">
        <v>531031</v>
      </c>
      <c r="AF84" s="22">
        <v>0</v>
      </c>
      <c r="AG84" s="22">
        <v>0</v>
      </c>
      <c r="AH84" s="22">
        <v>208989</v>
      </c>
      <c r="AI84" s="22">
        <v>1459392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3278508</v>
      </c>
      <c r="F85" s="22">
        <v>0</v>
      </c>
      <c r="G85" s="22">
        <v>0</v>
      </c>
      <c r="H85" s="22">
        <v>817310</v>
      </c>
      <c r="I85" s="22">
        <v>0</v>
      </c>
      <c r="J85" s="22">
        <v>0</v>
      </c>
      <c r="K85" s="22">
        <v>0</v>
      </c>
      <c r="L85" s="22">
        <v>0</v>
      </c>
      <c r="M85" s="22">
        <v>4095818</v>
      </c>
      <c r="N85" s="22">
        <v>0</v>
      </c>
      <c r="O85" s="22">
        <v>0</v>
      </c>
      <c r="P85" s="22">
        <v>2813542</v>
      </c>
      <c r="Q85" s="22">
        <v>0</v>
      </c>
      <c r="R85" s="22">
        <v>0</v>
      </c>
      <c r="S85" s="22">
        <v>655233</v>
      </c>
      <c r="T85" s="22">
        <v>7564593</v>
      </c>
      <c r="U85" s="22">
        <v>1291703</v>
      </c>
      <c r="V85" s="22">
        <v>0</v>
      </c>
      <c r="W85" s="22">
        <v>93824</v>
      </c>
      <c r="X85" s="22">
        <v>139964</v>
      </c>
      <c r="Y85" s="22">
        <v>0</v>
      </c>
      <c r="Z85" s="22">
        <v>0</v>
      </c>
      <c r="AA85" s="22">
        <v>0</v>
      </c>
      <c r="AB85" s="22">
        <v>0</v>
      </c>
      <c r="AC85" s="22">
        <v>1525491</v>
      </c>
      <c r="AD85" s="22">
        <v>185046</v>
      </c>
      <c r="AE85" s="22">
        <v>781759</v>
      </c>
      <c r="AF85" s="22">
        <v>0</v>
      </c>
      <c r="AG85" s="22">
        <v>0</v>
      </c>
      <c r="AH85" s="22">
        <v>441455</v>
      </c>
      <c r="AI85" s="22">
        <v>2933751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8212049</v>
      </c>
      <c r="F86" s="22">
        <v>0</v>
      </c>
      <c r="G86" s="22">
        <v>984981</v>
      </c>
      <c r="H86" s="22">
        <v>2755385</v>
      </c>
      <c r="I86" s="22">
        <v>0</v>
      </c>
      <c r="J86" s="22">
        <v>0</v>
      </c>
      <c r="K86" s="22">
        <v>0</v>
      </c>
      <c r="L86" s="22">
        <v>0</v>
      </c>
      <c r="M86" s="22">
        <v>11952415</v>
      </c>
      <c r="N86" s="22">
        <v>788312</v>
      </c>
      <c r="O86" s="22">
        <v>6128</v>
      </c>
      <c r="P86" s="22">
        <v>2457987</v>
      </c>
      <c r="Q86" s="22">
        <v>91395</v>
      </c>
      <c r="R86" s="22">
        <v>204264</v>
      </c>
      <c r="S86" s="22">
        <v>1386319</v>
      </c>
      <c r="T86" s="22">
        <v>16886820</v>
      </c>
      <c r="U86" s="22">
        <v>9551963</v>
      </c>
      <c r="V86" s="22">
        <v>0</v>
      </c>
      <c r="W86" s="22">
        <v>356757</v>
      </c>
      <c r="X86" s="22">
        <v>234680</v>
      </c>
      <c r="Y86" s="22">
        <v>52220</v>
      </c>
      <c r="Z86" s="22">
        <v>0</v>
      </c>
      <c r="AA86" s="22">
        <v>0</v>
      </c>
      <c r="AB86" s="22">
        <v>0</v>
      </c>
      <c r="AC86" s="22">
        <v>10195620</v>
      </c>
      <c r="AD86" s="22">
        <v>185276</v>
      </c>
      <c r="AE86" s="22">
        <v>1474016</v>
      </c>
      <c r="AF86" s="22">
        <v>0</v>
      </c>
      <c r="AG86" s="22">
        <v>79003</v>
      </c>
      <c r="AH86" s="22">
        <v>464898</v>
      </c>
      <c r="AI86" s="22">
        <v>12398813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4138302</v>
      </c>
      <c r="F87" s="22">
        <v>0</v>
      </c>
      <c r="G87" s="22">
        <v>71996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4210298</v>
      </c>
      <c r="N87" s="22">
        <v>149754</v>
      </c>
      <c r="O87" s="22">
        <v>0</v>
      </c>
      <c r="P87" s="22">
        <v>1337127</v>
      </c>
      <c r="Q87" s="22">
        <v>22569</v>
      </c>
      <c r="R87" s="22">
        <v>0</v>
      </c>
      <c r="S87" s="22">
        <v>1712850</v>
      </c>
      <c r="T87" s="22">
        <v>7432598</v>
      </c>
      <c r="U87" s="22">
        <v>4791789</v>
      </c>
      <c r="V87" s="22">
        <v>0</v>
      </c>
      <c r="W87" s="22">
        <v>31137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4822926</v>
      </c>
      <c r="AD87" s="22">
        <v>127678</v>
      </c>
      <c r="AE87" s="22">
        <v>661147</v>
      </c>
      <c r="AF87" s="22">
        <v>0</v>
      </c>
      <c r="AG87" s="22">
        <v>9036</v>
      </c>
      <c r="AH87" s="22">
        <v>214354</v>
      </c>
      <c r="AI87" s="22">
        <v>5835141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5791560</v>
      </c>
      <c r="F88" s="22">
        <v>0</v>
      </c>
      <c r="G88" s="22">
        <v>1970678</v>
      </c>
      <c r="H88" s="22">
        <v>5637</v>
      </c>
      <c r="I88" s="22">
        <v>0</v>
      </c>
      <c r="J88" s="22">
        <v>0</v>
      </c>
      <c r="K88" s="22">
        <v>0</v>
      </c>
      <c r="L88" s="22">
        <v>0</v>
      </c>
      <c r="M88" s="22">
        <v>7767875</v>
      </c>
      <c r="N88" s="22">
        <v>0</v>
      </c>
      <c r="O88" s="22">
        <v>200079</v>
      </c>
      <c r="P88" s="22">
        <v>426363</v>
      </c>
      <c r="Q88" s="22">
        <v>0</v>
      </c>
      <c r="R88" s="22">
        <v>688442</v>
      </c>
      <c r="S88" s="22">
        <v>245092</v>
      </c>
      <c r="T88" s="22">
        <v>9327851</v>
      </c>
      <c r="U88" s="22">
        <v>4762216</v>
      </c>
      <c r="V88" s="22">
        <v>0</v>
      </c>
      <c r="W88" s="22">
        <v>167807</v>
      </c>
      <c r="X88" s="22">
        <v>56727</v>
      </c>
      <c r="Y88" s="22">
        <v>0</v>
      </c>
      <c r="Z88" s="22">
        <v>0</v>
      </c>
      <c r="AA88" s="22">
        <v>0</v>
      </c>
      <c r="AB88" s="22">
        <v>0</v>
      </c>
      <c r="AC88" s="22">
        <v>4986750</v>
      </c>
      <c r="AD88" s="22">
        <v>101992</v>
      </c>
      <c r="AE88" s="22">
        <v>742258</v>
      </c>
      <c r="AF88" s="22">
        <v>0</v>
      </c>
      <c r="AG88" s="22">
        <v>214390</v>
      </c>
      <c r="AH88" s="22">
        <v>253797</v>
      </c>
      <c r="AI88" s="22">
        <v>6299187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5819532</v>
      </c>
      <c r="F89" s="22">
        <v>0</v>
      </c>
      <c r="G89" s="22">
        <v>126054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5945586</v>
      </c>
      <c r="N89" s="22">
        <v>12034192</v>
      </c>
      <c r="O89" s="22">
        <v>227559</v>
      </c>
      <c r="P89" s="22">
        <v>831502</v>
      </c>
      <c r="Q89" s="22">
        <v>310756</v>
      </c>
      <c r="R89" s="22">
        <v>24874</v>
      </c>
      <c r="S89" s="22">
        <v>588616</v>
      </c>
      <c r="T89" s="22">
        <v>19963085</v>
      </c>
      <c r="U89" s="22">
        <v>7779992</v>
      </c>
      <c r="V89" s="22">
        <v>0</v>
      </c>
      <c r="W89" s="22">
        <v>395275</v>
      </c>
      <c r="X89" s="22">
        <v>214549</v>
      </c>
      <c r="Y89" s="22">
        <v>12485</v>
      </c>
      <c r="Z89" s="22">
        <v>0</v>
      </c>
      <c r="AA89" s="22">
        <v>0</v>
      </c>
      <c r="AB89" s="22">
        <v>0</v>
      </c>
      <c r="AC89" s="22">
        <v>8402301</v>
      </c>
      <c r="AD89" s="22">
        <v>478108</v>
      </c>
      <c r="AE89" s="22">
        <v>629236</v>
      </c>
      <c r="AF89" s="22">
        <v>0</v>
      </c>
      <c r="AG89" s="22">
        <v>224739</v>
      </c>
      <c r="AH89" s="22">
        <v>276924</v>
      </c>
      <c r="AI89" s="22">
        <v>10011308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265519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3372</v>
      </c>
      <c r="M90" s="22">
        <v>268891</v>
      </c>
      <c r="N90" s="22">
        <v>0</v>
      </c>
      <c r="O90" s="22">
        <v>0</v>
      </c>
      <c r="P90" s="22">
        <v>490932</v>
      </c>
      <c r="Q90" s="22">
        <v>0</v>
      </c>
      <c r="R90" s="22">
        <v>23906</v>
      </c>
      <c r="S90" s="22">
        <v>0</v>
      </c>
      <c r="T90" s="22">
        <v>783729</v>
      </c>
      <c r="U90" s="22">
        <v>375099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638</v>
      </c>
      <c r="AC90" s="22">
        <v>375737</v>
      </c>
      <c r="AD90" s="22">
        <v>255920</v>
      </c>
      <c r="AE90" s="22">
        <v>149854</v>
      </c>
      <c r="AF90" s="22">
        <v>0</v>
      </c>
      <c r="AG90" s="22">
        <v>2237</v>
      </c>
      <c r="AH90" s="22">
        <v>37121</v>
      </c>
      <c r="AI90" s="22">
        <v>820869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5389833</v>
      </c>
      <c r="F91" s="22">
        <v>0</v>
      </c>
      <c r="G91" s="22">
        <v>165000</v>
      </c>
      <c r="H91" s="22">
        <v>2053919</v>
      </c>
      <c r="I91" s="22">
        <v>0</v>
      </c>
      <c r="J91" s="22">
        <v>0</v>
      </c>
      <c r="K91" s="22">
        <v>0</v>
      </c>
      <c r="L91" s="22">
        <v>0</v>
      </c>
      <c r="M91" s="22">
        <v>7608752</v>
      </c>
      <c r="N91" s="22">
        <v>546402</v>
      </c>
      <c r="O91" s="22">
        <v>559366</v>
      </c>
      <c r="P91" s="22">
        <v>3133267</v>
      </c>
      <c r="Q91" s="22">
        <v>1294379</v>
      </c>
      <c r="R91" s="22">
        <v>454395</v>
      </c>
      <c r="S91" s="22">
        <v>734486</v>
      </c>
      <c r="T91" s="22">
        <v>14331047</v>
      </c>
      <c r="U91" s="22">
        <v>743606</v>
      </c>
      <c r="V91" s="22">
        <v>0</v>
      </c>
      <c r="W91" s="22">
        <v>344388</v>
      </c>
      <c r="X91" s="22">
        <v>170956</v>
      </c>
      <c r="Y91" s="22">
        <v>57916</v>
      </c>
      <c r="Z91" s="22">
        <v>0</v>
      </c>
      <c r="AA91" s="22">
        <v>0</v>
      </c>
      <c r="AB91" s="22">
        <v>0</v>
      </c>
      <c r="AC91" s="22">
        <v>1316866</v>
      </c>
      <c r="AD91" s="22">
        <v>1086562</v>
      </c>
      <c r="AE91" s="22">
        <v>1510377</v>
      </c>
      <c r="AF91" s="22">
        <v>0</v>
      </c>
      <c r="AG91" s="22">
        <v>177617</v>
      </c>
      <c r="AH91" s="22">
        <v>339162</v>
      </c>
      <c r="AI91" s="22">
        <v>4430584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1788718</v>
      </c>
      <c r="F92" s="22">
        <v>0</v>
      </c>
      <c r="G92" s="22">
        <v>8362</v>
      </c>
      <c r="H92" s="22">
        <v>0</v>
      </c>
      <c r="I92" s="22">
        <v>47500</v>
      </c>
      <c r="J92" s="22">
        <v>0</v>
      </c>
      <c r="K92" s="22">
        <v>0</v>
      </c>
      <c r="L92" s="22">
        <v>0</v>
      </c>
      <c r="M92" s="22">
        <v>1844580</v>
      </c>
      <c r="N92" s="22">
        <v>300740</v>
      </c>
      <c r="O92" s="22">
        <v>347076</v>
      </c>
      <c r="P92" s="22">
        <v>334195</v>
      </c>
      <c r="Q92" s="22">
        <v>180950</v>
      </c>
      <c r="R92" s="22">
        <v>25000</v>
      </c>
      <c r="S92" s="22">
        <v>63456</v>
      </c>
      <c r="T92" s="22">
        <v>3095997</v>
      </c>
      <c r="U92" s="22">
        <v>809050</v>
      </c>
      <c r="V92" s="22">
        <v>0</v>
      </c>
      <c r="W92" s="22">
        <v>250796</v>
      </c>
      <c r="X92" s="22">
        <v>273273</v>
      </c>
      <c r="Y92" s="22">
        <v>124629</v>
      </c>
      <c r="Z92" s="22">
        <v>0</v>
      </c>
      <c r="AA92" s="22">
        <v>0</v>
      </c>
      <c r="AB92" s="22">
        <v>0</v>
      </c>
      <c r="AC92" s="22">
        <v>1457748</v>
      </c>
      <c r="AD92" s="22">
        <v>223191</v>
      </c>
      <c r="AE92" s="22">
        <v>214291</v>
      </c>
      <c r="AF92" s="22">
        <v>0</v>
      </c>
      <c r="AG92" s="22">
        <v>70202</v>
      </c>
      <c r="AH92" s="22">
        <v>100255</v>
      </c>
      <c r="AI92" s="22">
        <v>2065687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209027</v>
      </c>
      <c r="F93" s="22">
        <v>0</v>
      </c>
      <c r="G93" s="22">
        <v>0</v>
      </c>
      <c r="H93" s="22">
        <v>232559</v>
      </c>
      <c r="I93" s="22">
        <v>0</v>
      </c>
      <c r="J93" s="22">
        <v>0</v>
      </c>
      <c r="K93" s="22">
        <v>0</v>
      </c>
      <c r="L93" s="22">
        <v>0</v>
      </c>
      <c r="M93" s="22">
        <v>441586</v>
      </c>
      <c r="N93" s="22">
        <v>0</v>
      </c>
      <c r="O93" s="22">
        <v>0</v>
      </c>
      <c r="P93" s="22">
        <v>31514</v>
      </c>
      <c r="Q93" s="22">
        <v>0</v>
      </c>
      <c r="R93" s="22">
        <v>0</v>
      </c>
      <c r="S93" s="22">
        <v>0</v>
      </c>
      <c r="T93" s="22">
        <v>473100</v>
      </c>
      <c r="U93" s="22">
        <v>171493</v>
      </c>
      <c r="V93" s="22">
        <v>0</v>
      </c>
      <c r="W93" s="22">
        <v>41597</v>
      </c>
      <c r="X93" s="22">
        <v>52269</v>
      </c>
      <c r="Y93" s="22">
        <v>4563</v>
      </c>
      <c r="Z93" s="22">
        <v>0</v>
      </c>
      <c r="AA93" s="22">
        <v>0</v>
      </c>
      <c r="AB93" s="22">
        <v>0</v>
      </c>
      <c r="AC93" s="22">
        <v>269922</v>
      </c>
      <c r="AD93" s="22">
        <v>81238</v>
      </c>
      <c r="AE93" s="22">
        <v>42605</v>
      </c>
      <c r="AF93" s="22">
        <v>0</v>
      </c>
      <c r="AG93" s="22">
        <v>2919</v>
      </c>
      <c r="AH93" s="22">
        <v>11194</v>
      </c>
      <c r="AI93" s="22">
        <v>407878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59502</v>
      </c>
      <c r="P94" s="22">
        <v>160753</v>
      </c>
      <c r="Q94" s="22">
        <v>0</v>
      </c>
      <c r="R94" s="22">
        <v>0</v>
      </c>
      <c r="S94" s="22">
        <v>59898</v>
      </c>
      <c r="T94" s="22">
        <v>280153</v>
      </c>
      <c r="U94" s="22">
        <v>97336</v>
      </c>
      <c r="V94" s="22">
        <v>0</v>
      </c>
      <c r="W94" s="22">
        <v>133322</v>
      </c>
      <c r="X94" s="22">
        <v>22475</v>
      </c>
      <c r="Y94" s="22">
        <v>0</v>
      </c>
      <c r="Z94" s="22">
        <v>0</v>
      </c>
      <c r="AA94" s="22">
        <v>0</v>
      </c>
      <c r="AB94" s="22">
        <v>0</v>
      </c>
      <c r="AC94" s="22">
        <v>253133</v>
      </c>
      <c r="AD94" s="22">
        <v>108896</v>
      </c>
      <c r="AE94" s="22">
        <v>25359</v>
      </c>
      <c r="AF94" s="22">
        <v>0</v>
      </c>
      <c r="AG94" s="22">
        <v>0</v>
      </c>
      <c r="AH94" s="22">
        <v>16577</v>
      </c>
      <c r="AI94" s="22">
        <v>403965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13359772</v>
      </c>
      <c r="F95" s="22">
        <v>0</v>
      </c>
      <c r="G95" s="22">
        <v>1509582</v>
      </c>
      <c r="H95" s="22">
        <v>521137</v>
      </c>
      <c r="I95" s="22">
        <v>1036783</v>
      </c>
      <c r="J95" s="22">
        <v>0</v>
      </c>
      <c r="K95" s="22">
        <v>0</v>
      </c>
      <c r="L95" s="22">
        <v>0</v>
      </c>
      <c r="M95" s="22">
        <v>16427274</v>
      </c>
      <c r="N95" s="22">
        <v>0</v>
      </c>
      <c r="O95" s="22">
        <v>1073758</v>
      </c>
      <c r="P95" s="22">
        <v>4960</v>
      </c>
      <c r="Q95" s="22">
        <v>7018698</v>
      </c>
      <c r="R95" s="22">
        <v>725923</v>
      </c>
      <c r="S95" s="22">
        <v>75624</v>
      </c>
      <c r="T95" s="22">
        <v>25326237</v>
      </c>
      <c r="U95" s="22">
        <v>3006380</v>
      </c>
      <c r="V95" s="22">
        <v>0</v>
      </c>
      <c r="W95" s="22">
        <v>358789</v>
      </c>
      <c r="X95" s="22">
        <v>161949</v>
      </c>
      <c r="Y95" s="22">
        <v>369798</v>
      </c>
      <c r="Z95" s="22">
        <v>0</v>
      </c>
      <c r="AA95" s="22">
        <v>0</v>
      </c>
      <c r="AB95" s="22">
        <v>0</v>
      </c>
      <c r="AC95" s="22">
        <v>3896916</v>
      </c>
      <c r="AD95" s="22">
        <v>685481</v>
      </c>
      <c r="AE95" s="22">
        <v>169055</v>
      </c>
      <c r="AF95" s="22">
        <v>0</v>
      </c>
      <c r="AG95" s="22">
        <v>322465</v>
      </c>
      <c r="AH95" s="22">
        <v>112527</v>
      </c>
      <c r="AI95" s="22">
        <v>5186444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13472017</v>
      </c>
      <c r="F96" s="22">
        <v>0</v>
      </c>
      <c r="G96" s="22">
        <v>56918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13528935</v>
      </c>
      <c r="N96" s="22">
        <v>0</v>
      </c>
      <c r="O96" s="22">
        <v>0</v>
      </c>
      <c r="P96" s="22">
        <v>62809</v>
      </c>
      <c r="Q96" s="22">
        <v>0</v>
      </c>
      <c r="R96" s="22">
        <v>0</v>
      </c>
      <c r="S96" s="22">
        <v>526767</v>
      </c>
      <c r="T96" s="22">
        <v>14118511</v>
      </c>
      <c r="U96" s="22">
        <v>188073</v>
      </c>
      <c r="V96" s="22">
        <v>0</v>
      </c>
      <c r="W96" s="22">
        <v>204537</v>
      </c>
      <c r="X96" s="22">
        <v>48631</v>
      </c>
      <c r="Y96" s="22">
        <v>0</v>
      </c>
      <c r="Z96" s="22">
        <v>0</v>
      </c>
      <c r="AA96" s="22">
        <v>0</v>
      </c>
      <c r="AB96" s="22">
        <v>0</v>
      </c>
      <c r="AC96" s="22">
        <v>441241</v>
      </c>
      <c r="AD96" s="22">
        <v>83710</v>
      </c>
      <c r="AE96" s="22">
        <v>97674</v>
      </c>
      <c r="AF96" s="22">
        <v>0</v>
      </c>
      <c r="AG96" s="22">
        <v>8361</v>
      </c>
      <c r="AH96" s="22">
        <v>40987</v>
      </c>
      <c r="AI96" s="22">
        <v>671973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191555</v>
      </c>
      <c r="H97" s="22">
        <v>20164</v>
      </c>
      <c r="I97" s="22">
        <v>0</v>
      </c>
      <c r="J97" s="22">
        <v>0</v>
      </c>
      <c r="K97" s="22">
        <v>0</v>
      </c>
      <c r="L97" s="22">
        <v>0</v>
      </c>
      <c r="M97" s="22">
        <v>211719</v>
      </c>
      <c r="N97" s="22">
        <v>0</v>
      </c>
      <c r="O97" s="22">
        <v>788575</v>
      </c>
      <c r="P97" s="22">
        <v>61113</v>
      </c>
      <c r="Q97" s="22">
        <v>75000</v>
      </c>
      <c r="R97" s="22">
        <v>0</v>
      </c>
      <c r="S97" s="22">
        <v>0</v>
      </c>
      <c r="T97" s="22">
        <v>1136407</v>
      </c>
      <c r="U97" s="22">
        <v>130496</v>
      </c>
      <c r="V97" s="22">
        <v>0</v>
      </c>
      <c r="W97" s="22">
        <v>58750</v>
      </c>
      <c r="X97" s="22">
        <v>125916</v>
      </c>
      <c r="Y97" s="22">
        <v>0</v>
      </c>
      <c r="Z97" s="22">
        <v>0</v>
      </c>
      <c r="AA97" s="22">
        <v>0</v>
      </c>
      <c r="AB97" s="22">
        <v>0</v>
      </c>
      <c r="AC97" s="22">
        <v>315162</v>
      </c>
      <c r="AD97" s="22">
        <v>48284</v>
      </c>
      <c r="AE97" s="22">
        <v>38263</v>
      </c>
      <c r="AF97" s="22">
        <v>0</v>
      </c>
      <c r="AG97" s="22">
        <v>0</v>
      </c>
      <c r="AH97" s="22">
        <v>18843</v>
      </c>
      <c r="AI97" s="22">
        <v>420552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477302</v>
      </c>
      <c r="F98" s="22">
        <v>0</v>
      </c>
      <c r="G98" s="22">
        <v>118180</v>
      </c>
      <c r="H98" s="22">
        <v>118180</v>
      </c>
      <c r="I98" s="22">
        <v>0</v>
      </c>
      <c r="J98" s="22">
        <v>0</v>
      </c>
      <c r="K98" s="22">
        <v>0</v>
      </c>
      <c r="L98" s="22">
        <v>0</v>
      </c>
      <c r="M98" s="22">
        <v>713662</v>
      </c>
      <c r="N98" s="22">
        <v>11679699</v>
      </c>
      <c r="O98" s="22">
        <v>0</v>
      </c>
      <c r="P98" s="22">
        <v>164963</v>
      </c>
      <c r="Q98" s="22">
        <v>0</v>
      </c>
      <c r="R98" s="22">
        <v>393307</v>
      </c>
      <c r="S98" s="22">
        <v>97395</v>
      </c>
      <c r="T98" s="22">
        <v>13049026</v>
      </c>
      <c r="U98" s="22">
        <v>1463221</v>
      </c>
      <c r="V98" s="22">
        <v>0</v>
      </c>
      <c r="W98" s="22">
        <v>460299</v>
      </c>
      <c r="X98" s="22">
        <v>221782</v>
      </c>
      <c r="Y98" s="22">
        <v>83548</v>
      </c>
      <c r="Z98" s="22">
        <v>0</v>
      </c>
      <c r="AA98" s="22">
        <v>0</v>
      </c>
      <c r="AB98" s="22">
        <v>0</v>
      </c>
      <c r="AC98" s="22">
        <v>2228850</v>
      </c>
      <c r="AD98" s="22">
        <v>505438</v>
      </c>
      <c r="AE98" s="22">
        <v>201804</v>
      </c>
      <c r="AF98" s="22">
        <v>0</v>
      </c>
      <c r="AG98" s="22">
        <v>132014</v>
      </c>
      <c r="AH98" s="22">
        <v>83847</v>
      </c>
      <c r="AI98" s="22">
        <v>3151953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289043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289043</v>
      </c>
      <c r="N99" s="22">
        <v>0</v>
      </c>
      <c r="O99" s="22">
        <v>0</v>
      </c>
      <c r="P99" s="22">
        <v>384950</v>
      </c>
      <c r="Q99" s="22">
        <v>0</v>
      </c>
      <c r="R99" s="22">
        <v>38428</v>
      </c>
      <c r="S99" s="22">
        <v>0</v>
      </c>
      <c r="T99" s="22">
        <v>712421</v>
      </c>
      <c r="U99" s="22">
        <v>180364</v>
      </c>
      <c r="V99" s="22">
        <v>0</v>
      </c>
      <c r="W99" s="22">
        <v>91702</v>
      </c>
      <c r="X99" s="22">
        <v>81177</v>
      </c>
      <c r="Y99" s="22">
        <v>10868</v>
      </c>
      <c r="Z99" s="22">
        <v>0</v>
      </c>
      <c r="AA99" s="22">
        <v>0</v>
      </c>
      <c r="AB99" s="22">
        <v>0</v>
      </c>
      <c r="AC99" s="22">
        <v>364111</v>
      </c>
      <c r="AD99" s="22">
        <v>38999</v>
      </c>
      <c r="AE99" s="22">
        <v>55901</v>
      </c>
      <c r="AF99" s="22">
        <v>0</v>
      </c>
      <c r="AG99" s="22">
        <v>30740</v>
      </c>
      <c r="AH99" s="22">
        <v>25378</v>
      </c>
      <c r="AI99" s="22">
        <v>515129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10269323</v>
      </c>
      <c r="F100" s="22">
        <v>0</v>
      </c>
      <c r="G100" s="22">
        <v>2019313</v>
      </c>
      <c r="H100" s="22">
        <v>2817073</v>
      </c>
      <c r="I100" s="22">
        <v>1394189</v>
      </c>
      <c r="J100" s="22">
        <v>0</v>
      </c>
      <c r="K100" s="22">
        <v>0</v>
      </c>
      <c r="L100" s="22">
        <v>0</v>
      </c>
      <c r="M100" s="22">
        <v>16499898</v>
      </c>
      <c r="N100" s="22">
        <v>0</v>
      </c>
      <c r="O100" s="22">
        <v>17067</v>
      </c>
      <c r="P100" s="22">
        <v>1665629</v>
      </c>
      <c r="Q100" s="22">
        <v>0</v>
      </c>
      <c r="R100" s="22">
        <v>9744</v>
      </c>
      <c r="S100" s="22">
        <v>63339</v>
      </c>
      <c r="T100" s="22">
        <v>18255677</v>
      </c>
      <c r="U100" s="22">
        <v>603008</v>
      </c>
      <c r="V100" s="22">
        <v>0</v>
      </c>
      <c r="W100" s="22">
        <v>180550</v>
      </c>
      <c r="X100" s="22">
        <v>767116</v>
      </c>
      <c r="Y100" s="22">
        <v>38738</v>
      </c>
      <c r="Z100" s="22">
        <v>0</v>
      </c>
      <c r="AA100" s="22">
        <v>0</v>
      </c>
      <c r="AB100" s="22">
        <v>0</v>
      </c>
      <c r="AC100" s="22">
        <v>1589412</v>
      </c>
      <c r="AD100" s="22">
        <v>678492</v>
      </c>
      <c r="AE100" s="22">
        <v>264542</v>
      </c>
      <c r="AF100" s="22">
        <v>0</v>
      </c>
      <c r="AG100" s="22">
        <v>189835</v>
      </c>
      <c r="AH100" s="22">
        <v>151213</v>
      </c>
      <c r="AI100" s="22">
        <v>2873494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80197</v>
      </c>
      <c r="F101" s="22">
        <v>0</v>
      </c>
      <c r="G101" s="22">
        <v>0</v>
      </c>
      <c r="H101" s="22">
        <v>770751</v>
      </c>
      <c r="I101" s="22">
        <v>0</v>
      </c>
      <c r="J101" s="22">
        <v>0</v>
      </c>
      <c r="K101" s="22">
        <v>0</v>
      </c>
      <c r="L101" s="22">
        <v>0</v>
      </c>
      <c r="M101" s="22">
        <v>850948</v>
      </c>
      <c r="N101" s="22">
        <v>670674</v>
      </c>
      <c r="O101" s="22">
        <v>94649</v>
      </c>
      <c r="P101" s="22">
        <v>36985</v>
      </c>
      <c r="Q101" s="22">
        <v>0</v>
      </c>
      <c r="R101" s="22">
        <v>0</v>
      </c>
      <c r="S101" s="22">
        <v>6499</v>
      </c>
      <c r="T101" s="22">
        <v>1659755</v>
      </c>
      <c r="U101" s="22">
        <v>394820</v>
      </c>
      <c r="V101" s="22">
        <v>0</v>
      </c>
      <c r="W101" s="22">
        <v>29805</v>
      </c>
      <c r="X101" s="22">
        <v>36723</v>
      </c>
      <c r="Y101" s="22">
        <v>0</v>
      </c>
      <c r="Z101" s="22">
        <v>0</v>
      </c>
      <c r="AA101" s="22">
        <v>0</v>
      </c>
      <c r="AB101" s="22">
        <v>0</v>
      </c>
      <c r="AC101" s="22">
        <v>461348</v>
      </c>
      <c r="AD101" s="22">
        <v>72717</v>
      </c>
      <c r="AE101" s="22">
        <v>81898</v>
      </c>
      <c r="AF101" s="22">
        <v>0</v>
      </c>
      <c r="AG101" s="22">
        <v>0</v>
      </c>
      <c r="AH101" s="22">
        <v>42607</v>
      </c>
      <c r="AI101" s="22">
        <v>658570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1211</v>
      </c>
      <c r="F102" s="22">
        <v>0</v>
      </c>
      <c r="G102" s="22">
        <v>51720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52931</v>
      </c>
      <c r="N102" s="22">
        <v>0</v>
      </c>
      <c r="O102" s="22">
        <v>0</v>
      </c>
      <c r="P102" s="22">
        <v>25768</v>
      </c>
      <c r="Q102" s="22">
        <v>0</v>
      </c>
      <c r="R102" s="22">
        <v>47417</v>
      </c>
      <c r="S102" s="22">
        <v>0</v>
      </c>
      <c r="T102" s="22">
        <v>126116</v>
      </c>
      <c r="U102" s="22">
        <v>151979</v>
      </c>
      <c r="V102" s="22">
        <v>0</v>
      </c>
      <c r="W102" s="22">
        <v>66186</v>
      </c>
      <c r="X102" s="22">
        <v>45955</v>
      </c>
      <c r="Y102" s="22">
        <v>327</v>
      </c>
      <c r="Z102" s="22">
        <v>0</v>
      </c>
      <c r="AA102" s="22">
        <v>0</v>
      </c>
      <c r="AB102" s="22">
        <v>0</v>
      </c>
      <c r="AC102" s="22">
        <v>264447</v>
      </c>
      <c r="AD102" s="22">
        <v>34728</v>
      </c>
      <c r="AE102" s="22">
        <v>47681</v>
      </c>
      <c r="AF102" s="22">
        <v>0</v>
      </c>
      <c r="AG102" s="22">
        <v>21629</v>
      </c>
      <c r="AH102" s="22">
        <v>14794</v>
      </c>
      <c r="AI102" s="22">
        <v>383279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65017</v>
      </c>
      <c r="P103" s="22">
        <v>250185</v>
      </c>
      <c r="Q103" s="22">
        <v>0</v>
      </c>
      <c r="R103" s="22">
        <v>0</v>
      </c>
      <c r="S103" s="22">
        <v>0</v>
      </c>
      <c r="T103" s="22">
        <v>315202</v>
      </c>
      <c r="U103" s="22">
        <v>124257</v>
      </c>
      <c r="V103" s="22">
        <v>0</v>
      </c>
      <c r="W103" s="22">
        <v>4501</v>
      </c>
      <c r="X103" s="22">
        <v>62631</v>
      </c>
      <c r="Y103" s="22">
        <v>2235</v>
      </c>
      <c r="Z103" s="22">
        <v>0</v>
      </c>
      <c r="AA103" s="22">
        <v>0</v>
      </c>
      <c r="AB103" s="22">
        <v>0</v>
      </c>
      <c r="AC103" s="22">
        <v>193624</v>
      </c>
      <c r="AD103" s="22">
        <v>67003</v>
      </c>
      <c r="AE103" s="22">
        <v>34414</v>
      </c>
      <c r="AF103" s="22">
        <v>0</v>
      </c>
      <c r="AG103" s="22">
        <v>20612</v>
      </c>
      <c r="AH103" s="22">
        <v>17192</v>
      </c>
      <c r="AI103" s="22">
        <v>332845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1107526</v>
      </c>
      <c r="F104" s="22">
        <v>0</v>
      </c>
      <c r="G104" s="22">
        <v>5094865</v>
      </c>
      <c r="H104" s="22">
        <v>41086</v>
      </c>
      <c r="I104" s="22">
        <v>0</v>
      </c>
      <c r="J104" s="22">
        <v>0</v>
      </c>
      <c r="K104" s="22">
        <v>0</v>
      </c>
      <c r="L104" s="22">
        <v>0</v>
      </c>
      <c r="M104" s="22">
        <v>6243477</v>
      </c>
      <c r="N104" s="22">
        <v>0</v>
      </c>
      <c r="O104" s="22">
        <v>110382</v>
      </c>
      <c r="P104" s="22">
        <v>99309</v>
      </c>
      <c r="Q104" s="22">
        <v>0</v>
      </c>
      <c r="R104" s="22">
        <v>0</v>
      </c>
      <c r="S104" s="22">
        <v>24776</v>
      </c>
      <c r="T104" s="22">
        <v>6477944</v>
      </c>
      <c r="U104" s="22">
        <v>128158</v>
      </c>
      <c r="V104" s="22">
        <v>0</v>
      </c>
      <c r="W104" s="22">
        <v>111260</v>
      </c>
      <c r="X104" s="22">
        <v>51399</v>
      </c>
      <c r="Y104" s="22">
        <v>7945</v>
      </c>
      <c r="Z104" s="22">
        <v>0</v>
      </c>
      <c r="AA104" s="22">
        <v>0</v>
      </c>
      <c r="AB104" s="22">
        <v>0</v>
      </c>
      <c r="AC104" s="22">
        <v>298762</v>
      </c>
      <c r="AD104" s="22">
        <v>113413</v>
      </c>
      <c r="AE104" s="22">
        <v>140873</v>
      </c>
      <c r="AF104" s="22">
        <v>0</v>
      </c>
      <c r="AG104" s="22">
        <v>10722</v>
      </c>
      <c r="AH104" s="22">
        <v>99298</v>
      </c>
      <c r="AI104" s="22">
        <v>663068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790030</v>
      </c>
      <c r="F105" s="22">
        <v>0</v>
      </c>
      <c r="G105" s="22">
        <v>734040</v>
      </c>
      <c r="H105" s="22">
        <v>418120</v>
      </c>
      <c r="I105" s="22">
        <v>290759</v>
      </c>
      <c r="J105" s="22">
        <v>0</v>
      </c>
      <c r="K105" s="22">
        <v>0</v>
      </c>
      <c r="L105" s="22">
        <v>0</v>
      </c>
      <c r="M105" s="22">
        <v>2232949</v>
      </c>
      <c r="N105" s="22">
        <v>107924</v>
      </c>
      <c r="O105" s="22">
        <v>24818</v>
      </c>
      <c r="P105" s="22">
        <v>315832</v>
      </c>
      <c r="Q105" s="22">
        <v>309562</v>
      </c>
      <c r="R105" s="22">
        <v>350</v>
      </c>
      <c r="S105" s="22">
        <v>0</v>
      </c>
      <c r="T105" s="22">
        <v>2991435</v>
      </c>
      <c r="U105" s="22">
        <v>161866</v>
      </c>
      <c r="V105" s="22">
        <v>0</v>
      </c>
      <c r="W105" s="22">
        <v>56393</v>
      </c>
      <c r="X105" s="22">
        <v>102707</v>
      </c>
      <c r="Y105" s="22">
        <v>32995</v>
      </c>
      <c r="Z105" s="22">
        <v>0</v>
      </c>
      <c r="AA105" s="22">
        <v>0</v>
      </c>
      <c r="AB105" s="22">
        <v>0</v>
      </c>
      <c r="AC105" s="22">
        <v>353961</v>
      </c>
      <c r="AD105" s="22">
        <v>114194</v>
      </c>
      <c r="AE105" s="22">
        <v>91871</v>
      </c>
      <c r="AF105" s="22">
        <v>0</v>
      </c>
      <c r="AG105" s="22">
        <v>3770</v>
      </c>
      <c r="AH105" s="22">
        <v>62522</v>
      </c>
      <c r="AI105" s="22">
        <v>626318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2469425</v>
      </c>
      <c r="F106" s="22">
        <v>0</v>
      </c>
      <c r="G106" s="22">
        <v>149795</v>
      </c>
      <c r="H106" s="22">
        <v>125463</v>
      </c>
      <c r="I106" s="22">
        <v>614688</v>
      </c>
      <c r="J106" s="22">
        <v>0</v>
      </c>
      <c r="K106" s="22">
        <v>0</v>
      </c>
      <c r="L106" s="22">
        <v>0</v>
      </c>
      <c r="M106" s="22">
        <v>3359371</v>
      </c>
      <c r="N106" s="22">
        <v>-27573302</v>
      </c>
      <c r="O106" s="22">
        <v>36569909</v>
      </c>
      <c r="P106" s="22">
        <v>1125695</v>
      </c>
      <c r="Q106" s="22">
        <v>150338</v>
      </c>
      <c r="R106" s="22">
        <v>3720812</v>
      </c>
      <c r="S106" s="22">
        <v>731579</v>
      </c>
      <c r="T106" s="22">
        <v>18084402</v>
      </c>
      <c r="U106" s="22">
        <v>1429829</v>
      </c>
      <c r="V106" s="22">
        <v>0</v>
      </c>
      <c r="W106" s="22">
        <v>714013</v>
      </c>
      <c r="X106" s="22">
        <v>805232</v>
      </c>
      <c r="Y106" s="22">
        <v>209714</v>
      </c>
      <c r="Z106" s="22">
        <v>79427</v>
      </c>
      <c r="AA106" s="22">
        <v>0</v>
      </c>
      <c r="AB106" s="22">
        <v>0</v>
      </c>
      <c r="AC106" s="22">
        <v>3238215</v>
      </c>
      <c r="AD106" s="22">
        <v>1252813</v>
      </c>
      <c r="AE106" s="22">
        <v>687083</v>
      </c>
      <c r="AF106" s="22">
        <v>0</v>
      </c>
      <c r="AG106" s="22">
        <v>721648</v>
      </c>
      <c r="AH106" s="22">
        <v>243552</v>
      </c>
      <c r="AI106" s="22">
        <v>6143311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326086</v>
      </c>
      <c r="F107" s="22">
        <v>0</v>
      </c>
      <c r="G107" s="22">
        <v>161576</v>
      </c>
      <c r="H107" s="22">
        <v>1624877</v>
      </c>
      <c r="I107" s="22">
        <v>0</v>
      </c>
      <c r="J107" s="22">
        <v>0</v>
      </c>
      <c r="K107" s="22">
        <v>456749</v>
      </c>
      <c r="L107" s="22">
        <v>0</v>
      </c>
      <c r="M107" s="22">
        <v>2569288</v>
      </c>
      <c r="N107" s="22">
        <v>-41307</v>
      </c>
      <c r="O107" s="22">
        <v>53010</v>
      </c>
      <c r="P107" s="22">
        <v>109307</v>
      </c>
      <c r="Q107" s="22">
        <v>0</v>
      </c>
      <c r="R107" s="22">
        <v>16257</v>
      </c>
      <c r="S107" s="22">
        <v>63890</v>
      </c>
      <c r="T107" s="22">
        <v>2770445</v>
      </c>
      <c r="U107" s="22">
        <v>530699</v>
      </c>
      <c r="V107" s="22">
        <v>0</v>
      </c>
      <c r="W107" s="22">
        <v>427138</v>
      </c>
      <c r="X107" s="22">
        <v>309007</v>
      </c>
      <c r="Y107" s="22">
        <v>48534</v>
      </c>
      <c r="Z107" s="22">
        <v>0</v>
      </c>
      <c r="AA107" s="22">
        <v>114575</v>
      </c>
      <c r="AB107" s="22">
        <v>0</v>
      </c>
      <c r="AC107" s="22">
        <v>1429953</v>
      </c>
      <c r="AD107" s="22">
        <v>121639</v>
      </c>
      <c r="AE107" s="22">
        <v>183590</v>
      </c>
      <c r="AF107" s="22">
        <v>0</v>
      </c>
      <c r="AG107" s="22">
        <v>114485</v>
      </c>
      <c r="AH107" s="22">
        <v>58011</v>
      </c>
      <c r="AI107" s="22">
        <v>1907678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774497</v>
      </c>
      <c r="F108" s="22">
        <v>0</v>
      </c>
      <c r="G108" s="22">
        <v>529234</v>
      </c>
      <c r="H108" s="22">
        <v>652862</v>
      </c>
      <c r="I108" s="22">
        <v>865727</v>
      </c>
      <c r="J108" s="22">
        <v>0</v>
      </c>
      <c r="K108" s="22">
        <v>0</v>
      </c>
      <c r="L108" s="22">
        <v>0</v>
      </c>
      <c r="M108" s="22">
        <v>2822320</v>
      </c>
      <c r="N108" s="22">
        <v>0</v>
      </c>
      <c r="O108" s="22">
        <v>395192</v>
      </c>
      <c r="P108" s="22">
        <v>122820</v>
      </c>
      <c r="Q108" s="22">
        <v>80960</v>
      </c>
      <c r="R108" s="22">
        <v>728549</v>
      </c>
      <c r="S108" s="22">
        <v>0</v>
      </c>
      <c r="T108" s="22">
        <v>4149841</v>
      </c>
      <c r="U108" s="22">
        <v>843414</v>
      </c>
      <c r="V108" s="22">
        <v>0</v>
      </c>
      <c r="W108" s="22">
        <v>88445</v>
      </c>
      <c r="X108" s="22">
        <v>132706</v>
      </c>
      <c r="Y108" s="22">
        <v>37320</v>
      </c>
      <c r="Z108" s="22">
        <v>0</v>
      </c>
      <c r="AA108" s="22">
        <v>0</v>
      </c>
      <c r="AB108" s="22">
        <v>0</v>
      </c>
      <c r="AC108" s="22">
        <v>1101885</v>
      </c>
      <c r="AD108" s="22">
        <v>156958</v>
      </c>
      <c r="AE108" s="22">
        <v>100874</v>
      </c>
      <c r="AF108" s="22">
        <v>0</v>
      </c>
      <c r="AG108" s="22">
        <v>83019</v>
      </c>
      <c r="AH108" s="22">
        <v>39763</v>
      </c>
      <c r="AI108" s="22">
        <v>1482499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162798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162798</v>
      </c>
      <c r="N109" s="22">
        <v>0</v>
      </c>
      <c r="O109" s="22">
        <v>311933</v>
      </c>
      <c r="P109" s="22">
        <v>50631</v>
      </c>
      <c r="Q109" s="22">
        <v>5340</v>
      </c>
      <c r="R109" s="22">
        <v>0</v>
      </c>
      <c r="S109" s="22">
        <v>0</v>
      </c>
      <c r="T109" s="22">
        <v>530702</v>
      </c>
      <c r="U109" s="22">
        <v>103298</v>
      </c>
      <c r="V109" s="22">
        <v>0</v>
      </c>
      <c r="W109" s="22">
        <v>30987</v>
      </c>
      <c r="X109" s="22">
        <v>17728</v>
      </c>
      <c r="Y109" s="22">
        <v>0</v>
      </c>
      <c r="Z109" s="22">
        <v>0</v>
      </c>
      <c r="AA109" s="22">
        <v>0</v>
      </c>
      <c r="AB109" s="22">
        <v>7542</v>
      </c>
      <c r="AC109" s="22">
        <v>159555</v>
      </c>
      <c r="AD109" s="22">
        <v>97490</v>
      </c>
      <c r="AE109" s="22">
        <v>49012</v>
      </c>
      <c r="AF109" s="22">
        <v>0</v>
      </c>
      <c r="AG109" s="22">
        <v>5677</v>
      </c>
      <c r="AH109" s="22">
        <v>30867</v>
      </c>
      <c r="AI109" s="22">
        <v>342601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18702204</v>
      </c>
      <c r="F110" s="22">
        <v>0</v>
      </c>
      <c r="G110" s="22">
        <v>0</v>
      </c>
      <c r="H110" s="22">
        <v>2273811</v>
      </c>
      <c r="I110" s="22">
        <v>0</v>
      </c>
      <c r="J110" s="22">
        <v>0</v>
      </c>
      <c r="K110" s="22">
        <v>0</v>
      </c>
      <c r="L110" s="22">
        <v>0</v>
      </c>
      <c r="M110" s="22">
        <v>20976015</v>
      </c>
      <c r="N110" s="22">
        <v>4672694</v>
      </c>
      <c r="O110" s="22">
        <v>57280</v>
      </c>
      <c r="P110" s="22">
        <v>393486</v>
      </c>
      <c r="Q110" s="22">
        <v>3904190</v>
      </c>
      <c r="R110" s="22">
        <v>133807</v>
      </c>
      <c r="S110" s="22">
        <v>637057</v>
      </c>
      <c r="T110" s="22">
        <v>30774529</v>
      </c>
      <c r="U110" s="22">
        <v>3266687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3266687</v>
      </c>
      <c r="AD110" s="22">
        <v>343479</v>
      </c>
      <c r="AE110" s="22">
        <v>429112</v>
      </c>
      <c r="AF110" s="22">
        <v>0</v>
      </c>
      <c r="AG110" s="22">
        <v>183741</v>
      </c>
      <c r="AH110" s="22">
        <v>343568</v>
      </c>
      <c r="AI110" s="22">
        <v>4566587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1952117</v>
      </c>
      <c r="O111" s="22">
        <v>288803</v>
      </c>
      <c r="P111" s="22">
        <v>182034</v>
      </c>
      <c r="Q111" s="22">
        <v>0</v>
      </c>
      <c r="R111" s="22">
        <v>7605</v>
      </c>
      <c r="S111" s="22">
        <v>76249</v>
      </c>
      <c r="T111" s="22">
        <v>2506808</v>
      </c>
      <c r="U111" s="22">
        <v>499775</v>
      </c>
      <c r="V111" s="22">
        <v>0</v>
      </c>
      <c r="W111" s="22">
        <v>1572528</v>
      </c>
      <c r="X111" s="22">
        <v>256533</v>
      </c>
      <c r="Y111" s="22">
        <v>40401</v>
      </c>
      <c r="Z111" s="22">
        <v>0</v>
      </c>
      <c r="AA111" s="22">
        <v>0</v>
      </c>
      <c r="AB111" s="22">
        <v>0</v>
      </c>
      <c r="AC111" s="22">
        <v>2369237</v>
      </c>
      <c r="AD111" s="22">
        <v>227971</v>
      </c>
      <c r="AE111" s="22">
        <v>114731</v>
      </c>
      <c r="AF111" s="22">
        <v>0</v>
      </c>
      <c r="AG111" s="22">
        <v>85022</v>
      </c>
      <c r="AH111" s="22">
        <v>74211</v>
      </c>
      <c r="AI111" s="22">
        <v>2871172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2172005</v>
      </c>
      <c r="F112" s="22">
        <v>0</v>
      </c>
      <c r="G112" s="22">
        <v>343261</v>
      </c>
      <c r="H112" s="22">
        <v>477508</v>
      </c>
      <c r="I112" s="22">
        <v>553351</v>
      </c>
      <c r="J112" s="22">
        <v>0</v>
      </c>
      <c r="K112" s="22">
        <v>0</v>
      </c>
      <c r="L112" s="22">
        <v>0</v>
      </c>
      <c r="M112" s="22">
        <v>3546125</v>
      </c>
      <c r="N112" s="22">
        <v>0</v>
      </c>
      <c r="O112" s="22">
        <v>545811</v>
      </c>
      <c r="P112" s="22">
        <v>448022</v>
      </c>
      <c r="Q112" s="22">
        <v>45639</v>
      </c>
      <c r="R112" s="22">
        <v>224851</v>
      </c>
      <c r="S112" s="22">
        <v>58166</v>
      </c>
      <c r="T112" s="22">
        <v>4868614</v>
      </c>
      <c r="U112" s="22">
        <v>630752</v>
      </c>
      <c r="V112" s="22">
        <v>0</v>
      </c>
      <c r="W112" s="22">
        <v>303530</v>
      </c>
      <c r="X112" s="22">
        <v>444695</v>
      </c>
      <c r="Y112" s="22">
        <v>274335</v>
      </c>
      <c r="Z112" s="22">
        <v>4598</v>
      </c>
      <c r="AA112" s="22">
        <v>0</v>
      </c>
      <c r="AB112" s="22">
        <v>0</v>
      </c>
      <c r="AC112" s="22">
        <v>1657910</v>
      </c>
      <c r="AD112" s="22">
        <v>247424</v>
      </c>
      <c r="AE112" s="22">
        <v>187818</v>
      </c>
      <c r="AF112" s="22">
        <v>0</v>
      </c>
      <c r="AG112" s="22">
        <v>72880</v>
      </c>
      <c r="AH112" s="22">
        <v>157822</v>
      </c>
      <c r="AI112" s="22">
        <v>2323854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51012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51012</v>
      </c>
      <c r="N113" s="22">
        <v>1684150</v>
      </c>
      <c r="O113" s="22">
        <v>13004</v>
      </c>
      <c r="P113" s="22">
        <v>417260</v>
      </c>
      <c r="Q113" s="22">
        <v>9767</v>
      </c>
      <c r="R113" s="22">
        <v>0</v>
      </c>
      <c r="S113" s="22">
        <v>0</v>
      </c>
      <c r="T113" s="22">
        <v>2175193</v>
      </c>
      <c r="U113" s="22">
        <v>137497</v>
      </c>
      <c r="V113" s="22">
        <v>57705</v>
      </c>
      <c r="W113" s="22">
        <v>54575</v>
      </c>
      <c r="X113" s="22">
        <v>135810</v>
      </c>
      <c r="Y113" s="22">
        <v>0</v>
      </c>
      <c r="Z113" s="22">
        <v>0</v>
      </c>
      <c r="AA113" s="22">
        <v>0</v>
      </c>
      <c r="AB113" s="22">
        <v>0</v>
      </c>
      <c r="AC113" s="22">
        <v>385587</v>
      </c>
      <c r="AD113" s="22">
        <v>91699</v>
      </c>
      <c r="AE113" s="22">
        <v>68601</v>
      </c>
      <c r="AF113" s="22">
        <v>0</v>
      </c>
      <c r="AG113" s="22">
        <v>2873</v>
      </c>
      <c r="AH113" s="22">
        <v>91075</v>
      </c>
      <c r="AI113" s="22">
        <v>639835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20051739</v>
      </c>
      <c r="F114" s="22">
        <v>0</v>
      </c>
      <c r="G114" s="22">
        <v>1670071</v>
      </c>
      <c r="H114" s="22">
        <v>953137</v>
      </c>
      <c r="I114" s="22">
        <v>2192709</v>
      </c>
      <c r="J114" s="22">
        <v>0</v>
      </c>
      <c r="K114" s="22">
        <v>0</v>
      </c>
      <c r="L114" s="22">
        <v>0</v>
      </c>
      <c r="M114" s="22">
        <v>24867656</v>
      </c>
      <c r="N114" s="22">
        <v>-8977045</v>
      </c>
      <c r="O114" s="22">
        <v>465506</v>
      </c>
      <c r="P114" s="22">
        <v>188372</v>
      </c>
      <c r="Q114" s="22">
        <v>2973722</v>
      </c>
      <c r="R114" s="22">
        <v>504198</v>
      </c>
      <c r="S114" s="22">
        <v>504176</v>
      </c>
      <c r="T114" s="22">
        <v>20526585</v>
      </c>
      <c r="U114" s="22">
        <v>1409660</v>
      </c>
      <c r="V114" s="22">
        <v>0</v>
      </c>
      <c r="W114" s="22">
        <v>1356145</v>
      </c>
      <c r="X114" s="22">
        <v>637380</v>
      </c>
      <c r="Y114" s="22">
        <v>379616</v>
      </c>
      <c r="Z114" s="22">
        <v>0</v>
      </c>
      <c r="AA114" s="22">
        <v>0</v>
      </c>
      <c r="AB114" s="22">
        <v>0</v>
      </c>
      <c r="AC114" s="22">
        <v>3782801</v>
      </c>
      <c r="AD114" s="22">
        <v>1403738</v>
      </c>
      <c r="AE114" s="22">
        <v>404273</v>
      </c>
      <c r="AF114" s="22">
        <v>0</v>
      </c>
      <c r="AG114" s="22">
        <v>229438</v>
      </c>
      <c r="AH114" s="22">
        <v>300995</v>
      </c>
      <c r="AI114" s="22">
        <v>6121245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286767</v>
      </c>
      <c r="F115" s="22">
        <v>0</v>
      </c>
      <c r="G115" s="22">
        <v>112619</v>
      </c>
      <c r="H115" s="22">
        <v>250564</v>
      </c>
      <c r="I115" s="22">
        <v>0</v>
      </c>
      <c r="J115" s="22">
        <v>0</v>
      </c>
      <c r="K115" s="22">
        <v>0</v>
      </c>
      <c r="L115" s="22">
        <v>0</v>
      </c>
      <c r="M115" s="22">
        <v>649950</v>
      </c>
      <c r="N115" s="22">
        <v>0</v>
      </c>
      <c r="O115" s="22">
        <v>378817</v>
      </c>
      <c r="P115" s="22">
        <v>31182</v>
      </c>
      <c r="Q115" s="22">
        <v>7330</v>
      </c>
      <c r="R115" s="22">
        <v>202276</v>
      </c>
      <c r="S115" s="22">
        <v>16485</v>
      </c>
      <c r="T115" s="22">
        <v>1286040</v>
      </c>
      <c r="U115" s="22">
        <v>256057</v>
      </c>
      <c r="V115" s="22">
        <v>0</v>
      </c>
      <c r="W115" s="22">
        <v>58535</v>
      </c>
      <c r="X115" s="22">
        <v>14841</v>
      </c>
      <c r="Y115" s="22">
        <v>0</v>
      </c>
      <c r="Z115" s="22">
        <v>0</v>
      </c>
      <c r="AA115" s="22">
        <v>0</v>
      </c>
      <c r="AB115" s="22">
        <v>0</v>
      </c>
      <c r="AC115" s="22">
        <v>329433</v>
      </c>
      <c r="AD115" s="22">
        <v>43120</v>
      </c>
      <c r="AE115" s="22">
        <v>42515</v>
      </c>
      <c r="AF115" s="22">
        <v>0</v>
      </c>
      <c r="AG115" s="22">
        <v>18550</v>
      </c>
      <c r="AH115" s="22">
        <v>26209</v>
      </c>
      <c r="AI115" s="22">
        <v>459827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202135</v>
      </c>
      <c r="F116" s="22">
        <v>0</v>
      </c>
      <c r="G116" s="22">
        <v>3854332</v>
      </c>
      <c r="H116" s="22">
        <v>309840</v>
      </c>
      <c r="I116" s="22">
        <v>231678</v>
      </c>
      <c r="J116" s="22">
        <v>0</v>
      </c>
      <c r="K116" s="22">
        <v>0</v>
      </c>
      <c r="L116" s="22">
        <v>0</v>
      </c>
      <c r="M116" s="22">
        <v>4597985</v>
      </c>
      <c r="N116" s="22">
        <v>-7243214</v>
      </c>
      <c r="O116" s="22">
        <v>830295</v>
      </c>
      <c r="P116" s="22">
        <v>2747421</v>
      </c>
      <c r="Q116" s="22">
        <v>0</v>
      </c>
      <c r="R116" s="22">
        <v>406259</v>
      </c>
      <c r="S116" s="22">
        <v>0</v>
      </c>
      <c r="T116" s="22">
        <v>1338746</v>
      </c>
      <c r="U116" s="22">
        <v>515239</v>
      </c>
      <c r="V116" s="22">
        <v>0</v>
      </c>
      <c r="W116" s="22">
        <v>114557</v>
      </c>
      <c r="X116" s="22">
        <v>167814</v>
      </c>
      <c r="Y116" s="22">
        <v>30921</v>
      </c>
      <c r="Z116" s="22">
        <v>0</v>
      </c>
      <c r="AA116" s="22">
        <v>0</v>
      </c>
      <c r="AB116" s="22">
        <v>0</v>
      </c>
      <c r="AC116" s="22">
        <v>828531</v>
      </c>
      <c r="AD116" s="22">
        <v>72345</v>
      </c>
      <c r="AE116" s="22">
        <v>173780</v>
      </c>
      <c r="AF116" s="22">
        <v>0</v>
      </c>
      <c r="AG116" s="22">
        <v>67305</v>
      </c>
      <c r="AH116" s="22">
        <v>58269</v>
      </c>
      <c r="AI116" s="22">
        <v>1200230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98645</v>
      </c>
      <c r="F117" s="22">
        <v>0</v>
      </c>
      <c r="G117" s="22">
        <v>3949328</v>
      </c>
      <c r="H117" s="22">
        <v>367942</v>
      </c>
      <c r="I117" s="22">
        <v>196604</v>
      </c>
      <c r="J117" s="22">
        <v>0</v>
      </c>
      <c r="K117" s="22">
        <v>0</v>
      </c>
      <c r="L117" s="22">
        <v>0</v>
      </c>
      <c r="M117" s="22">
        <v>4612519</v>
      </c>
      <c r="N117" s="22">
        <v>0</v>
      </c>
      <c r="O117" s="22">
        <v>0</v>
      </c>
      <c r="P117" s="22">
        <v>18411</v>
      </c>
      <c r="Q117" s="22">
        <v>0</v>
      </c>
      <c r="R117" s="22">
        <v>0</v>
      </c>
      <c r="S117" s="22">
        <v>0</v>
      </c>
      <c r="T117" s="22">
        <v>4630930</v>
      </c>
      <c r="U117" s="22">
        <v>54098</v>
      </c>
      <c r="V117" s="22">
        <v>0</v>
      </c>
      <c r="W117" s="22">
        <v>111077</v>
      </c>
      <c r="X117" s="22">
        <v>29952</v>
      </c>
      <c r="Y117" s="22">
        <v>4901</v>
      </c>
      <c r="Z117" s="22">
        <v>0</v>
      </c>
      <c r="AA117" s="22">
        <v>0</v>
      </c>
      <c r="AB117" s="22">
        <v>17654</v>
      </c>
      <c r="AC117" s="22">
        <v>217682</v>
      </c>
      <c r="AD117" s="22">
        <v>88548</v>
      </c>
      <c r="AE117" s="22">
        <v>37267</v>
      </c>
      <c r="AF117" s="22">
        <v>0</v>
      </c>
      <c r="AG117" s="22">
        <v>16099</v>
      </c>
      <c r="AH117" s="22">
        <v>9000</v>
      </c>
      <c r="AI117" s="22">
        <v>368596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556745</v>
      </c>
      <c r="F118" s="22">
        <v>0</v>
      </c>
      <c r="G118" s="22">
        <v>0</v>
      </c>
      <c r="H118" s="22">
        <v>261627</v>
      </c>
      <c r="I118" s="22">
        <v>0</v>
      </c>
      <c r="J118" s="22">
        <v>0</v>
      </c>
      <c r="K118" s="22">
        <v>0</v>
      </c>
      <c r="L118" s="22">
        <v>40647</v>
      </c>
      <c r="M118" s="22">
        <v>859019</v>
      </c>
      <c r="N118" s="22">
        <v>118142</v>
      </c>
      <c r="O118" s="22">
        <v>691227</v>
      </c>
      <c r="P118" s="22">
        <v>173443</v>
      </c>
      <c r="Q118" s="22">
        <v>0</v>
      </c>
      <c r="R118" s="22">
        <v>170444</v>
      </c>
      <c r="S118" s="22">
        <v>0</v>
      </c>
      <c r="T118" s="22">
        <v>2012275</v>
      </c>
      <c r="U118" s="22">
        <v>933994</v>
      </c>
      <c r="V118" s="22">
        <v>0</v>
      </c>
      <c r="W118" s="22">
        <v>154199</v>
      </c>
      <c r="X118" s="22">
        <v>98959</v>
      </c>
      <c r="Y118" s="22">
        <v>0</v>
      </c>
      <c r="Z118" s="22">
        <v>0</v>
      </c>
      <c r="AA118" s="22">
        <v>0</v>
      </c>
      <c r="AB118" s="22">
        <v>64098</v>
      </c>
      <c r="AC118" s="22">
        <v>1251250</v>
      </c>
      <c r="AD118" s="22">
        <v>346363</v>
      </c>
      <c r="AE118" s="22">
        <v>404958</v>
      </c>
      <c r="AF118" s="22">
        <v>0</v>
      </c>
      <c r="AG118" s="22">
        <v>161513</v>
      </c>
      <c r="AH118" s="22">
        <v>24182</v>
      </c>
      <c r="AI118" s="22">
        <v>2188266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1634905</v>
      </c>
      <c r="F119" s="22">
        <v>0</v>
      </c>
      <c r="G119" s="22">
        <v>196057</v>
      </c>
      <c r="H119" s="22">
        <v>58324</v>
      </c>
      <c r="I119" s="22">
        <v>3192041</v>
      </c>
      <c r="J119" s="22">
        <v>0</v>
      </c>
      <c r="K119" s="22">
        <v>0</v>
      </c>
      <c r="L119" s="22">
        <v>0</v>
      </c>
      <c r="M119" s="22">
        <v>5081327</v>
      </c>
      <c r="N119" s="22">
        <v>-3639192</v>
      </c>
      <c r="O119" s="22">
        <v>0</v>
      </c>
      <c r="P119" s="22">
        <v>194903</v>
      </c>
      <c r="Q119" s="22">
        <v>0</v>
      </c>
      <c r="R119" s="22">
        <v>838236</v>
      </c>
      <c r="S119" s="22">
        <v>0</v>
      </c>
      <c r="T119" s="22">
        <v>2475274</v>
      </c>
      <c r="U119" s="22">
        <v>639437</v>
      </c>
      <c r="V119" s="22">
        <v>0</v>
      </c>
      <c r="W119" s="22">
        <v>104209</v>
      </c>
      <c r="X119" s="22">
        <v>187215</v>
      </c>
      <c r="Y119" s="22">
        <v>21640</v>
      </c>
      <c r="Z119" s="22">
        <v>0</v>
      </c>
      <c r="AA119" s="22">
        <v>0</v>
      </c>
      <c r="AB119" s="22">
        <v>0</v>
      </c>
      <c r="AC119" s="22">
        <v>952501</v>
      </c>
      <c r="AD119" s="22">
        <v>179415</v>
      </c>
      <c r="AE119" s="22">
        <v>153740</v>
      </c>
      <c r="AF119" s="22">
        <v>0</v>
      </c>
      <c r="AG119" s="22">
        <v>66438</v>
      </c>
      <c r="AH119" s="22">
        <v>81613</v>
      </c>
      <c r="AI119" s="22">
        <v>1433707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980251</v>
      </c>
      <c r="F120" s="22">
        <v>0</v>
      </c>
      <c r="G120" s="22">
        <v>5647434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6627685</v>
      </c>
      <c r="N120" s="22">
        <v>0</v>
      </c>
      <c r="O120" s="22">
        <v>723882</v>
      </c>
      <c r="P120" s="22">
        <v>873905</v>
      </c>
      <c r="Q120" s="22">
        <v>3282227</v>
      </c>
      <c r="R120" s="22">
        <v>0</v>
      </c>
      <c r="S120" s="22">
        <v>0</v>
      </c>
      <c r="T120" s="22">
        <v>11507699</v>
      </c>
      <c r="U120" s="22">
        <v>2849881</v>
      </c>
      <c r="V120" s="22">
        <v>0</v>
      </c>
      <c r="W120" s="22">
        <v>0</v>
      </c>
      <c r="X120" s="22">
        <v>0</v>
      </c>
      <c r="Y120" s="22">
        <v>462454</v>
      </c>
      <c r="Z120" s="22">
        <v>0</v>
      </c>
      <c r="AA120" s="22">
        <v>0</v>
      </c>
      <c r="AB120" s="22">
        <v>0</v>
      </c>
      <c r="AC120" s="22">
        <v>3312335</v>
      </c>
      <c r="AD120" s="22">
        <v>637689</v>
      </c>
      <c r="AE120" s="22">
        <v>149901</v>
      </c>
      <c r="AF120" s="22">
        <v>0</v>
      </c>
      <c r="AG120" s="22">
        <v>0</v>
      </c>
      <c r="AH120" s="22">
        <v>4702</v>
      </c>
      <c r="AI120" s="22">
        <v>4104627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873536</v>
      </c>
      <c r="F121" s="22">
        <v>0</v>
      </c>
      <c r="G121" s="22">
        <v>659584</v>
      </c>
      <c r="H121" s="22">
        <v>934080</v>
      </c>
      <c r="I121" s="22">
        <v>0</v>
      </c>
      <c r="J121" s="22">
        <v>0</v>
      </c>
      <c r="K121" s="22">
        <v>0</v>
      </c>
      <c r="L121" s="22">
        <v>0</v>
      </c>
      <c r="M121" s="22">
        <v>2467200</v>
      </c>
      <c r="N121" s="22">
        <v>1369106</v>
      </c>
      <c r="O121" s="22">
        <v>3124846</v>
      </c>
      <c r="P121" s="22">
        <v>491140</v>
      </c>
      <c r="Q121" s="22">
        <v>0</v>
      </c>
      <c r="R121" s="22">
        <v>0</v>
      </c>
      <c r="S121" s="22">
        <v>131264</v>
      </c>
      <c r="T121" s="22">
        <v>7583556</v>
      </c>
      <c r="U121" s="22">
        <v>891552</v>
      </c>
      <c r="V121" s="22">
        <v>0</v>
      </c>
      <c r="W121" s="22">
        <v>1101515</v>
      </c>
      <c r="X121" s="22">
        <v>817544</v>
      </c>
      <c r="Y121" s="22">
        <v>0</v>
      </c>
      <c r="Z121" s="22">
        <v>0</v>
      </c>
      <c r="AA121" s="22">
        <v>0</v>
      </c>
      <c r="AB121" s="22">
        <v>0</v>
      </c>
      <c r="AC121" s="22">
        <v>2810611</v>
      </c>
      <c r="AD121" s="22">
        <v>629636</v>
      </c>
      <c r="AE121" s="22">
        <v>324662</v>
      </c>
      <c r="AF121" s="22">
        <v>0</v>
      </c>
      <c r="AG121" s="22">
        <v>171994</v>
      </c>
      <c r="AH121" s="22">
        <v>172963</v>
      </c>
      <c r="AI121" s="22">
        <v>4109866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668740</v>
      </c>
      <c r="F122" s="22">
        <v>0</v>
      </c>
      <c r="G122" s="22">
        <v>0</v>
      </c>
      <c r="H122" s="22">
        <v>33304</v>
      </c>
      <c r="I122" s="22">
        <v>64870</v>
      </c>
      <c r="J122" s="22">
        <v>0</v>
      </c>
      <c r="K122" s="22">
        <v>0</v>
      </c>
      <c r="L122" s="22">
        <v>0</v>
      </c>
      <c r="M122" s="22">
        <v>766914</v>
      </c>
      <c r="N122" s="22">
        <v>0</v>
      </c>
      <c r="O122" s="22">
        <v>0</v>
      </c>
      <c r="P122" s="22">
        <v>73555</v>
      </c>
      <c r="Q122" s="22">
        <v>25703</v>
      </c>
      <c r="R122" s="22">
        <v>0</v>
      </c>
      <c r="S122" s="22">
        <v>30235</v>
      </c>
      <c r="T122" s="22">
        <v>896407</v>
      </c>
      <c r="U122" s="22">
        <v>30299</v>
      </c>
      <c r="V122" s="22">
        <v>0</v>
      </c>
      <c r="W122" s="22">
        <v>44011</v>
      </c>
      <c r="X122" s="22">
        <v>54376</v>
      </c>
      <c r="Y122" s="22">
        <v>10067</v>
      </c>
      <c r="Z122" s="22">
        <v>0</v>
      </c>
      <c r="AA122" s="22">
        <v>0</v>
      </c>
      <c r="AB122" s="22">
        <v>0</v>
      </c>
      <c r="AC122" s="22">
        <v>138753</v>
      </c>
      <c r="AD122" s="22">
        <v>64782</v>
      </c>
      <c r="AE122" s="22">
        <v>82077</v>
      </c>
      <c r="AF122" s="22">
        <v>0</v>
      </c>
      <c r="AG122" s="22">
        <v>0</v>
      </c>
      <c r="AH122" s="22">
        <v>30957</v>
      </c>
      <c r="AI122" s="22">
        <v>316569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863609</v>
      </c>
      <c r="F123" s="22">
        <v>0</v>
      </c>
      <c r="G123" s="22">
        <v>364334</v>
      </c>
      <c r="H123" s="22">
        <v>203581</v>
      </c>
      <c r="I123" s="22">
        <v>154453</v>
      </c>
      <c r="J123" s="22">
        <v>0</v>
      </c>
      <c r="K123" s="22">
        <v>0</v>
      </c>
      <c r="L123" s="22">
        <v>0</v>
      </c>
      <c r="M123" s="22">
        <v>1585977</v>
      </c>
      <c r="N123" s="22">
        <v>2578204</v>
      </c>
      <c r="O123" s="22">
        <v>1076189</v>
      </c>
      <c r="P123" s="22">
        <v>405012</v>
      </c>
      <c r="Q123" s="22">
        <v>118377</v>
      </c>
      <c r="R123" s="22">
        <v>1211335</v>
      </c>
      <c r="S123" s="22">
        <v>231583</v>
      </c>
      <c r="T123" s="22">
        <v>7206677</v>
      </c>
      <c r="U123" s="22">
        <v>915203</v>
      </c>
      <c r="V123" s="22">
        <v>0</v>
      </c>
      <c r="W123" s="22">
        <v>278955</v>
      </c>
      <c r="X123" s="22">
        <v>312110</v>
      </c>
      <c r="Y123" s="22">
        <v>12609</v>
      </c>
      <c r="Z123" s="22">
        <v>0</v>
      </c>
      <c r="AA123" s="22">
        <v>0</v>
      </c>
      <c r="AB123" s="22">
        <v>0</v>
      </c>
      <c r="AC123" s="22">
        <v>1518877</v>
      </c>
      <c r="AD123" s="22">
        <v>302788</v>
      </c>
      <c r="AE123" s="22">
        <v>350763</v>
      </c>
      <c r="AF123" s="22">
        <v>0</v>
      </c>
      <c r="AG123" s="22">
        <v>419825</v>
      </c>
      <c r="AH123" s="22">
        <v>190249</v>
      </c>
      <c r="AI123" s="22">
        <v>2782502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510790</v>
      </c>
      <c r="F124" s="22">
        <v>0</v>
      </c>
      <c r="G124" s="22">
        <v>781344</v>
      </c>
      <c r="H124" s="22">
        <v>478903</v>
      </c>
      <c r="I124" s="22">
        <v>53810</v>
      </c>
      <c r="J124" s="22">
        <v>0</v>
      </c>
      <c r="K124" s="22">
        <v>0</v>
      </c>
      <c r="L124" s="22">
        <v>0</v>
      </c>
      <c r="M124" s="22">
        <v>1824847</v>
      </c>
      <c r="N124" s="22">
        <v>2107610</v>
      </c>
      <c r="O124" s="22">
        <v>336824</v>
      </c>
      <c r="P124" s="22">
        <v>349088</v>
      </c>
      <c r="Q124" s="22">
        <v>0</v>
      </c>
      <c r="R124" s="22">
        <v>1123126</v>
      </c>
      <c r="S124" s="22">
        <v>0</v>
      </c>
      <c r="T124" s="22">
        <v>5741495</v>
      </c>
      <c r="U124" s="22">
        <v>249658</v>
      </c>
      <c r="V124" s="22">
        <v>0</v>
      </c>
      <c r="W124" s="22">
        <v>73377</v>
      </c>
      <c r="X124" s="22">
        <v>42555</v>
      </c>
      <c r="Y124" s="22">
        <v>46648</v>
      </c>
      <c r="Z124" s="22">
        <v>0</v>
      </c>
      <c r="AA124" s="22">
        <v>0</v>
      </c>
      <c r="AB124" s="22">
        <v>0</v>
      </c>
      <c r="AC124" s="22">
        <v>412238</v>
      </c>
      <c r="AD124" s="22">
        <v>35940</v>
      </c>
      <c r="AE124" s="22">
        <v>46825</v>
      </c>
      <c r="AF124" s="22">
        <v>0</v>
      </c>
      <c r="AG124" s="22">
        <v>33378</v>
      </c>
      <c r="AH124" s="22">
        <v>62624</v>
      </c>
      <c r="AI124" s="22">
        <v>591005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395266</v>
      </c>
      <c r="F125" s="22">
        <v>0</v>
      </c>
      <c r="G125" s="22">
        <v>113745</v>
      </c>
      <c r="H125" s="22">
        <v>57150</v>
      </c>
      <c r="I125" s="22">
        <v>0</v>
      </c>
      <c r="J125" s="22">
        <v>0</v>
      </c>
      <c r="K125" s="22">
        <v>0</v>
      </c>
      <c r="L125" s="22">
        <v>0</v>
      </c>
      <c r="M125" s="22">
        <v>566161</v>
      </c>
      <c r="N125" s="22">
        <v>0</v>
      </c>
      <c r="O125" s="22">
        <v>1027586</v>
      </c>
      <c r="P125" s="22">
        <v>222905</v>
      </c>
      <c r="Q125" s="22">
        <v>6332</v>
      </c>
      <c r="R125" s="22">
        <v>0</v>
      </c>
      <c r="S125" s="22">
        <v>32595</v>
      </c>
      <c r="T125" s="22">
        <v>1855579</v>
      </c>
      <c r="U125" s="22">
        <v>372417</v>
      </c>
      <c r="V125" s="22">
        <v>0</v>
      </c>
      <c r="W125" s="22">
        <v>141488</v>
      </c>
      <c r="X125" s="22">
        <v>94040</v>
      </c>
      <c r="Y125" s="22">
        <v>10234</v>
      </c>
      <c r="Z125" s="22">
        <v>0</v>
      </c>
      <c r="AA125" s="22">
        <v>0</v>
      </c>
      <c r="AB125" s="22">
        <v>0</v>
      </c>
      <c r="AC125" s="22">
        <v>618179</v>
      </c>
      <c r="AD125" s="22">
        <v>585924</v>
      </c>
      <c r="AE125" s="22">
        <v>282387</v>
      </c>
      <c r="AF125" s="22">
        <v>0</v>
      </c>
      <c r="AG125" s="22">
        <v>0</v>
      </c>
      <c r="AH125" s="22">
        <v>51300</v>
      </c>
      <c r="AI125" s="22">
        <v>1537790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480524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480524</v>
      </c>
      <c r="N126" s="22">
        <v>810</v>
      </c>
      <c r="O126" s="22">
        <v>0</v>
      </c>
      <c r="P126" s="22">
        <v>0</v>
      </c>
      <c r="Q126" s="22">
        <v>0</v>
      </c>
      <c r="R126" s="22">
        <v>37056</v>
      </c>
      <c r="S126" s="22">
        <v>22824</v>
      </c>
      <c r="T126" s="22">
        <v>541214</v>
      </c>
      <c r="U126" s="22">
        <v>118186</v>
      </c>
      <c r="V126" s="22">
        <v>0</v>
      </c>
      <c r="W126" s="22">
        <v>36178</v>
      </c>
      <c r="X126" s="22">
        <v>66393</v>
      </c>
      <c r="Y126" s="22">
        <v>12024</v>
      </c>
      <c r="Z126" s="22">
        <v>0</v>
      </c>
      <c r="AA126" s="22">
        <v>0</v>
      </c>
      <c r="AB126" s="22">
        <v>0</v>
      </c>
      <c r="AC126" s="22">
        <v>232781</v>
      </c>
      <c r="AD126" s="22">
        <v>111189</v>
      </c>
      <c r="AE126" s="22">
        <v>47767</v>
      </c>
      <c r="AF126" s="22">
        <v>0</v>
      </c>
      <c r="AG126" s="22">
        <v>8808</v>
      </c>
      <c r="AH126" s="22">
        <v>14087</v>
      </c>
      <c r="AI126" s="22">
        <v>414632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925993</v>
      </c>
      <c r="F127" s="22">
        <v>0</v>
      </c>
      <c r="G127" s="22">
        <v>1336460</v>
      </c>
      <c r="H127" s="22">
        <v>1680149</v>
      </c>
      <c r="I127" s="22">
        <v>315638</v>
      </c>
      <c r="J127" s="22">
        <v>0</v>
      </c>
      <c r="K127" s="22">
        <v>543</v>
      </c>
      <c r="L127" s="22">
        <v>0</v>
      </c>
      <c r="M127" s="22">
        <v>4258783</v>
      </c>
      <c r="N127" s="22">
        <v>668565</v>
      </c>
      <c r="O127" s="22">
        <v>343871</v>
      </c>
      <c r="P127" s="22">
        <v>28354</v>
      </c>
      <c r="Q127" s="22">
        <v>0</v>
      </c>
      <c r="R127" s="22">
        <v>0</v>
      </c>
      <c r="S127" s="22">
        <v>29293</v>
      </c>
      <c r="T127" s="22">
        <v>5328866</v>
      </c>
      <c r="U127" s="22">
        <v>230282</v>
      </c>
      <c r="V127" s="22">
        <v>0</v>
      </c>
      <c r="W127" s="22">
        <v>89569</v>
      </c>
      <c r="X127" s="22">
        <v>69366</v>
      </c>
      <c r="Y127" s="22">
        <v>23018</v>
      </c>
      <c r="Z127" s="22">
        <v>0</v>
      </c>
      <c r="AA127" s="22">
        <v>21598</v>
      </c>
      <c r="AB127" s="22">
        <v>0</v>
      </c>
      <c r="AC127" s="22">
        <v>433833</v>
      </c>
      <c r="AD127" s="22">
        <v>407952</v>
      </c>
      <c r="AE127" s="22">
        <v>81167</v>
      </c>
      <c r="AF127" s="22">
        <v>0</v>
      </c>
      <c r="AG127" s="22">
        <v>38132</v>
      </c>
      <c r="AH127" s="22">
        <v>63680</v>
      </c>
      <c r="AI127" s="22">
        <v>1024764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562300</v>
      </c>
      <c r="F128" s="22">
        <v>0</v>
      </c>
      <c r="G128" s="22">
        <v>82098</v>
      </c>
      <c r="H128" s="22">
        <v>20874</v>
      </c>
      <c r="I128" s="22">
        <v>0</v>
      </c>
      <c r="J128" s="22">
        <v>0</v>
      </c>
      <c r="K128" s="22">
        <v>0</v>
      </c>
      <c r="L128" s="22">
        <v>0</v>
      </c>
      <c r="M128" s="22">
        <v>665272</v>
      </c>
      <c r="N128" s="22">
        <v>0</v>
      </c>
      <c r="O128" s="22">
        <v>75166</v>
      </c>
      <c r="P128" s="22">
        <v>90134</v>
      </c>
      <c r="Q128" s="22">
        <v>0</v>
      </c>
      <c r="R128" s="22">
        <v>921491</v>
      </c>
      <c r="S128" s="22">
        <v>43939</v>
      </c>
      <c r="T128" s="22">
        <v>1796002</v>
      </c>
      <c r="U128" s="22">
        <v>182107</v>
      </c>
      <c r="V128" s="22">
        <v>0</v>
      </c>
      <c r="W128" s="22">
        <v>124803</v>
      </c>
      <c r="X128" s="22">
        <v>115321</v>
      </c>
      <c r="Y128" s="22">
        <v>0</v>
      </c>
      <c r="Z128" s="22">
        <v>0</v>
      </c>
      <c r="AA128" s="22">
        <v>0</v>
      </c>
      <c r="AB128" s="22">
        <v>0</v>
      </c>
      <c r="AC128" s="22">
        <v>422231</v>
      </c>
      <c r="AD128" s="22">
        <v>61444</v>
      </c>
      <c r="AE128" s="22">
        <v>209021</v>
      </c>
      <c r="AF128" s="22">
        <v>0</v>
      </c>
      <c r="AG128" s="22">
        <v>36473</v>
      </c>
      <c r="AH128" s="22">
        <v>70383</v>
      </c>
      <c r="AI128" s="22">
        <v>799552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502215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502215</v>
      </c>
      <c r="N129" s="22">
        <v>49218</v>
      </c>
      <c r="O129" s="22">
        <v>3827671</v>
      </c>
      <c r="P129" s="22">
        <v>57450</v>
      </c>
      <c r="Q129" s="22">
        <v>0</v>
      </c>
      <c r="R129" s="22">
        <v>20400</v>
      </c>
      <c r="S129" s="22">
        <v>88516</v>
      </c>
      <c r="T129" s="22">
        <v>4545470</v>
      </c>
      <c r="U129" s="22">
        <v>367849</v>
      </c>
      <c r="V129" s="22">
        <v>0</v>
      </c>
      <c r="W129" s="22">
        <v>89155</v>
      </c>
      <c r="X129" s="22">
        <v>166161</v>
      </c>
      <c r="Y129" s="22">
        <v>0</v>
      </c>
      <c r="Z129" s="22">
        <v>0</v>
      </c>
      <c r="AA129" s="22">
        <v>0</v>
      </c>
      <c r="AB129" s="22">
        <v>0</v>
      </c>
      <c r="AC129" s="22">
        <v>623165</v>
      </c>
      <c r="AD129" s="22">
        <v>157806</v>
      </c>
      <c r="AE129" s="22">
        <v>17605</v>
      </c>
      <c r="AF129" s="22">
        <v>0</v>
      </c>
      <c r="AG129" s="22">
        <v>67962</v>
      </c>
      <c r="AH129" s="22">
        <v>94681</v>
      </c>
      <c r="AI129" s="22">
        <v>961219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105309</v>
      </c>
      <c r="F130" s="22">
        <v>0</v>
      </c>
      <c r="G130" s="22">
        <v>868787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974096</v>
      </c>
      <c r="N130" s="22">
        <v>0</v>
      </c>
      <c r="O130" s="22">
        <v>18997</v>
      </c>
      <c r="P130" s="22">
        <v>26850</v>
      </c>
      <c r="Q130" s="22">
        <v>0</v>
      </c>
      <c r="R130" s="22">
        <v>5000</v>
      </c>
      <c r="S130" s="22">
        <v>31581</v>
      </c>
      <c r="T130" s="22">
        <v>1056524</v>
      </c>
      <c r="U130" s="22">
        <v>194781</v>
      </c>
      <c r="V130" s="22">
        <v>0</v>
      </c>
      <c r="W130" s="22">
        <v>281957</v>
      </c>
      <c r="X130" s="22">
        <v>21857</v>
      </c>
      <c r="Y130" s="22">
        <v>0</v>
      </c>
      <c r="Z130" s="22">
        <v>0</v>
      </c>
      <c r="AA130" s="22">
        <v>0</v>
      </c>
      <c r="AB130" s="22">
        <v>0</v>
      </c>
      <c r="AC130" s="22">
        <v>498595</v>
      </c>
      <c r="AD130" s="22">
        <v>380604</v>
      </c>
      <c r="AE130" s="22">
        <v>84685</v>
      </c>
      <c r="AF130" s="22">
        <v>0</v>
      </c>
      <c r="AG130" s="22">
        <v>9133</v>
      </c>
      <c r="AH130" s="22">
        <v>40931</v>
      </c>
      <c r="AI130" s="22">
        <v>1013948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27330</v>
      </c>
      <c r="I131" s="22">
        <v>0</v>
      </c>
      <c r="J131" s="22">
        <v>0</v>
      </c>
      <c r="K131" s="22">
        <v>0</v>
      </c>
      <c r="L131" s="22">
        <v>0</v>
      </c>
      <c r="M131" s="22">
        <v>27330</v>
      </c>
      <c r="N131" s="22">
        <v>0</v>
      </c>
      <c r="O131" s="22">
        <v>455193</v>
      </c>
      <c r="P131" s="22">
        <v>160328</v>
      </c>
      <c r="Q131" s="22">
        <v>0</v>
      </c>
      <c r="R131" s="22">
        <v>126595</v>
      </c>
      <c r="S131" s="22">
        <v>40201</v>
      </c>
      <c r="T131" s="22">
        <v>809647</v>
      </c>
      <c r="U131" s="22">
        <v>154872</v>
      </c>
      <c r="V131" s="22">
        <v>0</v>
      </c>
      <c r="W131" s="22">
        <v>45380</v>
      </c>
      <c r="X131" s="22">
        <v>105543</v>
      </c>
      <c r="Y131" s="22">
        <v>13750</v>
      </c>
      <c r="Z131" s="22">
        <v>0</v>
      </c>
      <c r="AA131" s="22">
        <v>0</v>
      </c>
      <c r="AB131" s="22">
        <v>0</v>
      </c>
      <c r="AC131" s="22">
        <v>319545</v>
      </c>
      <c r="AD131" s="22">
        <v>668910</v>
      </c>
      <c r="AE131" s="22">
        <v>119699</v>
      </c>
      <c r="AF131" s="22">
        <v>0</v>
      </c>
      <c r="AG131" s="22">
        <v>102478</v>
      </c>
      <c r="AH131" s="22">
        <v>53560</v>
      </c>
      <c r="AI131" s="22">
        <v>1264192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29505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29505</v>
      </c>
      <c r="N132" s="22">
        <v>0</v>
      </c>
      <c r="O132" s="22">
        <v>2249</v>
      </c>
      <c r="P132" s="22">
        <v>19825</v>
      </c>
      <c r="Q132" s="22">
        <v>0</v>
      </c>
      <c r="R132" s="22">
        <v>23572</v>
      </c>
      <c r="S132" s="22">
        <v>86744</v>
      </c>
      <c r="T132" s="22">
        <v>161895</v>
      </c>
      <c r="U132" s="22">
        <v>140117</v>
      </c>
      <c r="V132" s="22">
        <v>0</v>
      </c>
      <c r="W132" s="22">
        <v>48297</v>
      </c>
      <c r="X132" s="22">
        <v>12141</v>
      </c>
      <c r="Y132" s="22">
        <v>0</v>
      </c>
      <c r="Z132" s="22">
        <v>0</v>
      </c>
      <c r="AA132" s="22">
        <v>0</v>
      </c>
      <c r="AB132" s="22">
        <v>0</v>
      </c>
      <c r="AC132" s="22">
        <v>200555</v>
      </c>
      <c r="AD132" s="22">
        <v>16636</v>
      </c>
      <c r="AE132" s="22">
        <v>10885</v>
      </c>
      <c r="AF132" s="22">
        <v>0</v>
      </c>
      <c r="AG132" s="22">
        <v>2473</v>
      </c>
      <c r="AH132" s="22">
        <v>18732</v>
      </c>
      <c r="AI132" s="22">
        <v>249281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202180</v>
      </c>
      <c r="F133" s="22">
        <v>0</v>
      </c>
      <c r="G133" s="22">
        <v>20300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222480</v>
      </c>
      <c r="N133" s="22">
        <v>0</v>
      </c>
      <c r="O133" s="22">
        <v>2367</v>
      </c>
      <c r="P133" s="22">
        <v>247106</v>
      </c>
      <c r="Q133" s="22">
        <v>0</v>
      </c>
      <c r="R133" s="22">
        <v>570296</v>
      </c>
      <c r="S133" s="22">
        <v>33055</v>
      </c>
      <c r="T133" s="22">
        <v>1075304</v>
      </c>
      <c r="U133" s="22">
        <v>81681</v>
      </c>
      <c r="V133" s="22">
        <v>0</v>
      </c>
      <c r="W133" s="22">
        <v>29700</v>
      </c>
      <c r="X133" s="22">
        <v>74187</v>
      </c>
      <c r="Y133" s="22">
        <v>9809</v>
      </c>
      <c r="Z133" s="22">
        <v>0</v>
      </c>
      <c r="AA133" s="22">
        <v>0</v>
      </c>
      <c r="AB133" s="22">
        <v>0</v>
      </c>
      <c r="AC133" s="22">
        <v>195377</v>
      </c>
      <c r="AD133" s="22">
        <v>259699</v>
      </c>
      <c r="AE133" s="22">
        <v>171275</v>
      </c>
      <c r="AF133" s="22">
        <v>0</v>
      </c>
      <c r="AG133" s="22">
        <v>42662</v>
      </c>
      <c r="AH133" s="22">
        <v>55769</v>
      </c>
      <c r="AI133" s="22">
        <v>724782</v>
      </c>
      <c r="AJ133" s="22"/>
      <c r="AK133" s="22"/>
      <c r="AL133" s="22"/>
    </row>
    <row r="134" spans="1:38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12560</v>
      </c>
      <c r="F134" s="22">
        <v>0</v>
      </c>
      <c r="G134" s="22">
        <v>0</v>
      </c>
      <c r="H134" s="22">
        <v>25500</v>
      </c>
      <c r="I134" s="22">
        <v>0</v>
      </c>
      <c r="J134" s="22">
        <v>0</v>
      </c>
      <c r="K134" s="22">
        <v>0</v>
      </c>
      <c r="L134" s="22">
        <v>0</v>
      </c>
      <c r="M134" s="22">
        <v>38060</v>
      </c>
      <c r="N134" s="22">
        <v>0</v>
      </c>
      <c r="O134" s="22">
        <v>0</v>
      </c>
      <c r="P134" s="22">
        <v>26363</v>
      </c>
      <c r="Q134" s="22">
        <v>0</v>
      </c>
      <c r="R134" s="22">
        <v>0</v>
      </c>
      <c r="S134" s="22">
        <v>11500</v>
      </c>
      <c r="T134" s="22">
        <v>75923</v>
      </c>
      <c r="U134" s="22">
        <v>71770</v>
      </c>
      <c r="V134" s="22">
        <v>0</v>
      </c>
      <c r="W134" s="22">
        <v>58422</v>
      </c>
      <c r="X134" s="22">
        <v>39292</v>
      </c>
      <c r="Y134" s="22">
        <v>954</v>
      </c>
      <c r="Z134" s="22">
        <v>0</v>
      </c>
      <c r="AA134" s="22">
        <v>0</v>
      </c>
      <c r="AB134" s="22">
        <v>0</v>
      </c>
      <c r="AC134" s="22">
        <v>170438</v>
      </c>
      <c r="AD134" s="22">
        <v>20821</v>
      </c>
      <c r="AE134" s="22">
        <v>19331</v>
      </c>
      <c r="AF134" s="22">
        <v>0</v>
      </c>
      <c r="AG134" s="22">
        <v>14910</v>
      </c>
      <c r="AH134" s="22">
        <v>29602</v>
      </c>
      <c r="AI134" s="22">
        <v>255102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1212624</v>
      </c>
      <c r="F135" s="22">
        <v>0</v>
      </c>
      <c r="G135" s="22">
        <v>35379</v>
      </c>
      <c r="H135" s="22">
        <v>15736</v>
      </c>
      <c r="I135" s="22">
        <v>0</v>
      </c>
      <c r="J135" s="22">
        <v>0</v>
      </c>
      <c r="K135" s="22">
        <v>902034</v>
      </c>
      <c r="L135" s="22">
        <v>0</v>
      </c>
      <c r="M135" s="22">
        <v>2165773</v>
      </c>
      <c r="N135" s="22">
        <v>2096563</v>
      </c>
      <c r="O135" s="22">
        <v>636924</v>
      </c>
      <c r="P135" s="22">
        <v>297797</v>
      </c>
      <c r="Q135" s="22">
        <v>0</v>
      </c>
      <c r="R135" s="22">
        <v>311416</v>
      </c>
      <c r="S135" s="22">
        <v>110289</v>
      </c>
      <c r="T135" s="22">
        <v>5618762</v>
      </c>
      <c r="U135" s="22">
        <v>2191984</v>
      </c>
      <c r="V135" s="22">
        <v>0</v>
      </c>
      <c r="W135" s="22">
        <v>539772</v>
      </c>
      <c r="X135" s="22">
        <v>410253</v>
      </c>
      <c r="Y135" s="22">
        <v>0</v>
      </c>
      <c r="Z135" s="22">
        <v>0</v>
      </c>
      <c r="AA135" s="22">
        <v>30664</v>
      </c>
      <c r="AB135" s="22">
        <v>0</v>
      </c>
      <c r="AC135" s="22">
        <v>3172673</v>
      </c>
      <c r="AD135" s="22">
        <v>529354</v>
      </c>
      <c r="AE135" s="22">
        <v>371789</v>
      </c>
      <c r="AF135" s="22">
        <v>0</v>
      </c>
      <c r="AG135" s="22">
        <v>266596</v>
      </c>
      <c r="AH135" s="22">
        <v>158370</v>
      </c>
      <c r="AI135" s="22">
        <v>4498782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2479992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2479992</v>
      </c>
      <c r="N136" s="22">
        <v>-1948298</v>
      </c>
      <c r="O136" s="22">
        <v>1722842</v>
      </c>
      <c r="P136" s="22">
        <v>36435</v>
      </c>
      <c r="Q136" s="22">
        <v>0</v>
      </c>
      <c r="R136" s="22">
        <v>15049</v>
      </c>
      <c r="S136" s="22">
        <v>654566</v>
      </c>
      <c r="T136" s="22">
        <v>2960586</v>
      </c>
      <c r="U136" s="22">
        <v>622613</v>
      </c>
      <c r="V136" s="22">
        <v>0</v>
      </c>
      <c r="W136" s="22">
        <v>146902</v>
      </c>
      <c r="X136" s="22">
        <v>103704</v>
      </c>
      <c r="Y136" s="22">
        <v>91484</v>
      </c>
      <c r="Z136" s="22">
        <v>0</v>
      </c>
      <c r="AA136" s="22">
        <v>0</v>
      </c>
      <c r="AB136" s="22">
        <v>26935</v>
      </c>
      <c r="AC136" s="22">
        <v>991638</v>
      </c>
      <c r="AD136" s="22">
        <v>509454</v>
      </c>
      <c r="AE136" s="22">
        <v>99814</v>
      </c>
      <c r="AF136" s="22">
        <v>0</v>
      </c>
      <c r="AG136" s="22">
        <v>115387</v>
      </c>
      <c r="AH136" s="22">
        <v>66232</v>
      </c>
      <c r="AI136" s="22">
        <v>1782525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37202</v>
      </c>
      <c r="F137" s="22">
        <v>0</v>
      </c>
      <c r="G137" s="22">
        <v>76394</v>
      </c>
      <c r="H137" s="22">
        <v>69282</v>
      </c>
      <c r="I137" s="22">
        <v>0</v>
      </c>
      <c r="J137" s="22">
        <v>0</v>
      </c>
      <c r="K137" s="22">
        <v>0</v>
      </c>
      <c r="L137" s="22">
        <v>0</v>
      </c>
      <c r="M137" s="22">
        <v>182878</v>
      </c>
      <c r="N137" s="22">
        <v>3092265</v>
      </c>
      <c r="O137" s="22">
        <v>8835125</v>
      </c>
      <c r="P137" s="22">
        <v>153684</v>
      </c>
      <c r="Q137" s="22">
        <v>47610</v>
      </c>
      <c r="R137" s="22">
        <v>67355</v>
      </c>
      <c r="S137" s="22">
        <v>35228</v>
      </c>
      <c r="T137" s="22">
        <v>12414145</v>
      </c>
      <c r="U137" s="22">
        <v>1823944</v>
      </c>
      <c r="V137" s="22">
        <v>0</v>
      </c>
      <c r="W137" s="22">
        <v>555052</v>
      </c>
      <c r="X137" s="22">
        <v>467281</v>
      </c>
      <c r="Y137" s="22">
        <v>220445</v>
      </c>
      <c r="Z137" s="22">
        <v>0</v>
      </c>
      <c r="AA137" s="22">
        <v>0</v>
      </c>
      <c r="AB137" s="22">
        <v>0</v>
      </c>
      <c r="AC137" s="22">
        <v>3066722</v>
      </c>
      <c r="AD137" s="22">
        <v>621405</v>
      </c>
      <c r="AE137" s="22">
        <v>466030</v>
      </c>
      <c r="AF137" s="22">
        <v>0</v>
      </c>
      <c r="AG137" s="22">
        <v>448350</v>
      </c>
      <c r="AH137" s="22">
        <v>285447</v>
      </c>
      <c r="AI137" s="22">
        <v>4887954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657657</v>
      </c>
      <c r="F138" s="22">
        <v>0</v>
      </c>
      <c r="G138" s="22">
        <v>201197</v>
      </c>
      <c r="H138" s="22">
        <v>161091</v>
      </c>
      <c r="I138" s="22">
        <v>144538</v>
      </c>
      <c r="J138" s="22">
        <v>0</v>
      </c>
      <c r="K138" s="22">
        <v>0</v>
      </c>
      <c r="L138" s="22">
        <v>0</v>
      </c>
      <c r="M138" s="22">
        <v>1164483</v>
      </c>
      <c r="N138" s="22">
        <v>3903145</v>
      </c>
      <c r="O138" s="22">
        <v>282476</v>
      </c>
      <c r="P138" s="22">
        <v>328558</v>
      </c>
      <c r="Q138" s="22">
        <v>0</v>
      </c>
      <c r="R138" s="22">
        <v>515867</v>
      </c>
      <c r="S138" s="22">
        <v>45628</v>
      </c>
      <c r="T138" s="22">
        <v>6240157</v>
      </c>
      <c r="U138" s="22">
        <v>1008369</v>
      </c>
      <c r="V138" s="22">
        <v>0</v>
      </c>
      <c r="W138" s="22">
        <v>737480</v>
      </c>
      <c r="X138" s="22">
        <v>202273</v>
      </c>
      <c r="Y138" s="22">
        <v>179493</v>
      </c>
      <c r="Z138" s="22">
        <v>0</v>
      </c>
      <c r="AA138" s="22">
        <v>0</v>
      </c>
      <c r="AB138" s="22">
        <v>0</v>
      </c>
      <c r="AC138" s="22">
        <v>2127615</v>
      </c>
      <c r="AD138" s="22">
        <v>1084734</v>
      </c>
      <c r="AE138" s="22">
        <v>550292</v>
      </c>
      <c r="AF138" s="22">
        <v>0</v>
      </c>
      <c r="AG138" s="22">
        <v>596814</v>
      </c>
      <c r="AH138" s="22">
        <v>169365</v>
      </c>
      <c r="AI138" s="22">
        <v>4528820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2027480</v>
      </c>
      <c r="F139" s="22">
        <v>0</v>
      </c>
      <c r="G139" s="22">
        <v>888756</v>
      </c>
      <c r="H139" s="22">
        <v>870706</v>
      </c>
      <c r="I139" s="22">
        <v>1951843</v>
      </c>
      <c r="J139" s="22">
        <v>0</v>
      </c>
      <c r="K139" s="22">
        <v>0</v>
      </c>
      <c r="L139" s="22">
        <v>0</v>
      </c>
      <c r="M139" s="22">
        <v>5738785</v>
      </c>
      <c r="N139" s="22">
        <v>0</v>
      </c>
      <c r="O139" s="22">
        <v>486535</v>
      </c>
      <c r="P139" s="22">
        <v>619794</v>
      </c>
      <c r="Q139" s="22">
        <v>0</v>
      </c>
      <c r="R139" s="22">
        <v>242351</v>
      </c>
      <c r="S139" s="22">
        <v>136355</v>
      </c>
      <c r="T139" s="22">
        <v>7223820</v>
      </c>
      <c r="U139" s="22">
        <v>1485651</v>
      </c>
      <c r="V139" s="22">
        <v>0</v>
      </c>
      <c r="W139" s="22">
        <v>327927</v>
      </c>
      <c r="X139" s="22">
        <v>153611</v>
      </c>
      <c r="Y139" s="22">
        <v>114744</v>
      </c>
      <c r="Z139" s="22">
        <v>0</v>
      </c>
      <c r="AA139" s="22">
        <v>0</v>
      </c>
      <c r="AB139" s="22">
        <v>0</v>
      </c>
      <c r="AC139" s="22">
        <v>2081933</v>
      </c>
      <c r="AD139" s="22">
        <v>416572</v>
      </c>
      <c r="AE139" s="22">
        <v>124572</v>
      </c>
      <c r="AF139" s="22">
        <v>0</v>
      </c>
      <c r="AG139" s="22">
        <v>134904</v>
      </c>
      <c r="AH139" s="22">
        <v>253329</v>
      </c>
      <c r="AI139" s="22">
        <v>3011310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225498</v>
      </c>
      <c r="F140" s="22">
        <v>0</v>
      </c>
      <c r="G140" s="22">
        <v>644816</v>
      </c>
      <c r="H140" s="22">
        <v>0</v>
      </c>
      <c r="I140" s="22">
        <v>142</v>
      </c>
      <c r="J140" s="22">
        <v>0</v>
      </c>
      <c r="K140" s="22">
        <v>0</v>
      </c>
      <c r="L140" s="22">
        <v>0</v>
      </c>
      <c r="M140" s="22">
        <v>870456</v>
      </c>
      <c r="N140" s="22">
        <v>0</v>
      </c>
      <c r="O140" s="22">
        <v>501055</v>
      </c>
      <c r="P140" s="22">
        <v>81320</v>
      </c>
      <c r="Q140" s="22">
        <v>0</v>
      </c>
      <c r="R140" s="22">
        <v>0</v>
      </c>
      <c r="S140" s="22">
        <v>0</v>
      </c>
      <c r="T140" s="22">
        <v>1452831</v>
      </c>
      <c r="U140" s="22">
        <v>112793</v>
      </c>
      <c r="V140" s="22">
        <v>0</v>
      </c>
      <c r="W140" s="22">
        <v>54961</v>
      </c>
      <c r="X140" s="22">
        <v>39490</v>
      </c>
      <c r="Y140" s="22">
        <v>1731</v>
      </c>
      <c r="Z140" s="22">
        <v>0</v>
      </c>
      <c r="AA140" s="22">
        <v>0</v>
      </c>
      <c r="AB140" s="22">
        <v>0</v>
      </c>
      <c r="AC140" s="22">
        <v>208975</v>
      </c>
      <c r="AD140" s="22">
        <v>84578</v>
      </c>
      <c r="AE140" s="22">
        <v>63353</v>
      </c>
      <c r="AF140" s="22">
        <v>0</v>
      </c>
      <c r="AG140" s="22">
        <v>17539</v>
      </c>
      <c r="AH140" s="22">
        <v>7528</v>
      </c>
      <c r="AI140" s="22">
        <v>381973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138419</v>
      </c>
      <c r="F141" s="22">
        <v>0</v>
      </c>
      <c r="G141" s="22">
        <v>42665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181084</v>
      </c>
      <c r="N141" s="22">
        <v>0</v>
      </c>
      <c r="O141" s="22">
        <v>0</v>
      </c>
      <c r="P141" s="22">
        <v>16559</v>
      </c>
      <c r="Q141" s="22">
        <v>0</v>
      </c>
      <c r="R141" s="22">
        <v>0</v>
      </c>
      <c r="S141" s="22">
        <v>27533</v>
      </c>
      <c r="T141" s="22">
        <v>225176</v>
      </c>
      <c r="U141" s="22">
        <v>296212</v>
      </c>
      <c r="V141" s="22">
        <v>0</v>
      </c>
      <c r="W141" s="22">
        <v>126962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423174</v>
      </c>
      <c r="AD141" s="22">
        <v>17014</v>
      </c>
      <c r="AE141" s="22">
        <v>33844</v>
      </c>
      <c r="AF141" s="22">
        <v>0</v>
      </c>
      <c r="AG141" s="22">
        <v>16600</v>
      </c>
      <c r="AH141" s="22">
        <v>11531</v>
      </c>
      <c r="AI141" s="22">
        <v>502163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388512</v>
      </c>
      <c r="F142" s="22">
        <v>0</v>
      </c>
      <c r="G142" s="22">
        <v>641397</v>
      </c>
      <c r="H142" s="22">
        <v>422475</v>
      </c>
      <c r="I142" s="22">
        <v>0</v>
      </c>
      <c r="J142" s="22">
        <v>0</v>
      </c>
      <c r="K142" s="22">
        <v>0</v>
      </c>
      <c r="L142" s="22">
        <v>0</v>
      </c>
      <c r="M142" s="22">
        <v>1452384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20520</v>
      </c>
      <c r="T142" s="22">
        <v>1472904</v>
      </c>
      <c r="U142" s="22">
        <v>332332</v>
      </c>
      <c r="V142" s="22">
        <v>0</v>
      </c>
      <c r="W142" s="22">
        <v>178147</v>
      </c>
      <c r="X142" s="22">
        <v>109026</v>
      </c>
      <c r="Y142" s="22">
        <v>0</v>
      </c>
      <c r="Z142" s="22">
        <v>0</v>
      </c>
      <c r="AA142" s="22">
        <v>0</v>
      </c>
      <c r="AB142" s="22">
        <v>0</v>
      </c>
      <c r="AC142" s="22">
        <v>619505</v>
      </c>
      <c r="AD142" s="22">
        <v>103212</v>
      </c>
      <c r="AE142" s="22">
        <v>42916</v>
      </c>
      <c r="AF142" s="22">
        <v>0</v>
      </c>
      <c r="AG142" s="22">
        <v>0</v>
      </c>
      <c r="AH142" s="22">
        <v>46761</v>
      </c>
      <c r="AI142" s="22">
        <v>812394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683001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683001</v>
      </c>
      <c r="N143" s="22">
        <v>0</v>
      </c>
      <c r="O143" s="22">
        <v>21548</v>
      </c>
      <c r="P143" s="22">
        <v>92307</v>
      </c>
      <c r="Q143" s="22">
        <v>0</v>
      </c>
      <c r="R143" s="22">
        <v>37203</v>
      </c>
      <c r="S143" s="22">
        <v>48080</v>
      </c>
      <c r="T143" s="22">
        <v>882139</v>
      </c>
      <c r="U143" s="22">
        <v>177067</v>
      </c>
      <c r="V143" s="22">
        <v>0</v>
      </c>
      <c r="W143" s="22">
        <v>104993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282060</v>
      </c>
      <c r="AD143" s="22">
        <v>58329</v>
      </c>
      <c r="AE143" s="22">
        <v>51663</v>
      </c>
      <c r="AF143" s="22">
        <v>0</v>
      </c>
      <c r="AG143" s="22">
        <v>33735</v>
      </c>
      <c r="AH143" s="22">
        <v>30305</v>
      </c>
      <c r="AI143" s="22">
        <v>456092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1235099</v>
      </c>
      <c r="F144" s="22">
        <v>0</v>
      </c>
      <c r="G144" s="22">
        <v>163510</v>
      </c>
      <c r="H144" s="22">
        <v>26755</v>
      </c>
      <c r="I144" s="22">
        <v>133446</v>
      </c>
      <c r="J144" s="22">
        <v>0</v>
      </c>
      <c r="K144" s="22">
        <v>0</v>
      </c>
      <c r="L144" s="22">
        <v>0</v>
      </c>
      <c r="M144" s="22">
        <v>1558810</v>
      </c>
      <c r="N144" s="22">
        <v>104901</v>
      </c>
      <c r="O144" s="22">
        <v>90091</v>
      </c>
      <c r="P144" s="22">
        <v>82370</v>
      </c>
      <c r="Q144" s="22">
        <v>120426</v>
      </c>
      <c r="R144" s="22">
        <v>0</v>
      </c>
      <c r="S144" s="22">
        <v>7250</v>
      </c>
      <c r="T144" s="22">
        <v>1963848</v>
      </c>
      <c r="U144" s="22">
        <v>161294</v>
      </c>
      <c r="V144" s="22">
        <v>0</v>
      </c>
      <c r="W144" s="22">
        <v>58885</v>
      </c>
      <c r="X144" s="22">
        <v>66310</v>
      </c>
      <c r="Y144" s="22">
        <v>36428</v>
      </c>
      <c r="Z144" s="22">
        <v>0</v>
      </c>
      <c r="AA144" s="22">
        <v>0</v>
      </c>
      <c r="AB144" s="22">
        <v>0</v>
      </c>
      <c r="AC144" s="22">
        <v>322917</v>
      </c>
      <c r="AD144" s="22">
        <v>98860</v>
      </c>
      <c r="AE144" s="22">
        <v>78821</v>
      </c>
      <c r="AF144" s="22">
        <v>0</v>
      </c>
      <c r="AG144" s="22">
        <v>0</v>
      </c>
      <c r="AH144" s="22">
        <v>1963</v>
      </c>
      <c r="AI144" s="22">
        <v>502561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1322</v>
      </c>
      <c r="F145" s="22">
        <v>0</v>
      </c>
      <c r="G145" s="22">
        <v>14020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15342</v>
      </c>
      <c r="N145" s="22">
        <v>0</v>
      </c>
      <c r="O145" s="22">
        <v>781757</v>
      </c>
      <c r="P145" s="22">
        <v>79303</v>
      </c>
      <c r="Q145" s="22">
        <v>410536</v>
      </c>
      <c r="R145" s="22">
        <v>0</v>
      </c>
      <c r="S145" s="22">
        <v>570175</v>
      </c>
      <c r="T145" s="22">
        <v>1857113</v>
      </c>
      <c r="U145" s="22">
        <v>322378</v>
      </c>
      <c r="V145" s="22">
        <v>0</v>
      </c>
      <c r="W145" s="22">
        <v>37874</v>
      </c>
      <c r="X145" s="22">
        <v>55994</v>
      </c>
      <c r="Y145" s="22">
        <v>6049</v>
      </c>
      <c r="Z145" s="22">
        <v>0</v>
      </c>
      <c r="AA145" s="22">
        <v>0</v>
      </c>
      <c r="AB145" s="22">
        <v>7653</v>
      </c>
      <c r="AC145" s="22">
        <v>429948</v>
      </c>
      <c r="AD145" s="22">
        <v>453398</v>
      </c>
      <c r="AE145" s="22">
        <v>60369</v>
      </c>
      <c r="AF145" s="22">
        <v>0</v>
      </c>
      <c r="AG145" s="22">
        <v>23782</v>
      </c>
      <c r="AH145" s="22">
        <v>101223</v>
      </c>
      <c r="AI145" s="22">
        <v>1068720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588452</v>
      </c>
      <c r="F146" s="22">
        <v>0</v>
      </c>
      <c r="G146" s="22">
        <v>79768</v>
      </c>
      <c r="H146" s="22">
        <v>34350</v>
      </c>
      <c r="I146" s="22">
        <v>0</v>
      </c>
      <c r="J146" s="22">
        <v>0</v>
      </c>
      <c r="K146" s="22">
        <v>0</v>
      </c>
      <c r="L146" s="22">
        <v>0</v>
      </c>
      <c r="M146" s="22">
        <v>702570</v>
      </c>
      <c r="N146" s="22">
        <v>0</v>
      </c>
      <c r="O146" s="22">
        <v>41803</v>
      </c>
      <c r="P146" s="22">
        <v>48006</v>
      </c>
      <c r="Q146" s="22">
        <v>0</v>
      </c>
      <c r="R146" s="22">
        <v>0</v>
      </c>
      <c r="S146" s="22">
        <v>0</v>
      </c>
      <c r="T146" s="22">
        <v>792379</v>
      </c>
      <c r="U146" s="22">
        <v>200634</v>
      </c>
      <c r="V146" s="22">
        <v>0</v>
      </c>
      <c r="W146" s="22">
        <v>184584</v>
      </c>
      <c r="X146" s="22">
        <v>79324</v>
      </c>
      <c r="Y146" s="22">
        <v>0</v>
      </c>
      <c r="Z146" s="22">
        <v>0</v>
      </c>
      <c r="AA146" s="22">
        <v>0</v>
      </c>
      <c r="AB146" s="22">
        <v>0</v>
      </c>
      <c r="AC146" s="22">
        <v>464542</v>
      </c>
      <c r="AD146" s="22">
        <v>182156</v>
      </c>
      <c r="AE146" s="22">
        <v>51477</v>
      </c>
      <c r="AF146" s="22">
        <v>0</v>
      </c>
      <c r="AG146" s="22">
        <v>1558</v>
      </c>
      <c r="AH146" s="22">
        <v>25629</v>
      </c>
      <c r="AI146" s="22">
        <v>725362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347860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347860</v>
      </c>
      <c r="N147" s="22">
        <v>0</v>
      </c>
      <c r="O147" s="22">
        <v>0</v>
      </c>
      <c r="P147" s="22">
        <v>111196</v>
      </c>
      <c r="Q147" s="22">
        <v>0</v>
      </c>
      <c r="R147" s="22">
        <v>0</v>
      </c>
      <c r="S147" s="22">
        <v>0</v>
      </c>
      <c r="T147" s="22">
        <v>459056</v>
      </c>
      <c r="U147" s="22">
        <v>69952</v>
      </c>
      <c r="V147" s="22">
        <v>0</v>
      </c>
      <c r="W147" s="22">
        <v>60033</v>
      </c>
      <c r="X147" s="22">
        <v>14552</v>
      </c>
      <c r="Y147" s="22">
        <v>0</v>
      </c>
      <c r="Z147" s="22">
        <v>0</v>
      </c>
      <c r="AA147" s="22">
        <v>0</v>
      </c>
      <c r="AB147" s="22">
        <v>0</v>
      </c>
      <c r="AC147" s="22">
        <v>144537</v>
      </c>
      <c r="AD147" s="22">
        <v>57790</v>
      </c>
      <c r="AE147" s="22">
        <v>71826</v>
      </c>
      <c r="AF147" s="22">
        <v>0</v>
      </c>
      <c r="AG147" s="22">
        <v>5609</v>
      </c>
      <c r="AH147" s="22">
        <v>17301</v>
      </c>
      <c r="AI147" s="22">
        <v>297063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2166627</v>
      </c>
      <c r="O148" s="22">
        <v>11805</v>
      </c>
      <c r="P148" s="22">
        <v>41111</v>
      </c>
      <c r="Q148" s="22">
        <v>0</v>
      </c>
      <c r="R148" s="22">
        <v>30611</v>
      </c>
      <c r="S148" s="22">
        <v>0</v>
      </c>
      <c r="T148" s="22">
        <v>2250154</v>
      </c>
      <c r="U148" s="22">
        <v>43308</v>
      </c>
      <c r="V148" s="22">
        <v>0</v>
      </c>
      <c r="W148" s="22">
        <v>83129</v>
      </c>
      <c r="X148" s="22">
        <v>36821</v>
      </c>
      <c r="Y148" s="22">
        <v>980</v>
      </c>
      <c r="Z148" s="22">
        <v>0</v>
      </c>
      <c r="AA148" s="22">
        <v>0</v>
      </c>
      <c r="AB148" s="22">
        <v>0</v>
      </c>
      <c r="AC148" s="22">
        <v>164238</v>
      </c>
      <c r="AD148" s="22">
        <v>59318</v>
      </c>
      <c r="AE148" s="22">
        <v>12137</v>
      </c>
      <c r="AF148" s="22">
        <v>0</v>
      </c>
      <c r="AG148" s="22">
        <v>19558</v>
      </c>
      <c r="AH148" s="22">
        <v>61819</v>
      </c>
      <c r="AI148" s="22">
        <v>317070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196333</v>
      </c>
      <c r="H149" s="22">
        <v>242770</v>
      </c>
      <c r="I149" s="22">
        <v>4033</v>
      </c>
      <c r="J149" s="22">
        <v>0</v>
      </c>
      <c r="K149" s="22">
        <v>0</v>
      </c>
      <c r="L149" s="22">
        <v>0</v>
      </c>
      <c r="M149" s="22">
        <v>443136</v>
      </c>
      <c r="N149" s="22">
        <v>0</v>
      </c>
      <c r="O149" s="22">
        <v>0</v>
      </c>
      <c r="P149" s="22">
        <v>29880</v>
      </c>
      <c r="Q149" s="22">
        <v>35792</v>
      </c>
      <c r="R149" s="22">
        <v>0</v>
      </c>
      <c r="S149" s="22">
        <v>82581</v>
      </c>
      <c r="T149" s="22">
        <v>591389</v>
      </c>
      <c r="U149" s="22">
        <v>256172</v>
      </c>
      <c r="V149" s="22">
        <v>0</v>
      </c>
      <c r="W149" s="22">
        <v>69148</v>
      </c>
      <c r="X149" s="22">
        <v>93391</v>
      </c>
      <c r="Y149" s="22">
        <v>10350</v>
      </c>
      <c r="Z149" s="22">
        <v>0</v>
      </c>
      <c r="AA149" s="22">
        <v>0</v>
      </c>
      <c r="AB149" s="22">
        <v>0</v>
      </c>
      <c r="AC149" s="22">
        <v>429061</v>
      </c>
      <c r="AD149" s="22">
        <v>50154</v>
      </c>
      <c r="AE149" s="22">
        <v>106301</v>
      </c>
      <c r="AF149" s="22">
        <v>0</v>
      </c>
      <c r="AG149" s="22">
        <v>0</v>
      </c>
      <c r="AH149" s="22">
        <v>27350</v>
      </c>
      <c r="AI149" s="22">
        <v>612866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3620005</v>
      </c>
      <c r="F150" s="22">
        <v>0</v>
      </c>
      <c r="G150" s="22">
        <v>1134943</v>
      </c>
      <c r="H150" s="22">
        <v>1562509</v>
      </c>
      <c r="I150" s="22">
        <v>1316496</v>
      </c>
      <c r="J150" s="22">
        <v>0</v>
      </c>
      <c r="K150" s="22">
        <v>0</v>
      </c>
      <c r="L150" s="22">
        <v>0</v>
      </c>
      <c r="M150" s="22">
        <v>7633953</v>
      </c>
      <c r="N150" s="22">
        <v>0</v>
      </c>
      <c r="O150" s="22">
        <v>68422</v>
      </c>
      <c r="P150" s="22">
        <v>746185</v>
      </c>
      <c r="Q150" s="22">
        <v>1510346</v>
      </c>
      <c r="R150" s="22">
        <v>574868</v>
      </c>
      <c r="S150" s="22">
        <v>872672</v>
      </c>
      <c r="T150" s="22">
        <v>11406446</v>
      </c>
      <c r="U150" s="22">
        <v>2615889</v>
      </c>
      <c r="V150" s="22">
        <v>0</v>
      </c>
      <c r="W150" s="22">
        <v>340595</v>
      </c>
      <c r="X150" s="22">
        <v>333738</v>
      </c>
      <c r="Y150" s="22">
        <v>508594</v>
      </c>
      <c r="Z150" s="22">
        <v>0</v>
      </c>
      <c r="AA150" s="22">
        <v>0</v>
      </c>
      <c r="AB150" s="22">
        <v>0</v>
      </c>
      <c r="AC150" s="22">
        <v>3798816</v>
      </c>
      <c r="AD150" s="22">
        <v>671623</v>
      </c>
      <c r="AE150" s="22">
        <v>363812</v>
      </c>
      <c r="AF150" s="22">
        <v>0</v>
      </c>
      <c r="AG150" s="22">
        <v>210415</v>
      </c>
      <c r="AH150" s="22">
        <v>221798</v>
      </c>
      <c r="AI150" s="22">
        <v>5266464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562280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562280</v>
      </c>
      <c r="N151" s="22">
        <v>-65650</v>
      </c>
      <c r="O151" s="22">
        <v>26810</v>
      </c>
      <c r="P151" s="22">
        <v>190226</v>
      </c>
      <c r="Q151" s="22">
        <v>0</v>
      </c>
      <c r="R151" s="22">
        <v>31019</v>
      </c>
      <c r="S151" s="22">
        <v>0</v>
      </c>
      <c r="T151" s="22">
        <v>744685</v>
      </c>
      <c r="U151" s="22">
        <v>286723</v>
      </c>
      <c r="V151" s="22">
        <v>0</v>
      </c>
      <c r="W151" s="22">
        <v>47388</v>
      </c>
      <c r="X151" s="22">
        <v>38163</v>
      </c>
      <c r="Y151" s="22">
        <v>27537</v>
      </c>
      <c r="Z151" s="22">
        <v>0</v>
      </c>
      <c r="AA151" s="22">
        <v>0</v>
      </c>
      <c r="AB151" s="22">
        <v>0</v>
      </c>
      <c r="AC151" s="22">
        <v>399811</v>
      </c>
      <c r="AD151" s="22">
        <v>24576</v>
      </c>
      <c r="AE151" s="22">
        <v>18856</v>
      </c>
      <c r="AF151" s="22">
        <v>0</v>
      </c>
      <c r="AG151" s="22">
        <v>19475</v>
      </c>
      <c r="AH151" s="22">
        <v>15830</v>
      </c>
      <c r="AI151" s="22">
        <v>478548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334836</v>
      </c>
      <c r="F152" s="22">
        <v>0</v>
      </c>
      <c r="G152" s="22">
        <v>35818</v>
      </c>
      <c r="H152" s="22">
        <v>36332</v>
      </c>
      <c r="I152" s="22">
        <v>0</v>
      </c>
      <c r="J152" s="22">
        <v>0</v>
      </c>
      <c r="K152" s="22">
        <v>0</v>
      </c>
      <c r="L152" s="22">
        <v>0</v>
      </c>
      <c r="M152" s="22">
        <v>406986</v>
      </c>
      <c r="N152" s="22">
        <v>0</v>
      </c>
      <c r="O152" s="22">
        <v>68410</v>
      </c>
      <c r="P152" s="22">
        <v>70248</v>
      </c>
      <c r="Q152" s="22">
        <v>81374</v>
      </c>
      <c r="R152" s="22">
        <v>0</v>
      </c>
      <c r="S152" s="22">
        <v>65281</v>
      </c>
      <c r="T152" s="22">
        <v>692299</v>
      </c>
      <c r="U152" s="22">
        <v>189601</v>
      </c>
      <c r="V152" s="22">
        <v>0</v>
      </c>
      <c r="W152" s="22">
        <v>218431</v>
      </c>
      <c r="X152" s="22">
        <v>116767</v>
      </c>
      <c r="Y152" s="22">
        <v>0</v>
      </c>
      <c r="Z152" s="22">
        <v>0</v>
      </c>
      <c r="AA152" s="22">
        <v>0</v>
      </c>
      <c r="AB152" s="22">
        <v>0</v>
      </c>
      <c r="AC152" s="22">
        <v>524799</v>
      </c>
      <c r="AD152" s="22">
        <v>127188</v>
      </c>
      <c r="AE152" s="22">
        <v>68531</v>
      </c>
      <c r="AF152" s="22">
        <v>0</v>
      </c>
      <c r="AG152" s="22">
        <v>15167</v>
      </c>
      <c r="AH152" s="22">
        <v>31506</v>
      </c>
      <c r="AI152" s="22">
        <v>767191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16413078</v>
      </c>
      <c r="F153" s="22">
        <v>0</v>
      </c>
      <c r="G153" s="22">
        <v>2370520</v>
      </c>
      <c r="H153" s="22">
        <v>429718</v>
      </c>
      <c r="I153" s="22">
        <v>298582</v>
      </c>
      <c r="J153" s="22">
        <v>0</v>
      </c>
      <c r="K153" s="22">
        <v>0</v>
      </c>
      <c r="L153" s="22">
        <v>0</v>
      </c>
      <c r="M153" s="22">
        <v>19511898</v>
      </c>
      <c r="N153" s="22">
        <v>0</v>
      </c>
      <c r="O153" s="22">
        <v>8406448</v>
      </c>
      <c r="P153" s="22">
        <v>543166</v>
      </c>
      <c r="Q153" s="22">
        <v>711235</v>
      </c>
      <c r="R153" s="22">
        <v>299112</v>
      </c>
      <c r="S153" s="22">
        <v>533818</v>
      </c>
      <c r="T153" s="22">
        <v>30005677</v>
      </c>
      <c r="U153" s="22">
        <v>2431616</v>
      </c>
      <c r="V153" s="22">
        <v>0</v>
      </c>
      <c r="W153" s="22">
        <v>472822</v>
      </c>
      <c r="X153" s="22">
        <v>568358</v>
      </c>
      <c r="Y153" s="22">
        <v>547876</v>
      </c>
      <c r="Z153" s="22">
        <v>0</v>
      </c>
      <c r="AA153" s="22">
        <v>0</v>
      </c>
      <c r="AB153" s="22">
        <v>0</v>
      </c>
      <c r="AC153" s="22">
        <v>4020672</v>
      </c>
      <c r="AD153" s="22">
        <v>1315913</v>
      </c>
      <c r="AE153" s="22">
        <v>1085952</v>
      </c>
      <c r="AF153" s="22">
        <v>0</v>
      </c>
      <c r="AG153" s="22">
        <v>775463</v>
      </c>
      <c r="AH153" s="22">
        <v>370690</v>
      </c>
      <c r="AI153" s="22">
        <v>7568690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3359059</v>
      </c>
      <c r="F154" s="22">
        <v>0</v>
      </c>
      <c r="G154" s="22">
        <v>1901817</v>
      </c>
      <c r="H154" s="22">
        <v>1829270</v>
      </c>
      <c r="I154" s="22">
        <v>738832</v>
      </c>
      <c r="J154" s="22">
        <v>0</v>
      </c>
      <c r="K154" s="22">
        <v>0</v>
      </c>
      <c r="L154" s="22">
        <v>0</v>
      </c>
      <c r="M154" s="22">
        <v>7828978</v>
      </c>
      <c r="N154" s="22">
        <v>138836</v>
      </c>
      <c r="O154" s="22">
        <v>3981500</v>
      </c>
      <c r="P154" s="22">
        <v>545118</v>
      </c>
      <c r="Q154" s="22">
        <v>232939</v>
      </c>
      <c r="R154" s="22">
        <v>245023</v>
      </c>
      <c r="S154" s="22">
        <v>163189</v>
      </c>
      <c r="T154" s="22">
        <v>13135583</v>
      </c>
      <c r="U154" s="22">
        <v>799754</v>
      </c>
      <c r="V154" s="22">
        <v>0</v>
      </c>
      <c r="W154" s="22">
        <v>332281</v>
      </c>
      <c r="X154" s="22">
        <v>343821</v>
      </c>
      <c r="Y154" s="22">
        <v>86507</v>
      </c>
      <c r="Z154" s="22">
        <v>0</v>
      </c>
      <c r="AA154" s="22">
        <v>0</v>
      </c>
      <c r="AB154" s="22">
        <v>0</v>
      </c>
      <c r="AC154" s="22">
        <v>1562363</v>
      </c>
      <c r="AD154" s="22">
        <v>388801</v>
      </c>
      <c r="AE154" s="22">
        <v>288148</v>
      </c>
      <c r="AF154" s="22">
        <v>0</v>
      </c>
      <c r="AG154" s="22">
        <v>75904</v>
      </c>
      <c r="AH154" s="22">
        <v>191658</v>
      </c>
      <c r="AI154" s="22">
        <v>2506874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237763</v>
      </c>
      <c r="F155" s="22">
        <v>0</v>
      </c>
      <c r="G155" s="22">
        <v>22628</v>
      </c>
      <c r="H155" s="22">
        <v>22997</v>
      </c>
      <c r="I155" s="22">
        <v>0</v>
      </c>
      <c r="J155" s="22">
        <v>0</v>
      </c>
      <c r="K155" s="22">
        <v>0</v>
      </c>
      <c r="L155" s="22">
        <v>0</v>
      </c>
      <c r="M155" s="22">
        <v>283388</v>
      </c>
      <c r="N155" s="22">
        <v>0</v>
      </c>
      <c r="O155" s="22">
        <v>0</v>
      </c>
      <c r="P155" s="22">
        <v>113677</v>
      </c>
      <c r="Q155" s="22">
        <v>0</v>
      </c>
      <c r="R155" s="22">
        <v>0</v>
      </c>
      <c r="S155" s="22">
        <v>0</v>
      </c>
      <c r="T155" s="22">
        <v>397065</v>
      </c>
      <c r="U155" s="22">
        <v>24443</v>
      </c>
      <c r="V155" s="22">
        <v>0</v>
      </c>
      <c r="W155" s="22">
        <v>117990</v>
      </c>
      <c r="X155" s="22">
        <v>46084</v>
      </c>
      <c r="Y155" s="22">
        <v>1468</v>
      </c>
      <c r="Z155" s="22">
        <v>0</v>
      </c>
      <c r="AA155" s="22">
        <v>0</v>
      </c>
      <c r="AB155" s="22">
        <v>0</v>
      </c>
      <c r="AC155" s="22">
        <v>189985</v>
      </c>
      <c r="AD155" s="22">
        <v>26012</v>
      </c>
      <c r="AE155" s="22">
        <v>61267</v>
      </c>
      <c r="AF155" s="22">
        <v>0</v>
      </c>
      <c r="AG155" s="22">
        <v>0</v>
      </c>
      <c r="AH155" s="22">
        <v>28151</v>
      </c>
      <c r="AI155" s="22">
        <v>305415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941512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941512</v>
      </c>
      <c r="N156" s="22">
        <v>0</v>
      </c>
      <c r="O156" s="22">
        <v>431086</v>
      </c>
      <c r="P156" s="22">
        <v>0</v>
      </c>
      <c r="Q156" s="22">
        <v>0</v>
      </c>
      <c r="R156" s="22">
        <v>0</v>
      </c>
      <c r="S156" s="22">
        <v>0</v>
      </c>
      <c r="T156" s="22">
        <v>1372598</v>
      </c>
      <c r="U156" s="22">
        <v>213705</v>
      </c>
      <c r="V156" s="22">
        <v>0</v>
      </c>
      <c r="W156" s="22">
        <v>227009</v>
      </c>
      <c r="X156" s="22">
        <v>23483</v>
      </c>
      <c r="Y156" s="22">
        <v>0</v>
      </c>
      <c r="Z156" s="22">
        <v>0</v>
      </c>
      <c r="AA156" s="22">
        <v>0</v>
      </c>
      <c r="AB156" s="22">
        <v>0</v>
      </c>
      <c r="AC156" s="22">
        <v>464197</v>
      </c>
      <c r="AD156" s="22">
        <v>207240</v>
      </c>
      <c r="AE156" s="22">
        <v>44076</v>
      </c>
      <c r="AF156" s="22">
        <v>0</v>
      </c>
      <c r="AG156" s="22">
        <v>51270</v>
      </c>
      <c r="AH156" s="22">
        <v>16746</v>
      </c>
      <c r="AI156" s="22">
        <v>783529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2817080</v>
      </c>
      <c r="F157" s="22">
        <v>0</v>
      </c>
      <c r="G157" s="22">
        <v>4134880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6951960</v>
      </c>
      <c r="N157" s="22">
        <v>173302</v>
      </c>
      <c r="O157" s="22">
        <v>6692020</v>
      </c>
      <c r="P157" s="22">
        <v>1140655</v>
      </c>
      <c r="Q157" s="22">
        <v>0</v>
      </c>
      <c r="R157" s="22">
        <v>0</v>
      </c>
      <c r="S157" s="22">
        <v>91748</v>
      </c>
      <c r="T157" s="22">
        <v>15049685</v>
      </c>
      <c r="U157" s="22">
        <v>2637737</v>
      </c>
      <c r="V157" s="22">
        <v>0</v>
      </c>
      <c r="W157" s="22">
        <v>271921</v>
      </c>
      <c r="X157" s="22">
        <v>4162</v>
      </c>
      <c r="Y157" s="22">
        <v>1027</v>
      </c>
      <c r="Z157" s="22">
        <v>0</v>
      </c>
      <c r="AA157" s="22">
        <v>20688</v>
      </c>
      <c r="AB157" s="22">
        <v>0</v>
      </c>
      <c r="AC157" s="22">
        <v>2935535</v>
      </c>
      <c r="AD157" s="22">
        <v>956409</v>
      </c>
      <c r="AE157" s="22">
        <v>610020</v>
      </c>
      <c r="AF157" s="22">
        <v>0</v>
      </c>
      <c r="AG157" s="22">
        <v>7404</v>
      </c>
      <c r="AH157" s="22">
        <v>162500</v>
      </c>
      <c r="AI157" s="22">
        <v>4671868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821576</v>
      </c>
      <c r="F158" s="22">
        <v>0</v>
      </c>
      <c r="G158" s="22">
        <v>292786</v>
      </c>
      <c r="H158" s="22">
        <v>245929</v>
      </c>
      <c r="I158" s="22">
        <v>587485</v>
      </c>
      <c r="J158" s="22">
        <v>0</v>
      </c>
      <c r="K158" s="22">
        <v>0</v>
      </c>
      <c r="L158" s="22">
        <v>0</v>
      </c>
      <c r="M158" s="22">
        <v>1947776</v>
      </c>
      <c r="N158" s="22">
        <v>0</v>
      </c>
      <c r="O158" s="22">
        <v>0</v>
      </c>
      <c r="P158" s="22">
        <v>87917</v>
      </c>
      <c r="Q158" s="22">
        <v>0</v>
      </c>
      <c r="R158" s="22">
        <v>58880</v>
      </c>
      <c r="S158" s="22">
        <v>254337</v>
      </c>
      <c r="T158" s="22">
        <v>2348910</v>
      </c>
      <c r="U158" s="22">
        <v>251425</v>
      </c>
      <c r="V158" s="22">
        <v>0</v>
      </c>
      <c r="W158" s="22">
        <v>61048</v>
      </c>
      <c r="X158" s="22">
        <v>43432</v>
      </c>
      <c r="Y158" s="22">
        <v>43892</v>
      </c>
      <c r="Z158" s="22">
        <v>0</v>
      </c>
      <c r="AA158" s="22">
        <v>0</v>
      </c>
      <c r="AB158" s="22">
        <v>0</v>
      </c>
      <c r="AC158" s="22">
        <v>399797</v>
      </c>
      <c r="AD158" s="22">
        <v>367936</v>
      </c>
      <c r="AE158" s="22">
        <v>171660</v>
      </c>
      <c r="AF158" s="22">
        <v>0</v>
      </c>
      <c r="AG158" s="22">
        <v>56630</v>
      </c>
      <c r="AH158" s="22">
        <v>57028</v>
      </c>
      <c r="AI158" s="22">
        <v>1053051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587455</v>
      </c>
      <c r="F159" s="22">
        <v>0</v>
      </c>
      <c r="G159" s="22">
        <v>2000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589455</v>
      </c>
      <c r="N159" s="22">
        <v>157483</v>
      </c>
      <c r="O159" s="22">
        <v>0</v>
      </c>
      <c r="P159" s="22">
        <v>0</v>
      </c>
      <c r="Q159" s="22">
        <v>102000</v>
      </c>
      <c r="R159" s="22">
        <v>16000</v>
      </c>
      <c r="S159" s="22">
        <v>0</v>
      </c>
      <c r="T159" s="22">
        <v>864938</v>
      </c>
      <c r="U159" s="22">
        <v>358569</v>
      </c>
      <c r="V159" s="22">
        <v>0</v>
      </c>
      <c r="W159" s="22">
        <v>123064</v>
      </c>
      <c r="X159" s="22">
        <v>32462</v>
      </c>
      <c r="Y159" s="22">
        <v>9898</v>
      </c>
      <c r="Z159" s="22">
        <v>0</v>
      </c>
      <c r="AA159" s="22">
        <v>0</v>
      </c>
      <c r="AB159" s="22">
        <v>0</v>
      </c>
      <c r="AC159" s="22">
        <v>523993</v>
      </c>
      <c r="AD159" s="22">
        <v>262841</v>
      </c>
      <c r="AE159" s="22">
        <v>61744</v>
      </c>
      <c r="AF159" s="22">
        <v>0</v>
      </c>
      <c r="AG159" s="22">
        <v>23902</v>
      </c>
      <c r="AH159" s="22">
        <v>49371</v>
      </c>
      <c r="AI159" s="22">
        <v>921851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219911</v>
      </c>
      <c r="F160" s="22">
        <v>0</v>
      </c>
      <c r="G160" s="22">
        <v>200257</v>
      </c>
      <c r="H160" s="22">
        <v>376932</v>
      </c>
      <c r="I160" s="22">
        <v>4864</v>
      </c>
      <c r="J160" s="22">
        <v>0</v>
      </c>
      <c r="K160" s="22">
        <v>0</v>
      </c>
      <c r="L160" s="22">
        <v>0</v>
      </c>
      <c r="M160" s="22">
        <v>801964</v>
      </c>
      <c r="N160" s="22">
        <v>0</v>
      </c>
      <c r="O160" s="22">
        <v>83663</v>
      </c>
      <c r="P160" s="22">
        <v>282728</v>
      </c>
      <c r="Q160" s="22">
        <v>0</v>
      </c>
      <c r="R160" s="22">
        <v>228321</v>
      </c>
      <c r="S160" s="22">
        <v>69822</v>
      </c>
      <c r="T160" s="22">
        <v>1466498</v>
      </c>
      <c r="U160" s="22">
        <v>136879</v>
      </c>
      <c r="V160" s="22">
        <v>0</v>
      </c>
      <c r="W160" s="22">
        <v>228216</v>
      </c>
      <c r="X160" s="22">
        <v>100245</v>
      </c>
      <c r="Y160" s="22">
        <v>22324</v>
      </c>
      <c r="Z160" s="22">
        <v>0</v>
      </c>
      <c r="AA160" s="22">
        <v>0</v>
      </c>
      <c r="AB160" s="22">
        <v>0</v>
      </c>
      <c r="AC160" s="22">
        <v>487664</v>
      </c>
      <c r="AD160" s="22">
        <v>285310</v>
      </c>
      <c r="AE160" s="22">
        <v>142598</v>
      </c>
      <c r="AF160" s="22">
        <v>0</v>
      </c>
      <c r="AG160" s="22">
        <v>149653</v>
      </c>
      <c r="AH160" s="22">
        <v>60218</v>
      </c>
      <c r="AI160" s="22">
        <v>1125443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4501518</v>
      </c>
      <c r="F161" s="22">
        <v>0</v>
      </c>
      <c r="G161" s="22">
        <v>911173</v>
      </c>
      <c r="H161" s="22">
        <v>731361</v>
      </c>
      <c r="I161" s="22">
        <v>473057</v>
      </c>
      <c r="J161" s="22">
        <v>0</v>
      </c>
      <c r="K161" s="22">
        <v>563065</v>
      </c>
      <c r="L161" s="22">
        <v>0</v>
      </c>
      <c r="M161" s="22">
        <v>7180174</v>
      </c>
      <c r="N161" s="22">
        <v>-592811</v>
      </c>
      <c r="O161" s="22">
        <v>36850</v>
      </c>
      <c r="P161" s="22">
        <v>428458</v>
      </c>
      <c r="Q161" s="22">
        <v>0</v>
      </c>
      <c r="R161" s="22">
        <v>0</v>
      </c>
      <c r="S161" s="22">
        <v>551264</v>
      </c>
      <c r="T161" s="22">
        <v>7603935</v>
      </c>
      <c r="U161" s="22">
        <v>528468</v>
      </c>
      <c r="V161" s="22">
        <v>0</v>
      </c>
      <c r="W161" s="22">
        <v>206395</v>
      </c>
      <c r="X161" s="22">
        <v>117724</v>
      </c>
      <c r="Y161" s="22">
        <v>28131</v>
      </c>
      <c r="Z161" s="22">
        <v>0</v>
      </c>
      <c r="AA161" s="22">
        <v>18395</v>
      </c>
      <c r="AB161" s="22">
        <v>0</v>
      </c>
      <c r="AC161" s="22">
        <v>899113</v>
      </c>
      <c r="AD161" s="22">
        <v>228727</v>
      </c>
      <c r="AE161" s="22">
        <v>215380</v>
      </c>
      <c r="AF161" s="22">
        <v>0</v>
      </c>
      <c r="AG161" s="22">
        <v>0</v>
      </c>
      <c r="AH161" s="22">
        <v>86183</v>
      </c>
      <c r="AI161" s="22">
        <v>1429403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36353</v>
      </c>
      <c r="O162" s="22">
        <v>234358</v>
      </c>
      <c r="P162" s="22">
        <v>180933</v>
      </c>
      <c r="Q162" s="22">
        <v>0</v>
      </c>
      <c r="R162" s="22">
        <v>162227</v>
      </c>
      <c r="S162" s="22">
        <v>0</v>
      </c>
      <c r="T162" s="22">
        <v>613871</v>
      </c>
      <c r="U162" s="22">
        <v>348176</v>
      </c>
      <c r="V162" s="22">
        <v>0</v>
      </c>
      <c r="W162" s="22">
        <v>109555</v>
      </c>
      <c r="X162" s="22">
        <v>62333</v>
      </c>
      <c r="Y162" s="22">
        <v>29381</v>
      </c>
      <c r="Z162" s="22">
        <v>0</v>
      </c>
      <c r="AA162" s="22">
        <v>0</v>
      </c>
      <c r="AB162" s="22">
        <v>0</v>
      </c>
      <c r="AC162" s="22">
        <v>549445</v>
      </c>
      <c r="AD162" s="22">
        <v>328376</v>
      </c>
      <c r="AE162" s="22">
        <v>98577</v>
      </c>
      <c r="AF162" s="22">
        <v>0</v>
      </c>
      <c r="AG162" s="22">
        <v>71925</v>
      </c>
      <c r="AH162" s="22">
        <v>40405</v>
      </c>
      <c r="AI162" s="22">
        <v>1088728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1162725</v>
      </c>
      <c r="H163" s="22">
        <v>1162725</v>
      </c>
      <c r="I163" s="22">
        <v>0</v>
      </c>
      <c r="J163" s="22">
        <v>0</v>
      </c>
      <c r="K163" s="22">
        <v>0</v>
      </c>
      <c r="L163" s="22">
        <v>0</v>
      </c>
      <c r="M163" s="22">
        <v>2325450</v>
      </c>
      <c r="N163" s="22">
        <v>-2266464</v>
      </c>
      <c r="O163" s="22">
        <v>0</v>
      </c>
      <c r="P163" s="22">
        <v>135829</v>
      </c>
      <c r="Q163" s="22">
        <v>0</v>
      </c>
      <c r="R163" s="22">
        <v>76001</v>
      </c>
      <c r="S163" s="22">
        <v>0</v>
      </c>
      <c r="T163" s="22">
        <v>270816</v>
      </c>
      <c r="U163" s="22">
        <v>80675</v>
      </c>
      <c r="V163" s="22">
        <v>0</v>
      </c>
      <c r="W163" s="22">
        <v>439821</v>
      </c>
      <c r="X163" s="22">
        <v>26823</v>
      </c>
      <c r="Y163" s="22">
        <v>0</v>
      </c>
      <c r="Z163" s="22">
        <v>0</v>
      </c>
      <c r="AA163" s="22">
        <v>6540</v>
      </c>
      <c r="AB163" s="22">
        <v>18707</v>
      </c>
      <c r="AC163" s="22">
        <v>572566</v>
      </c>
      <c r="AD163" s="22">
        <v>207273</v>
      </c>
      <c r="AE163" s="22">
        <v>69773</v>
      </c>
      <c r="AF163" s="22">
        <v>0</v>
      </c>
      <c r="AG163" s="22">
        <v>26325</v>
      </c>
      <c r="AH163" s="22">
        <v>36931</v>
      </c>
      <c r="AI163" s="22">
        <v>912868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90165</v>
      </c>
      <c r="F164" s="22">
        <v>0</v>
      </c>
      <c r="G164" s="22">
        <v>1431882</v>
      </c>
      <c r="H164" s="22">
        <v>0</v>
      </c>
      <c r="I164" s="22">
        <v>17219</v>
      </c>
      <c r="J164" s="22">
        <v>0</v>
      </c>
      <c r="K164" s="22">
        <v>0</v>
      </c>
      <c r="L164" s="22">
        <v>0</v>
      </c>
      <c r="M164" s="22">
        <v>1539266</v>
      </c>
      <c r="N164" s="22">
        <v>87761</v>
      </c>
      <c r="O164" s="22">
        <v>171058</v>
      </c>
      <c r="P164" s="22">
        <v>267049</v>
      </c>
      <c r="Q164" s="22">
        <v>1000</v>
      </c>
      <c r="R164" s="22">
        <v>0</v>
      </c>
      <c r="S164" s="22">
        <v>54991</v>
      </c>
      <c r="T164" s="22">
        <v>2121125</v>
      </c>
      <c r="U164" s="22">
        <v>354716</v>
      </c>
      <c r="V164" s="22">
        <v>0</v>
      </c>
      <c r="W164" s="22">
        <v>51952</v>
      </c>
      <c r="X164" s="22">
        <v>42006</v>
      </c>
      <c r="Y164" s="22">
        <v>19695</v>
      </c>
      <c r="Z164" s="22">
        <v>0</v>
      </c>
      <c r="AA164" s="22">
        <v>0</v>
      </c>
      <c r="AB164" s="22">
        <v>0</v>
      </c>
      <c r="AC164" s="22">
        <v>468369</v>
      </c>
      <c r="AD164" s="22">
        <v>232404</v>
      </c>
      <c r="AE164" s="22">
        <v>170741</v>
      </c>
      <c r="AF164" s="22">
        <v>0</v>
      </c>
      <c r="AG164" s="22">
        <v>39604</v>
      </c>
      <c r="AH164" s="22">
        <v>49007</v>
      </c>
      <c r="AI164" s="22">
        <v>960125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793597</v>
      </c>
      <c r="F165" s="22">
        <v>0</v>
      </c>
      <c r="G165" s="22">
        <v>122517</v>
      </c>
      <c r="H165" s="22">
        <v>0</v>
      </c>
      <c r="I165" s="22">
        <v>115421</v>
      </c>
      <c r="J165" s="22">
        <v>0</v>
      </c>
      <c r="K165" s="22">
        <v>0</v>
      </c>
      <c r="L165" s="22">
        <v>0</v>
      </c>
      <c r="M165" s="22">
        <v>1031535</v>
      </c>
      <c r="N165" s="22">
        <v>4686912</v>
      </c>
      <c r="O165" s="22">
        <v>28839</v>
      </c>
      <c r="P165" s="22">
        <v>537328</v>
      </c>
      <c r="Q165" s="22">
        <v>0</v>
      </c>
      <c r="R165" s="22">
        <v>159042</v>
      </c>
      <c r="S165" s="22">
        <v>46174</v>
      </c>
      <c r="T165" s="22">
        <v>6489830</v>
      </c>
      <c r="U165" s="22">
        <v>1722611</v>
      </c>
      <c r="V165" s="22">
        <v>0</v>
      </c>
      <c r="W165" s="22">
        <v>162479</v>
      </c>
      <c r="X165" s="22">
        <v>251569</v>
      </c>
      <c r="Y165" s="22">
        <v>191756</v>
      </c>
      <c r="Z165" s="22">
        <v>0</v>
      </c>
      <c r="AA165" s="22">
        <v>0</v>
      </c>
      <c r="AB165" s="22">
        <v>0</v>
      </c>
      <c r="AC165" s="22">
        <v>2328415</v>
      </c>
      <c r="AD165" s="22">
        <v>138088</v>
      </c>
      <c r="AE165" s="22">
        <v>180698</v>
      </c>
      <c r="AF165" s="22">
        <v>0</v>
      </c>
      <c r="AG165" s="22">
        <v>24275</v>
      </c>
      <c r="AH165" s="22">
        <v>99909</v>
      </c>
      <c r="AI165" s="22">
        <v>2771385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3598717</v>
      </c>
      <c r="F166" s="22">
        <v>0</v>
      </c>
      <c r="G166" s="22">
        <v>0</v>
      </c>
      <c r="H166" s="22">
        <v>159630</v>
      </c>
      <c r="I166" s="22">
        <v>0</v>
      </c>
      <c r="J166" s="22">
        <v>0</v>
      </c>
      <c r="K166" s="22">
        <v>0</v>
      </c>
      <c r="L166" s="22">
        <v>0</v>
      </c>
      <c r="M166" s="22">
        <v>3758347</v>
      </c>
      <c r="N166" s="22">
        <v>-2166471</v>
      </c>
      <c r="O166" s="22">
        <v>106404</v>
      </c>
      <c r="P166" s="22">
        <v>54173</v>
      </c>
      <c r="Q166" s="22">
        <v>0</v>
      </c>
      <c r="R166" s="22">
        <v>71993</v>
      </c>
      <c r="S166" s="22">
        <v>98156</v>
      </c>
      <c r="T166" s="22">
        <v>1922602</v>
      </c>
      <c r="U166" s="22">
        <v>151184</v>
      </c>
      <c r="V166" s="22">
        <v>0</v>
      </c>
      <c r="W166" s="22">
        <v>23691</v>
      </c>
      <c r="X166" s="22">
        <v>36493</v>
      </c>
      <c r="Y166" s="22">
        <v>26210</v>
      </c>
      <c r="Z166" s="22">
        <v>0</v>
      </c>
      <c r="AA166" s="22">
        <v>0</v>
      </c>
      <c r="AB166" s="22">
        <v>11506</v>
      </c>
      <c r="AC166" s="22">
        <v>249084</v>
      </c>
      <c r="AD166" s="22">
        <v>272737</v>
      </c>
      <c r="AE166" s="22">
        <v>34976</v>
      </c>
      <c r="AF166" s="22">
        <v>0</v>
      </c>
      <c r="AG166" s="22">
        <v>10549</v>
      </c>
      <c r="AH166" s="22">
        <v>97165</v>
      </c>
      <c r="AI166" s="22">
        <v>664511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917094</v>
      </c>
      <c r="F167" s="22">
        <v>0</v>
      </c>
      <c r="G167" s="22">
        <v>114880</v>
      </c>
      <c r="H167" s="22">
        <v>342173</v>
      </c>
      <c r="I167" s="22">
        <v>43040</v>
      </c>
      <c r="J167" s="22">
        <v>0</v>
      </c>
      <c r="K167" s="22">
        <v>0</v>
      </c>
      <c r="L167" s="22">
        <v>0</v>
      </c>
      <c r="M167" s="22">
        <v>1417187</v>
      </c>
      <c r="N167" s="22">
        <v>0</v>
      </c>
      <c r="O167" s="22">
        <v>50129</v>
      </c>
      <c r="P167" s="22">
        <v>355830</v>
      </c>
      <c r="Q167" s="22">
        <v>0</v>
      </c>
      <c r="R167" s="22">
        <v>8668</v>
      </c>
      <c r="S167" s="22">
        <v>32223</v>
      </c>
      <c r="T167" s="22">
        <v>1864037</v>
      </c>
      <c r="U167" s="22">
        <v>533800</v>
      </c>
      <c r="V167" s="22">
        <v>0</v>
      </c>
      <c r="W167" s="22">
        <v>190588</v>
      </c>
      <c r="X167" s="22">
        <v>191618</v>
      </c>
      <c r="Y167" s="22">
        <v>24318</v>
      </c>
      <c r="Z167" s="22">
        <v>0</v>
      </c>
      <c r="AA167" s="22">
        <v>0</v>
      </c>
      <c r="AB167" s="22">
        <v>0</v>
      </c>
      <c r="AC167" s="22">
        <v>940324</v>
      </c>
      <c r="AD167" s="22">
        <v>136258</v>
      </c>
      <c r="AE167" s="22">
        <v>76276</v>
      </c>
      <c r="AF167" s="22">
        <v>0</v>
      </c>
      <c r="AG167" s="22">
        <v>46703</v>
      </c>
      <c r="AH167" s="22">
        <v>25665</v>
      </c>
      <c r="AI167" s="22">
        <v>1225226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1630491</v>
      </c>
      <c r="F168" s="22">
        <v>0</v>
      </c>
      <c r="G168" s="22">
        <v>281943</v>
      </c>
      <c r="H168" s="22">
        <v>2009779</v>
      </c>
      <c r="I168" s="22">
        <v>0</v>
      </c>
      <c r="J168" s="22">
        <v>0</v>
      </c>
      <c r="K168" s="22">
        <v>0</v>
      </c>
      <c r="L168" s="22">
        <v>0</v>
      </c>
      <c r="M168" s="22">
        <v>3922213</v>
      </c>
      <c r="N168" s="22">
        <v>0</v>
      </c>
      <c r="O168" s="22">
        <v>139102</v>
      </c>
      <c r="P168" s="22">
        <v>463156</v>
      </c>
      <c r="Q168" s="22">
        <v>-543359</v>
      </c>
      <c r="R168" s="22">
        <v>891030</v>
      </c>
      <c r="S168" s="22">
        <v>27634</v>
      </c>
      <c r="T168" s="22">
        <v>4899776</v>
      </c>
      <c r="U168" s="22">
        <v>828927</v>
      </c>
      <c r="V168" s="22">
        <v>0</v>
      </c>
      <c r="W168" s="22">
        <v>560471</v>
      </c>
      <c r="X168" s="22">
        <v>210585</v>
      </c>
      <c r="Y168" s="22">
        <v>79270</v>
      </c>
      <c r="Z168" s="22">
        <v>0</v>
      </c>
      <c r="AA168" s="22">
        <v>0</v>
      </c>
      <c r="AB168" s="22">
        <v>0</v>
      </c>
      <c r="AC168" s="22">
        <v>1679253</v>
      </c>
      <c r="AD168" s="22">
        <v>258639</v>
      </c>
      <c r="AE168" s="22">
        <v>334106</v>
      </c>
      <c r="AF168" s="22">
        <v>0</v>
      </c>
      <c r="AG168" s="22">
        <v>172369</v>
      </c>
      <c r="AH168" s="22">
        <v>184527</v>
      </c>
      <c r="AI168" s="22">
        <v>2628894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19784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19784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19784</v>
      </c>
      <c r="U169" s="22">
        <v>118083</v>
      </c>
      <c r="V169" s="22">
        <v>0</v>
      </c>
      <c r="W169" s="22">
        <v>63404</v>
      </c>
      <c r="X169" s="22">
        <v>55018</v>
      </c>
      <c r="Y169" s="22">
        <v>2008</v>
      </c>
      <c r="Z169" s="22">
        <v>0</v>
      </c>
      <c r="AA169" s="22">
        <v>0</v>
      </c>
      <c r="AB169" s="22">
        <v>4427</v>
      </c>
      <c r="AC169" s="22">
        <v>242940</v>
      </c>
      <c r="AD169" s="22">
        <v>7169</v>
      </c>
      <c r="AE169" s="22">
        <v>27807</v>
      </c>
      <c r="AF169" s="22">
        <v>0</v>
      </c>
      <c r="AG169" s="22">
        <v>5021</v>
      </c>
      <c r="AH169" s="22">
        <v>4050</v>
      </c>
      <c r="AI169" s="22">
        <v>286987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921650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921650</v>
      </c>
      <c r="N170" s="22">
        <v>363376</v>
      </c>
      <c r="O170" s="22">
        <v>0</v>
      </c>
      <c r="P170" s="22">
        <v>68818</v>
      </c>
      <c r="Q170" s="22">
        <v>0</v>
      </c>
      <c r="R170" s="22">
        <v>25987</v>
      </c>
      <c r="S170" s="22">
        <v>41804</v>
      </c>
      <c r="T170" s="22">
        <v>1421635</v>
      </c>
      <c r="U170" s="22">
        <v>911555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911555</v>
      </c>
      <c r="AD170" s="22">
        <v>86575</v>
      </c>
      <c r="AE170" s="22">
        <v>96263</v>
      </c>
      <c r="AF170" s="22">
        <v>0</v>
      </c>
      <c r="AG170" s="22">
        <v>9227</v>
      </c>
      <c r="AH170" s="22">
        <v>52529</v>
      </c>
      <c r="AI170" s="22">
        <v>1156149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1706160</v>
      </c>
      <c r="F171" s="22">
        <v>0</v>
      </c>
      <c r="G171" s="22">
        <v>0</v>
      </c>
      <c r="H171" s="22">
        <v>22158</v>
      </c>
      <c r="I171" s="22">
        <v>0</v>
      </c>
      <c r="J171" s="22">
        <v>0</v>
      </c>
      <c r="K171" s="22">
        <v>0</v>
      </c>
      <c r="L171" s="22">
        <v>0</v>
      </c>
      <c r="M171" s="22">
        <v>1728318</v>
      </c>
      <c r="N171" s="22">
        <v>4633983</v>
      </c>
      <c r="O171" s="22">
        <v>16872422</v>
      </c>
      <c r="P171" s="22">
        <v>597708</v>
      </c>
      <c r="Q171" s="22">
        <v>0</v>
      </c>
      <c r="R171" s="22">
        <v>1118250</v>
      </c>
      <c r="S171" s="22">
        <v>62390</v>
      </c>
      <c r="T171" s="22">
        <v>25013071</v>
      </c>
      <c r="U171" s="22">
        <v>1030335</v>
      </c>
      <c r="V171" s="22">
        <v>0</v>
      </c>
      <c r="W171" s="22">
        <v>714156</v>
      </c>
      <c r="X171" s="22">
        <v>335122</v>
      </c>
      <c r="Y171" s="22">
        <v>0</v>
      </c>
      <c r="Z171" s="22">
        <v>0</v>
      </c>
      <c r="AA171" s="22">
        <v>0</v>
      </c>
      <c r="AB171" s="22">
        <v>0</v>
      </c>
      <c r="AC171" s="22">
        <v>2079613</v>
      </c>
      <c r="AD171" s="22">
        <v>888723</v>
      </c>
      <c r="AE171" s="22">
        <v>190878</v>
      </c>
      <c r="AF171" s="22">
        <v>0</v>
      </c>
      <c r="AG171" s="22">
        <v>138296</v>
      </c>
      <c r="AH171" s="22">
        <v>249549</v>
      </c>
      <c r="AI171" s="22">
        <v>3547059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33011</v>
      </c>
      <c r="I172" s="22">
        <v>0</v>
      </c>
      <c r="J172" s="22">
        <v>0</v>
      </c>
      <c r="K172" s="22">
        <v>0</v>
      </c>
      <c r="L172" s="22">
        <v>0</v>
      </c>
      <c r="M172" s="22">
        <v>33011</v>
      </c>
      <c r="N172" s="22">
        <v>76039</v>
      </c>
      <c r="O172" s="22">
        <v>0</v>
      </c>
      <c r="P172" s="22">
        <v>173128</v>
      </c>
      <c r="Q172" s="22">
        <v>10000</v>
      </c>
      <c r="R172" s="22">
        <v>0</v>
      </c>
      <c r="S172" s="22">
        <v>0</v>
      </c>
      <c r="T172" s="22">
        <v>292178</v>
      </c>
      <c r="U172" s="22">
        <v>116129</v>
      </c>
      <c r="V172" s="22">
        <v>0</v>
      </c>
      <c r="W172" s="22">
        <v>66854</v>
      </c>
      <c r="X172" s="22">
        <v>41258</v>
      </c>
      <c r="Y172" s="22">
        <v>8265</v>
      </c>
      <c r="Z172" s="22">
        <v>0</v>
      </c>
      <c r="AA172" s="22">
        <v>0</v>
      </c>
      <c r="AB172" s="22">
        <v>0</v>
      </c>
      <c r="AC172" s="22">
        <v>232506</v>
      </c>
      <c r="AD172" s="22">
        <v>11277</v>
      </c>
      <c r="AE172" s="22">
        <v>57330</v>
      </c>
      <c r="AF172" s="22">
        <v>0</v>
      </c>
      <c r="AG172" s="22">
        <v>9068</v>
      </c>
      <c r="AH172" s="22">
        <v>20698</v>
      </c>
      <c r="AI172" s="22">
        <v>330879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1245</v>
      </c>
      <c r="H173" s="22">
        <v>1245</v>
      </c>
      <c r="I173" s="22">
        <v>0</v>
      </c>
      <c r="J173" s="22">
        <v>0</v>
      </c>
      <c r="K173" s="22">
        <v>0</v>
      </c>
      <c r="L173" s="22">
        <v>0</v>
      </c>
      <c r="M173" s="22">
        <v>2490</v>
      </c>
      <c r="N173" s="22">
        <v>1258670</v>
      </c>
      <c r="O173" s="22">
        <v>0</v>
      </c>
      <c r="P173" s="22">
        <v>329609</v>
      </c>
      <c r="Q173" s="22">
        <v>0</v>
      </c>
      <c r="R173" s="22">
        <v>0</v>
      </c>
      <c r="S173" s="22">
        <v>0</v>
      </c>
      <c r="T173" s="22">
        <v>1590769</v>
      </c>
      <c r="U173" s="22">
        <v>130307</v>
      </c>
      <c r="V173" s="22">
        <v>0</v>
      </c>
      <c r="W173" s="22">
        <v>93272</v>
      </c>
      <c r="X173" s="22">
        <v>57462</v>
      </c>
      <c r="Y173" s="22">
        <v>0</v>
      </c>
      <c r="Z173" s="22">
        <v>0</v>
      </c>
      <c r="AA173" s="22">
        <v>0</v>
      </c>
      <c r="AB173" s="22">
        <v>0</v>
      </c>
      <c r="AC173" s="22">
        <v>281041</v>
      </c>
      <c r="AD173" s="22">
        <v>55024</v>
      </c>
      <c r="AE173" s="22">
        <v>50502</v>
      </c>
      <c r="AF173" s="22">
        <v>0</v>
      </c>
      <c r="AG173" s="22">
        <v>0</v>
      </c>
      <c r="AH173" s="22">
        <v>18147</v>
      </c>
      <c r="AI173" s="22">
        <v>404714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349503</v>
      </c>
      <c r="F174" s="22">
        <v>0</v>
      </c>
      <c r="G174" s="22">
        <v>0</v>
      </c>
      <c r="H174" s="22">
        <v>261565</v>
      </c>
      <c r="I174" s="22">
        <v>0</v>
      </c>
      <c r="J174" s="22">
        <v>0</v>
      </c>
      <c r="K174" s="22">
        <v>0</v>
      </c>
      <c r="L174" s="22">
        <v>0</v>
      </c>
      <c r="M174" s="22">
        <v>611068</v>
      </c>
      <c r="N174" s="22">
        <v>-8533</v>
      </c>
      <c r="O174" s="22">
        <v>240301</v>
      </c>
      <c r="P174" s="22">
        <v>161810</v>
      </c>
      <c r="Q174" s="22">
        <v>142000</v>
      </c>
      <c r="R174" s="22">
        <v>689515</v>
      </c>
      <c r="S174" s="22">
        <v>189451</v>
      </c>
      <c r="T174" s="22">
        <v>2025612</v>
      </c>
      <c r="U174" s="22">
        <v>888439</v>
      </c>
      <c r="V174" s="22">
        <v>0</v>
      </c>
      <c r="W174" s="22">
        <v>326445</v>
      </c>
      <c r="X174" s="22">
        <v>137066</v>
      </c>
      <c r="Y174" s="22">
        <v>22665</v>
      </c>
      <c r="Z174" s="22">
        <v>0</v>
      </c>
      <c r="AA174" s="22">
        <v>0</v>
      </c>
      <c r="AB174" s="22">
        <v>0</v>
      </c>
      <c r="AC174" s="22">
        <v>1374615</v>
      </c>
      <c r="AD174" s="22">
        <v>436388</v>
      </c>
      <c r="AE174" s="22">
        <v>105002</v>
      </c>
      <c r="AF174" s="22">
        <v>0</v>
      </c>
      <c r="AG174" s="22">
        <v>114453</v>
      </c>
      <c r="AH174" s="22">
        <v>143981</v>
      </c>
      <c r="AI174" s="22">
        <v>2174439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56291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56291</v>
      </c>
      <c r="N175" s="22">
        <v>0</v>
      </c>
      <c r="O175" s="22">
        <v>0</v>
      </c>
      <c r="P175" s="22">
        <v>0</v>
      </c>
      <c r="Q175" s="22">
        <v>24924</v>
      </c>
      <c r="R175" s="22">
        <v>0</v>
      </c>
      <c r="S175" s="22">
        <v>0</v>
      </c>
      <c r="T175" s="22">
        <v>81215</v>
      </c>
      <c r="U175" s="22">
        <v>137444</v>
      </c>
      <c r="V175" s="22">
        <v>0</v>
      </c>
      <c r="W175" s="22">
        <v>57353</v>
      </c>
      <c r="X175" s="22">
        <v>10235</v>
      </c>
      <c r="Y175" s="22">
        <v>0</v>
      </c>
      <c r="Z175" s="22">
        <v>0</v>
      </c>
      <c r="AA175" s="22">
        <v>0</v>
      </c>
      <c r="AB175" s="22">
        <v>0</v>
      </c>
      <c r="AC175" s="22">
        <v>205032</v>
      </c>
      <c r="AD175" s="22">
        <v>17587</v>
      </c>
      <c r="AE175" s="22">
        <v>12602</v>
      </c>
      <c r="AF175" s="22">
        <v>0</v>
      </c>
      <c r="AG175" s="22">
        <v>2607</v>
      </c>
      <c r="AH175" s="22">
        <v>2398</v>
      </c>
      <c r="AI175" s="22">
        <v>240226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912872</v>
      </c>
      <c r="F176" s="22">
        <v>0</v>
      </c>
      <c r="G176" s="22">
        <v>387375</v>
      </c>
      <c r="H176" s="22">
        <v>279518</v>
      </c>
      <c r="I176" s="22">
        <v>1032489</v>
      </c>
      <c r="J176" s="22">
        <v>0</v>
      </c>
      <c r="K176" s="22">
        <v>0</v>
      </c>
      <c r="L176" s="22">
        <v>0</v>
      </c>
      <c r="M176" s="22">
        <v>2612254</v>
      </c>
      <c r="N176" s="22">
        <v>0</v>
      </c>
      <c r="O176" s="22">
        <v>1663926</v>
      </c>
      <c r="P176" s="22">
        <v>412085</v>
      </c>
      <c r="Q176" s="22">
        <v>0</v>
      </c>
      <c r="R176" s="22">
        <v>832173</v>
      </c>
      <c r="S176" s="22">
        <v>28389</v>
      </c>
      <c r="T176" s="22">
        <v>5548827</v>
      </c>
      <c r="U176" s="22">
        <v>3689083</v>
      </c>
      <c r="V176" s="22">
        <v>0</v>
      </c>
      <c r="W176" s="22">
        <v>178142</v>
      </c>
      <c r="X176" s="22">
        <v>251169</v>
      </c>
      <c r="Y176" s="22">
        <v>56231</v>
      </c>
      <c r="Z176" s="22">
        <v>0</v>
      </c>
      <c r="AA176" s="22">
        <v>0</v>
      </c>
      <c r="AB176" s="22">
        <v>0</v>
      </c>
      <c r="AC176" s="22">
        <v>4174625</v>
      </c>
      <c r="AD176" s="22">
        <v>1080686</v>
      </c>
      <c r="AE176" s="22">
        <v>184269</v>
      </c>
      <c r="AF176" s="22">
        <v>0</v>
      </c>
      <c r="AG176" s="22">
        <v>173061</v>
      </c>
      <c r="AH176" s="22">
        <v>163340</v>
      </c>
      <c r="AI176" s="22">
        <v>5775981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1373260</v>
      </c>
      <c r="F177" s="22">
        <v>0</v>
      </c>
      <c r="G177" s="22">
        <v>109505</v>
      </c>
      <c r="H177" s="22">
        <v>96040</v>
      </c>
      <c r="I177" s="22">
        <v>662375</v>
      </c>
      <c r="J177" s="22">
        <v>0</v>
      </c>
      <c r="K177" s="22">
        <v>0</v>
      </c>
      <c r="L177" s="22">
        <v>0</v>
      </c>
      <c r="M177" s="22">
        <v>2241180</v>
      </c>
      <c r="N177" s="22">
        <v>3390346</v>
      </c>
      <c r="O177" s="22">
        <v>1818190</v>
      </c>
      <c r="P177" s="22">
        <v>594102</v>
      </c>
      <c r="Q177" s="22">
        <v>0</v>
      </c>
      <c r="R177" s="22">
        <v>393329</v>
      </c>
      <c r="S177" s="22">
        <v>1398497</v>
      </c>
      <c r="T177" s="22">
        <v>9835644</v>
      </c>
      <c r="U177" s="22">
        <v>1545852</v>
      </c>
      <c r="V177" s="22">
        <v>0</v>
      </c>
      <c r="W177" s="22">
        <v>391534</v>
      </c>
      <c r="X177" s="22">
        <v>348809</v>
      </c>
      <c r="Y177" s="22">
        <v>214832</v>
      </c>
      <c r="Z177" s="22">
        <v>0</v>
      </c>
      <c r="AA177" s="22">
        <v>0</v>
      </c>
      <c r="AB177" s="22">
        <v>0</v>
      </c>
      <c r="AC177" s="22">
        <v>2501027</v>
      </c>
      <c r="AD177" s="22">
        <v>616235</v>
      </c>
      <c r="AE177" s="22">
        <v>490498</v>
      </c>
      <c r="AF177" s="22">
        <v>0</v>
      </c>
      <c r="AG177" s="22">
        <v>504086</v>
      </c>
      <c r="AH177" s="22">
        <v>157879</v>
      </c>
      <c r="AI177" s="22">
        <v>4269725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3762069</v>
      </c>
      <c r="F178" s="22">
        <v>0</v>
      </c>
      <c r="G178" s="22">
        <v>3380205</v>
      </c>
      <c r="H178" s="22">
        <v>790453</v>
      </c>
      <c r="I178" s="22">
        <v>344224</v>
      </c>
      <c r="J178" s="22">
        <v>0</v>
      </c>
      <c r="K178" s="22">
        <v>0</v>
      </c>
      <c r="L178" s="22">
        <v>0</v>
      </c>
      <c r="M178" s="22">
        <v>8276951</v>
      </c>
      <c r="N178" s="22">
        <v>0</v>
      </c>
      <c r="O178" s="22">
        <v>129217</v>
      </c>
      <c r="P178" s="22">
        <v>308008</v>
      </c>
      <c r="Q178" s="22">
        <v>0</v>
      </c>
      <c r="R178" s="22">
        <v>253058</v>
      </c>
      <c r="S178" s="22">
        <v>0</v>
      </c>
      <c r="T178" s="22">
        <v>8967234</v>
      </c>
      <c r="U178" s="22">
        <v>1280297</v>
      </c>
      <c r="V178" s="22">
        <v>0</v>
      </c>
      <c r="W178" s="22">
        <v>988155</v>
      </c>
      <c r="X178" s="22">
        <v>634832</v>
      </c>
      <c r="Y178" s="22">
        <v>31410</v>
      </c>
      <c r="Z178" s="22">
        <v>0</v>
      </c>
      <c r="AA178" s="22">
        <v>0</v>
      </c>
      <c r="AB178" s="22">
        <v>0</v>
      </c>
      <c r="AC178" s="22">
        <v>2934694</v>
      </c>
      <c r="AD178" s="22">
        <v>468963</v>
      </c>
      <c r="AE178" s="22">
        <v>224656</v>
      </c>
      <c r="AF178" s="22">
        <v>0</v>
      </c>
      <c r="AG178" s="22">
        <v>126538</v>
      </c>
      <c r="AH178" s="22">
        <v>154399</v>
      </c>
      <c r="AI178" s="22">
        <v>3909250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575030</v>
      </c>
      <c r="F179" s="22">
        <v>0</v>
      </c>
      <c r="G179" s="22">
        <v>450483</v>
      </c>
      <c r="H179" s="22">
        <v>1371520</v>
      </c>
      <c r="I179" s="22">
        <v>0</v>
      </c>
      <c r="J179" s="22">
        <v>0</v>
      </c>
      <c r="K179" s="22">
        <v>0</v>
      </c>
      <c r="L179" s="22">
        <v>0</v>
      </c>
      <c r="M179" s="22">
        <v>2397033</v>
      </c>
      <c r="N179" s="22">
        <v>0</v>
      </c>
      <c r="O179" s="22">
        <v>0</v>
      </c>
      <c r="P179" s="22">
        <v>48857</v>
      </c>
      <c r="Q179" s="22">
        <v>0</v>
      </c>
      <c r="R179" s="22">
        <v>0</v>
      </c>
      <c r="S179" s="22">
        <v>47504</v>
      </c>
      <c r="T179" s="22">
        <v>2493394</v>
      </c>
      <c r="U179" s="22">
        <v>263478</v>
      </c>
      <c r="V179" s="22">
        <v>0</v>
      </c>
      <c r="W179" s="22">
        <v>162536</v>
      </c>
      <c r="X179" s="22">
        <v>187597</v>
      </c>
      <c r="Y179" s="22">
        <v>0</v>
      </c>
      <c r="Z179" s="22">
        <v>0</v>
      </c>
      <c r="AA179" s="22">
        <v>0</v>
      </c>
      <c r="AB179" s="22">
        <v>8191</v>
      </c>
      <c r="AC179" s="22">
        <v>621802</v>
      </c>
      <c r="AD179" s="22">
        <v>436741</v>
      </c>
      <c r="AE179" s="22">
        <v>135938</v>
      </c>
      <c r="AF179" s="22">
        <v>0</v>
      </c>
      <c r="AG179" s="22">
        <v>53082</v>
      </c>
      <c r="AH179" s="22">
        <v>69585</v>
      </c>
      <c r="AI179" s="22">
        <v>1317148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235069</v>
      </c>
      <c r="F180" s="22">
        <v>0</v>
      </c>
      <c r="G180" s="22">
        <v>87700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322769</v>
      </c>
      <c r="N180" s="22">
        <v>0</v>
      </c>
      <c r="O180" s="22">
        <v>91083</v>
      </c>
      <c r="P180" s="22">
        <v>539076</v>
      </c>
      <c r="Q180" s="22">
        <v>0</v>
      </c>
      <c r="R180" s="22">
        <v>0</v>
      </c>
      <c r="S180" s="22">
        <v>55971</v>
      </c>
      <c r="T180" s="22">
        <v>1008899</v>
      </c>
      <c r="U180" s="22">
        <v>121458</v>
      </c>
      <c r="V180" s="22">
        <v>0</v>
      </c>
      <c r="W180" s="22">
        <v>327997</v>
      </c>
      <c r="X180" s="22">
        <v>29131</v>
      </c>
      <c r="Y180" s="22">
        <v>6452</v>
      </c>
      <c r="Z180" s="22">
        <v>0</v>
      </c>
      <c r="AA180" s="22">
        <v>0</v>
      </c>
      <c r="AB180" s="22">
        <v>0</v>
      </c>
      <c r="AC180" s="22">
        <v>485038</v>
      </c>
      <c r="AD180" s="22">
        <v>205494</v>
      </c>
      <c r="AE180" s="22">
        <v>62663</v>
      </c>
      <c r="AF180" s="22">
        <v>0</v>
      </c>
      <c r="AG180" s="22">
        <v>5905</v>
      </c>
      <c r="AH180" s="22">
        <v>111048</v>
      </c>
      <c r="AI180" s="22">
        <v>870148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9550109</v>
      </c>
      <c r="F181" s="22">
        <v>0</v>
      </c>
      <c r="G181" s="22">
        <v>2739801</v>
      </c>
      <c r="H181" s="22">
        <v>2504131</v>
      </c>
      <c r="I181" s="22">
        <v>437277</v>
      </c>
      <c r="J181" s="22">
        <v>0</v>
      </c>
      <c r="K181" s="22">
        <v>0</v>
      </c>
      <c r="L181" s="22">
        <v>0</v>
      </c>
      <c r="M181" s="22">
        <v>15231318</v>
      </c>
      <c r="N181" s="22">
        <v>1917558</v>
      </c>
      <c r="O181" s="22">
        <v>8211664</v>
      </c>
      <c r="P181" s="22">
        <v>604865</v>
      </c>
      <c r="Q181" s="22">
        <v>63369</v>
      </c>
      <c r="R181" s="22">
        <v>1847358</v>
      </c>
      <c r="S181" s="22">
        <v>156350</v>
      </c>
      <c r="T181" s="22">
        <v>28032482</v>
      </c>
      <c r="U181" s="22">
        <v>2590847</v>
      </c>
      <c r="V181" s="22">
        <v>0</v>
      </c>
      <c r="W181" s="22">
        <v>370774</v>
      </c>
      <c r="X181" s="22">
        <v>368304</v>
      </c>
      <c r="Y181" s="22">
        <v>215085</v>
      </c>
      <c r="Z181" s="22">
        <v>0</v>
      </c>
      <c r="AA181" s="22">
        <v>0</v>
      </c>
      <c r="AB181" s="22">
        <v>0</v>
      </c>
      <c r="AC181" s="22">
        <v>3545010</v>
      </c>
      <c r="AD181" s="22">
        <v>497844</v>
      </c>
      <c r="AE181" s="22">
        <v>235045</v>
      </c>
      <c r="AF181" s="22">
        <v>0</v>
      </c>
      <c r="AG181" s="22">
        <v>338499</v>
      </c>
      <c r="AH181" s="22">
        <v>160659</v>
      </c>
      <c r="AI181" s="22">
        <v>4777057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610367</v>
      </c>
      <c r="F182" s="22">
        <v>0</v>
      </c>
      <c r="G182" s="22">
        <v>7626290</v>
      </c>
      <c r="H182" s="22">
        <v>170443</v>
      </c>
      <c r="I182" s="22">
        <v>305004</v>
      </c>
      <c r="J182" s="22">
        <v>0</v>
      </c>
      <c r="K182" s="22">
        <v>0</v>
      </c>
      <c r="L182" s="22">
        <v>0</v>
      </c>
      <c r="M182" s="22">
        <v>8712104</v>
      </c>
      <c r="N182" s="22">
        <v>-3809146</v>
      </c>
      <c r="O182" s="22">
        <v>347083</v>
      </c>
      <c r="P182" s="22">
        <v>395982</v>
      </c>
      <c r="Q182" s="22">
        <v>0</v>
      </c>
      <c r="R182" s="22">
        <v>34280</v>
      </c>
      <c r="S182" s="22">
        <v>87292</v>
      </c>
      <c r="T182" s="22">
        <v>5767595</v>
      </c>
      <c r="U182" s="22">
        <v>1133414</v>
      </c>
      <c r="V182" s="22">
        <v>0</v>
      </c>
      <c r="W182" s="22">
        <v>581916</v>
      </c>
      <c r="X182" s="22">
        <v>914054</v>
      </c>
      <c r="Y182" s="22">
        <v>282558</v>
      </c>
      <c r="Z182" s="22">
        <v>0</v>
      </c>
      <c r="AA182" s="22">
        <v>0</v>
      </c>
      <c r="AB182" s="22">
        <v>0</v>
      </c>
      <c r="AC182" s="22">
        <v>2911942</v>
      </c>
      <c r="AD182" s="22">
        <v>343423</v>
      </c>
      <c r="AE182" s="22">
        <v>440674</v>
      </c>
      <c r="AF182" s="22">
        <v>0</v>
      </c>
      <c r="AG182" s="22">
        <v>121021</v>
      </c>
      <c r="AH182" s="22">
        <v>163541</v>
      </c>
      <c r="AI182" s="22">
        <v>3980601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15885</v>
      </c>
      <c r="F183" s="22">
        <v>0</v>
      </c>
      <c r="G183" s="22">
        <v>8803</v>
      </c>
      <c r="H183" s="22">
        <v>16320</v>
      </c>
      <c r="I183" s="22">
        <v>0</v>
      </c>
      <c r="J183" s="22">
        <v>0</v>
      </c>
      <c r="K183" s="22">
        <v>0</v>
      </c>
      <c r="L183" s="22">
        <v>0</v>
      </c>
      <c r="M183" s="22">
        <v>41008</v>
      </c>
      <c r="N183" s="22">
        <v>-352218</v>
      </c>
      <c r="O183" s="22">
        <v>552877</v>
      </c>
      <c r="P183" s="22">
        <v>37937</v>
      </c>
      <c r="Q183" s="22">
        <v>0</v>
      </c>
      <c r="R183" s="22">
        <v>499953</v>
      </c>
      <c r="S183" s="22">
        <v>46819</v>
      </c>
      <c r="T183" s="22">
        <v>826376</v>
      </c>
      <c r="U183" s="22">
        <v>409213</v>
      </c>
      <c r="V183" s="22">
        <v>0</v>
      </c>
      <c r="W183" s="22">
        <v>378003</v>
      </c>
      <c r="X183" s="22">
        <v>182283</v>
      </c>
      <c r="Y183" s="22">
        <v>26083</v>
      </c>
      <c r="Z183" s="22">
        <v>0</v>
      </c>
      <c r="AA183" s="22">
        <v>0</v>
      </c>
      <c r="AB183" s="22">
        <v>0</v>
      </c>
      <c r="AC183" s="22">
        <v>995582</v>
      </c>
      <c r="AD183" s="22">
        <v>287036</v>
      </c>
      <c r="AE183" s="22">
        <v>149457</v>
      </c>
      <c r="AF183" s="22">
        <v>0</v>
      </c>
      <c r="AG183" s="22">
        <v>130443</v>
      </c>
      <c r="AH183" s="22">
        <v>67785</v>
      </c>
      <c r="AI183" s="22">
        <v>1630303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2631560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2631560</v>
      </c>
      <c r="N184" s="22">
        <v>0</v>
      </c>
      <c r="O184" s="22">
        <v>179316</v>
      </c>
      <c r="P184" s="22">
        <v>41440</v>
      </c>
      <c r="Q184" s="22">
        <v>212000</v>
      </c>
      <c r="R184" s="22">
        <v>0</v>
      </c>
      <c r="S184" s="22">
        <v>26811</v>
      </c>
      <c r="T184" s="22">
        <v>3091127</v>
      </c>
      <c r="U184" s="22">
        <v>546728</v>
      </c>
      <c r="V184" s="22">
        <v>0</v>
      </c>
      <c r="W184" s="22">
        <v>40974</v>
      </c>
      <c r="X184" s="22">
        <v>39644</v>
      </c>
      <c r="Y184" s="22">
        <v>0</v>
      </c>
      <c r="Z184" s="22">
        <v>0</v>
      </c>
      <c r="AA184" s="22">
        <v>0</v>
      </c>
      <c r="AB184" s="22">
        <v>0</v>
      </c>
      <c r="AC184" s="22">
        <v>627346</v>
      </c>
      <c r="AD184" s="22">
        <v>38460</v>
      </c>
      <c r="AE184" s="22">
        <v>60375</v>
      </c>
      <c r="AF184" s="22">
        <v>0</v>
      </c>
      <c r="AG184" s="22">
        <v>33769</v>
      </c>
      <c r="AH184" s="22">
        <v>54955</v>
      </c>
      <c r="AI184" s="22">
        <v>814905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220496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220496</v>
      </c>
      <c r="N185" s="22">
        <v>0</v>
      </c>
      <c r="O185" s="22">
        <v>0</v>
      </c>
      <c r="P185" s="22">
        <v>57663</v>
      </c>
      <c r="Q185" s="22">
        <v>0</v>
      </c>
      <c r="R185" s="22">
        <v>32170</v>
      </c>
      <c r="S185" s="22">
        <v>88595</v>
      </c>
      <c r="T185" s="22">
        <v>398924</v>
      </c>
      <c r="U185" s="22">
        <v>140021</v>
      </c>
      <c r="V185" s="22">
        <v>0</v>
      </c>
      <c r="W185" s="22">
        <v>63754</v>
      </c>
      <c r="X185" s="22">
        <v>28243</v>
      </c>
      <c r="Y185" s="22">
        <v>4937</v>
      </c>
      <c r="Z185" s="22">
        <v>0</v>
      </c>
      <c r="AA185" s="22">
        <v>0</v>
      </c>
      <c r="AB185" s="22">
        <v>0</v>
      </c>
      <c r="AC185" s="22">
        <v>236955</v>
      </c>
      <c r="AD185" s="22">
        <v>22785</v>
      </c>
      <c r="AE185" s="22">
        <v>55971</v>
      </c>
      <c r="AF185" s="22">
        <v>0</v>
      </c>
      <c r="AG185" s="22">
        <v>3949</v>
      </c>
      <c r="AH185" s="22">
        <v>31019</v>
      </c>
      <c r="AI185" s="22">
        <v>350679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188383</v>
      </c>
      <c r="F186" s="22">
        <v>0</v>
      </c>
      <c r="G186" s="22">
        <v>710712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899095</v>
      </c>
      <c r="N186" s="22">
        <v>0</v>
      </c>
      <c r="O186" s="22">
        <v>42000</v>
      </c>
      <c r="P186" s="22">
        <v>175311</v>
      </c>
      <c r="Q186" s="22">
        <v>0</v>
      </c>
      <c r="R186" s="22">
        <v>49474</v>
      </c>
      <c r="S186" s="22">
        <v>0</v>
      </c>
      <c r="T186" s="22">
        <v>1165880</v>
      </c>
      <c r="U186" s="22">
        <v>74885</v>
      </c>
      <c r="V186" s="22">
        <v>0</v>
      </c>
      <c r="W186" s="22">
        <v>83352</v>
      </c>
      <c r="X186" s="22">
        <v>35872</v>
      </c>
      <c r="Y186" s="22">
        <v>19654</v>
      </c>
      <c r="Z186" s="22">
        <v>0</v>
      </c>
      <c r="AA186" s="22">
        <v>0</v>
      </c>
      <c r="AB186" s="22">
        <v>0</v>
      </c>
      <c r="AC186" s="22">
        <v>213763</v>
      </c>
      <c r="AD186" s="22">
        <v>67434</v>
      </c>
      <c r="AE186" s="22">
        <v>65463</v>
      </c>
      <c r="AF186" s="22">
        <v>0</v>
      </c>
      <c r="AG186" s="22">
        <v>5415</v>
      </c>
      <c r="AH186" s="22">
        <v>2661</v>
      </c>
      <c r="AI186" s="22">
        <v>354736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210957</v>
      </c>
      <c r="F187" s="22">
        <v>0</v>
      </c>
      <c r="G187" s="22">
        <v>158519</v>
      </c>
      <c r="H187" s="22">
        <v>156380</v>
      </c>
      <c r="I187" s="22">
        <v>0</v>
      </c>
      <c r="J187" s="22">
        <v>0</v>
      </c>
      <c r="K187" s="22">
        <v>0</v>
      </c>
      <c r="L187" s="22">
        <v>0</v>
      </c>
      <c r="M187" s="22">
        <v>525856</v>
      </c>
      <c r="N187" s="22">
        <v>3028652</v>
      </c>
      <c r="O187" s="22">
        <v>8400</v>
      </c>
      <c r="P187" s="22">
        <v>121673</v>
      </c>
      <c r="Q187" s="22">
        <v>340000</v>
      </c>
      <c r="R187" s="22">
        <v>0</v>
      </c>
      <c r="S187" s="22">
        <v>65075</v>
      </c>
      <c r="T187" s="22">
        <v>4089656</v>
      </c>
      <c r="U187" s="22">
        <v>330299</v>
      </c>
      <c r="V187" s="22">
        <v>0</v>
      </c>
      <c r="W187" s="22">
        <v>186230</v>
      </c>
      <c r="X187" s="22">
        <v>82011</v>
      </c>
      <c r="Y187" s="22">
        <v>21424</v>
      </c>
      <c r="Z187" s="22">
        <v>0</v>
      </c>
      <c r="AA187" s="22">
        <v>0</v>
      </c>
      <c r="AB187" s="22">
        <v>0</v>
      </c>
      <c r="AC187" s="22">
        <v>619964</v>
      </c>
      <c r="AD187" s="22">
        <v>240671</v>
      </c>
      <c r="AE187" s="22">
        <v>107239</v>
      </c>
      <c r="AF187" s="22">
        <v>0</v>
      </c>
      <c r="AG187" s="22">
        <v>0</v>
      </c>
      <c r="AH187" s="22">
        <v>41159</v>
      </c>
      <c r="AI187" s="22">
        <v>1009033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2557120</v>
      </c>
      <c r="F188" s="22">
        <v>0</v>
      </c>
      <c r="G188" s="22">
        <v>35236</v>
      </c>
      <c r="H188" s="22">
        <v>28397</v>
      </c>
      <c r="I188" s="22">
        <v>63347</v>
      </c>
      <c r="J188" s="22">
        <v>0</v>
      </c>
      <c r="K188" s="22">
        <v>0</v>
      </c>
      <c r="L188" s="22">
        <v>0</v>
      </c>
      <c r="M188" s="22">
        <v>2684100</v>
      </c>
      <c r="N188" s="22">
        <v>-133123</v>
      </c>
      <c r="O188" s="22">
        <v>210141</v>
      </c>
      <c r="P188" s="22">
        <v>664855</v>
      </c>
      <c r="Q188" s="22">
        <v>0</v>
      </c>
      <c r="R188" s="22">
        <v>0</v>
      </c>
      <c r="S188" s="22">
        <v>91842</v>
      </c>
      <c r="T188" s="22">
        <v>3517815</v>
      </c>
      <c r="U188" s="22">
        <v>1015658</v>
      </c>
      <c r="V188" s="22">
        <v>0</v>
      </c>
      <c r="W188" s="22">
        <v>134631</v>
      </c>
      <c r="X188" s="22">
        <v>138511</v>
      </c>
      <c r="Y188" s="22">
        <v>10074</v>
      </c>
      <c r="Z188" s="22">
        <v>0</v>
      </c>
      <c r="AA188" s="22">
        <v>0</v>
      </c>
      <c r="AB188" s="22">
        <v>50710</v>
      </c>
      <c r="AC188" s="22">
        <v>1349584</v>
      </c>
      <c r="AD188" s="22">
        <v>272218</v>
      </c>
      <c r="AE188" s="22">
        <v>323706</v>
      </c>
      <c r="AF188" s="22">
        <v>0</v>
      </c>
      <c r="AG188" s="22">
        <v>3602</v>
      </c>
      <c r="AH188" s="22">
        <v>63280</v>
      </c>
      <c r="AI188" s="22">
        <v>2012390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423239</v>
      </c>
      <c r="F189" s="22">
        <v>0</v>
      </c>
      <c r="G189" s="22">
        <v>439760</v>
      </c>
      <c r="H189" s="22">
        <v>209775</v>
      </c>
      <c r="I189" s="22">
        <v>0</v>
      </c>
      <c r="J189" s="22">
        <v>0</v>
      </c>
      <c r="K189" s="22">
        <v>0</v>
      </c>
      <c r="L189" s="22">
        <v>0</v>
      </c>
      <c r="M189" s="22">
        <v>1072774</v>
      </c>
      <c r="N189" s="22">
        <v>54234</v>
      </c>
      <c r="O189" s="22">
        <v>0</v>
      </c>
      <c r="P189" s="22">
        <v>27676</v>
      </c>
      <c r="Q189" s="22">
        <v>0</v>
      </c>
      <c r="R189" s="22">
        <v>0</v>
      </c>
      <c r="S189" s="22">
        <v>0</v>
      </c>
      <c r="T189" s="22">
        <v>1154684</v>
      </c>
      <c r="U189" s="22">
        <v>155051</v>
      </c>
      <c r="V189" s="22">
        <v>0</v>
      </c>
      <c r="W189" s="22">
        <v>39810</v>
      </c>
      <c r="X189" s="22">
        <v>8412</v>
      </c>
      <c r="Y189" s="22">
        <v>0</v>
      </c>
      <c r="Z189" s="22">
        <v>0</v>
      </c>
      <c r="AA189" s="22">
        <v>0</v>
      </c>
      <c r="AB189" s="22">
        <v>0</v>
      </c>
      <c r="AC189" s="22">
        <v>203273</v>
      </c>
      <c r="AD189" s="22">
        <v>62446</v>
      </c>
      <c r="AE189" s="22">
        <v>62061</v>
      </c>
      <c r="AF189" s="22">
        <v>0</v>
      </c>
      <c r="AG189" s="22">
        <v>0</v>
      </c>
      <c r="AH189" s="22">
        <v>55691</v>
      </c>
      <c r="AI189" s="22">
        <v>383471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1534080</v>
      </c>
      <c r="F190" s="22">
        <v>0</v>
      </c>
      <c r="G190" s="22">
        <v>562000</v>
      </c>
      <c r="H190" s="22">
        <v>320312</v>
      </c>
      <c r="I190" s="22">
        <v>27523</v>
      </c>
      <c r="J190" s="22">
        <v>0</v>
      </c>
      <c r="K190" s="22">
        <v>0</v>
      </c>
      <c r="L190" s="22">
        <v>0</v>
      </c>
      <c r="M190" s="22">
        <v>2443915</v>
      </c>
      <c r="N190" s="22">
        <v>0</v>
      </c>
      <c r="O190" s="22">
        <v>389183</v>
      </c>
      <c r="P190" s="22">
        <v>362911</v>
      </c>
      <c r="Q190" s="22">
        <v>0</v>
      </c>
      <c r="R190" s="22">
        <v>0</v>
      </c>
      <c r="S190" s="22">
        <v>558039</v>
      </c>
      <c r="T190" s="22">
        <v>3754048</v>
      </c>
      <c r="U190" s="22">
        <v>750478</v>
      </c>
      <c r="V190" s="22">
        <v>0</v>
      </c>
      <c r="W190" s="22">
        <v>188721</v>
      </c>
      <c r="X190" s="22">
        <v>174330</v>
      </c>
      <c r="Y190" s="22">
        <v>192154</v>
      </c>
      <c r="Z190" s="22">
        <v>0</v>
      </c>
      <c r="AA190" s="22">
        <v>0</v>
      </c>
      <c r="AB190" s="22">
        <v>0</v>
      </c>
      <c r="AC190" s="22">
        <v>1305683</v>
      </c>
      <c r="AD190" s="22">
        <v>381680</v>
      </c>
      <c r="AE190" s="22">
        <v>248471</v>
      </c>
      <c r="AF190" s="22">
        <v>0</v>
      </c>
      <c r="AG190" s="22">
        <v>0</v>
      </c>
      <c r="AH190" s="22">
        <v>235441</v>
      </c>
      <c r="AI190" s="22">
        <v>2171275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2846185</v>
      </c>
      <c r="F191" s="22">
        <v>0</v>
      </c>
      <c r="G191" s="22">
        <v>998506</v>
      </c>
      <c r="H191" s="22">
        <v>454360</v>
      </c>
      <c r="I191" s="22">
        <v>367127</v>
      </c>
      <c r="J191" s="22">
        <v>0</v>
      </c>
      <c r="K191" s="22">
        <v>0</v>
      </c>
      <c r="L191" s="22">
        <v>0</v>
      </c>
      <c r="M191" s="22">
        <v>4666178</v>
      </c>
      <c r="N191" s="22">
        <v>-1085342</v>
      </c>
      <c r="O191" s="22">
        <v>439602</v>
      </c>
      <c r="P191" s="22">
        <v>346558</v>
      </c>
      <c r="Q191" s="22">
        <v>0</v>
      </c>
      <c r="R191" s="22">
        <v>805900</v>
      </c>
      <c r="S191" s="22">
        <v>26944</v>
      </c>
      <c r="T191" s="22">
        <v>5199840</v>
      </c>
      <c r="U191" s="22">
        <v>693615</v>
      </c>
      <c r="V191" s="22">
        <v>0</v>
      </c>
      <c r="W191" s="22">
        <v>317451</v>
      </c>
      <c r="X191" s="22">
        <v>55908</v>
      </c>
      <c r="Y191" s="22">
        <v>30069</v>
      </c>
      <c r="Z191" s="22">
        <v>0</v>
      </c>
      <c r="AA191" s="22">
        <v>0</v>
      </c>
      <c r="AB191" s="22">
        <v>0</v>
      </c>
      <c r="AC191" s="22">
        <v>1097043</v>
      </c>
      <c r="AD191" s="22">
        <v>202049</v>
      </c>
      <c r="AE191" s="22">
        <v>278263</v>
      </c>
      <c r="AF191" s="22">
        <v>0</v>
      </c>
      <c r="AG191" s="22">
        <v>280374</v>
      </c>
      <c r="AH191" s="22">
        <v>176075</v>
      </c>
      <c r="AI191" s="22">
        <v>2033804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106596</v>
      </c>
      <c r="P192" s="22">
        <v>194091</v>
      </c>
      <c r="Q192" s="22">
        <v>0</v>
      </c>
      <c r="R192" s="22">
        <v>11169</v>
      </c>
      <c r="S192" s="22">
        <v>0</v>
      </c>
      <c r="T192" s="22">
        <v>311856</v>
      </c>
      <c r="U192" s="22">
        <v>192889</v>
      </c>
      <c r="V192" s="22">
        <v>0</v>
      </c>
      <c r="W192" s="22">
        <v>73398</v>
      </c>
      <c r="X192" s="22">
        <v>43760</v>
      </c>
      <c r="Y192" s="22">
        <v>0</v>
      </c>
      <c r="Z192" s="22">
        <v>0</v>
      </c>
      <c r="AA192" s="22">
        <v>0</v>
      </c>
      <c r="AB192" s="22">
        <v>0</v>
      </c>
      <c r="AC192" s="22">
        <v>310047</v>
      </c>
      <c r="AD192" s="22">
        <v>251829</v>
      </c>
      <c r="AE192" s="22">
        <v>50635</v>
      </c>
      <c r="AF192" s="22">
        <v>0</v>
      </c>
      <c r="AG192" s="22">
        <v>11115</v>
      </c>
      <c r="AH192" s="22">
        <v>16185</v>
      </c>
      <c r="AI192" s="22">
        <v>639811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63239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63239</v>
      </c>
      <c r="N193" s="22">
        <v>0</v>
      </c>
      <c r="O193" s="22">
        <v>8560</v>
      </c>
      <c r="P193" s="22">
        <v>7999</v>
      </c>
      <c r="Q193" s="22">
        <v>0</v>
      </c>
      <c r="R193" s="22">
        <v>0</v>
      </c>
      <c r="S193" s="22">
        <v>0</v>
      </c>
      <c r="T193" s="22">
        <v>79798</v>
      </c>
      <c r="U193" s="22">
        <v>491890</v>
      </c>
      <c r="V193" s="22">
        <v>0</v>
      </c>
      <c r="W193" s="22">
        <v>98058</v>
      </c>
      <c r="X193" s="22">
        <v>201187</v>
      </c>
      <c r="Y193" s="22">
        <v>32461</v>
      </c>
      <c r="Z193" s="22">
        <v>0</v>
      </c>
      <c r="AA193" s="22">
        <v>0</v>
      </c>
      <c r="AB193" s="22">
        <v>0</v>
      </c>
      <c r="AC193" s="22">
        <v>823596</v>
      </c>
      <c r="AD193" s="22">
        <v>66253</v>
      </c>
      <c r="AE193" s="22">
        <v>138056</v>
      </c>
      <c r="AF193" s="22">
        <v>0</v>
      </c>
      <c r="AG193" s="22">
        <v>0</v>
      </c>
      <c r="AH193" s="22">
        <v>36773</v>
      </c>
      <c r="AI193" s="22">
        <v>1064678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2048580</v>
      </c>
      <c r="F194" s="22">
        <v>0</v>
      </c>
      <c r="G194" s="22">
        <v>226294</v>
      </c>
      <c r="H194" s="22">
        <v>17000</v>
      </c>
      <c r="I194" s="22">
        <v>99475</v>
      </c>
      <c r="J194" s="22">
        <v>0</v>
      </c>
      <c r="K194" s="22">
        <v>0</v>
      </c>
      <c r="L194" s="22">
        <v>350316</v>
      </c>
      <c r="M194" s="22">
        <v>2741665</v>
      </c>
      <c r="N194" s="22">
        <v>0</v>
      </c>
      <c r="O194" s="22">
        <v>46726</v>
      </c>
      <c r="P194" s="22">
        <v>182666</v>
      </c>
      <c r="Q194" s="22">
        <v>0</v>
      </c>
      <c r="R194" s="22">
        <v>0</v>
      </c>
      <c r="S194" s="22">
        <v>80113</v>
      </c>
      <c r="T194" s="22">
        <v>3051170</v>
      </c>
      <c r="U194" s="22">
        <v>533402</v>
      </c>
      <c r="V194" s="22">
        <v>0</v>
      </c>
      <c r="W194" s="22">
        <v>290268</v>
      </c>
      <c r="X194" s="22">
        <v>166717</v>
      </c>
      <c r="Y194" s="22">
        <v>83723</v>
      </c>
      <c r="Z194" s="22">
        <v>0</v>
      </c>
      <c r="AA194" s="22">
        <v>0</v>
      </c>
      <c r="AB194" s="22">
        <v>54866</v>
      </c>
      <c r="AC194" s="22">
        <v>1128976</v>
      </c>
      <c r="AD194" s="22">
        <v>359075</v>
      </c>
      <c r="AE194" s="22">
        <v>233490</v>
      </c>
      <c r="AF194" s="22">
        <v>0</v>
      </c>
      <c r="AG194" s="22">
        <v>0</v>
      </c>
      <c r="AH194" s="22">
        <v>121696</v>
      </c>
      <c r="AI194" s="22">
        <v>1843237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190958</v>
      </c>
      <c r="F195" s="22">
        <v>0</v>
      </c>
      <c r="G195" s="22">
        <v>0</v>
      </c>
      <c r="H195" s="22">
        <v>6400</v>
      </c>
      <c r="I195" s="22">
        <v>0</v>
      </c>
      <c r="J195" s="22">
        <v>0</v>
      </c>
      <c r="K195" s="22">
        <v>0</v>
      </c>
      <c r="L195" s="22">
        <v>0</v>
      </c>
      <c r="M195" s="22">
        <v>197358</v>
      </c>
      <c r="N195" s="22">
        <v>848062</v>
      </c>
      <c r="O195" s="22">
        <v>0</v>
      </c>
      <c r="P195" s="22">
        <v>81363</v>
      </c>
      <c r="Q195" s="22">
        <v>19238</v>
      </c>
      <c r="R195" s="22">
        <v>8761</v>
      </c>
      <c r="S195" s="22">
        <v>29328</v>
      </c>
      <c r="T195" s="22">
        <v>1184110</v>
      </c>
      <c r="U195" s="22">
        <v>104382</v>
      </c>
      <c r="V195" s="22">
        <v>0</v>
      </c>
      <c r="W195" s="22">
        <v>39232</v>
      </c>
      <c r="X195" s="22">
        <v>45537</v>
      </c>
      <c r="Y195" s="22">
        <v>6338</v>
      </c>
      <c r="Z195" s="22">
        <v>0</v>
      </c>
      <c r="AA195" s="22">
        <v>0</v>
      </c>
      <c r="AB195" s="22">
        <v>0</v>
      </c>
      <c r="AC195" s="22">
        <v>195489</v>
      </c>
      <c r="AD195" s="22">
        <v>19121</v>
      </c>
      <c r="AE195" s="22">
        <v>85432</v>
      </c>
      <c r="AF195" s="22">
        <v>0</v>
      </c>
      <c r="AG195" s="22">
        <v>19541</v>
      </c>
      <c r="AH195" s="22">
        <v>11295</v>
      </c>
      <c r="AI195" s="22">
        <v>330878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20922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20922</v>
      </c>
      <c r="N196" s="22">
        <v>0</v>
      </c>
      <c r="O196" s="22">
        <v>0</v>
      </c>
      <c r="P196" s="22">
        <v>322246</v>
      </c>
      <c r="Q196" s="22">
        <v>0</v>
      </c>
      <c r="R196" s="22">
        <v>5240</v>
      </c>
      <c r="S196" s="22">
        <v>12776</v>
      </c>
      <c r="T196" s="22">
        <v>361184</v>
      </c>
      <c r="U196" s="22">
        <v>585201</v>
      </c>
      <c r="V196" s="22">
        <v>0</v>
      </c>
      <c r="W196" s="22">
        <v>63630</v>
      </c>
      <c r="X196" s="22">
        <v>169996</v>
      </c>
      <c r="Y196" s="22">
        <v>0</v>
      </c>
      <c r="Z196" s="22">
        <v>0</v>
      </c>
      <c r="AA196" s="22">
        <v>0</v>
      </c>
      <c r="AB196" s="22">
        <v>0</v>
      </c>
      <c r="AC196" s="22">
        <v>818827</v>
      </c>
      <c r="AD196" s="22">
        <v>981086</v>
      </c>
      <c r="AE196" s="22">
        <v>305654</v>
      </c>
      <c r="AF196" s="22">
        <v>0</v>
      </c>
      <c r="AG196" s="22">
        <v>28267</v>
      </c>
      <c r="AH196" s="22">
        <v>52881</v>
      </c>
      <c r="AI196" s="22">
        <v>2186715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2205407</v>
      </c>
      <c r="F197" s="22">
        <v>0</v>
      </c>
      <c r="G197" s="22">
        <v>21924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2227331</v>
      </c>
      <c r="N197" s="22">
        <v>0</v>
      </c>
      <c r="O197" s="22">
        <v>849318</v>
      </c>
      <c r="P197" s="22">
        <v>208403</v>
      </c>
      <c r="Q197" s="22">
        <v>3200</v>
      </c>
      <c r="R197" s="22">
        <v>0</v>
      </c>
      <c r="S197" s="22">
        <v>696381</v>
      </c>
      <c r="T197" s="22">
        <v>3984633</v>
      </c>
      <c r="U197" s="22">
        <v>2869630</v>
      </c>
      <c r="V197" s="22">
        <v>0</v>
      </c>
      <c r="W197" s="22">
        <v>484177</v>
      </c>
      <c r="X197" s="22">
        <v>290880</v>
      </c>
      <c r="Y197" s="22">
        <v>79213</v>
      </c>
      <c r="Z197" s="22">
        <v>0</v>
      </c>
      <c r="AA197" s="22">
        <v>0</v>
      </c>
      <c r="AB197" s="22">
        <v>0</v>
      </c>
      <c r="AC197" s="22">
        <v>3723900</v>
      </c>
      <c r="AD197" s="22">
        <v>1063938</v>
      </c>
      <c r="AE197" s="22">
        <v>266883</v>
      </c>
      <c r="AF197" s="22">
        <v>0</v>
      </c>
      <c r="AG197" s="22">
        <v>0</v>
      </c>
      <c r="AH197" s="22">
        <v>530858</v>
      </c>
      <c r="AI197" s="22">
        <v>5585579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16595</v>
      </c>
      <c r="O198" s="22">
        <v>0</v>
      </c>
      <c r="P198" s="22">
        <v>36721</v>
      </c>
      <c r="Q198" s="22">
        <v>0</v>
      </c>
      <c r="R198" s="22">
        <v>42726</v>
      </c>
      <c r="S198" s="22">
        <v>0</v>
      </c>
      <c r="T198" s="22">
        <v>96042</v>
      </c>
      <c r="U198" s="22">
        <v>189359</v>
      </c>
      <c r="V198" s="22">
        <v>0</v>
      </c>
      <c r="W198" s="22">
        <v>20478</v>
      </c>
      <c r="X198" s="22">
        <v>7691</v>
      </c>
      <c r="Y198" s="22">
        <v>0</v>
      </c>
      <c r="Z198" s="22">
        <v>0</v>
      </c>
      <c r="AA198" s="22">
        <v>0</v>
      </c>
      <c r="AB198" s="22">
        <v>0</v>
      </c>
      <c r="AC198" s="22">
        <v>217528</v>
      </c>
      <c r="AD198" s="22">
        <v>62191</v>
      </c>
      <c r="AE198" s="22">
        <v>18102</v>
      </c>
      <c r="AF198" s="22">
        <v>0</v>
      </c>
      <c r="AG198" s="22">
        <v>9584</v>
      </c>
      <c r="AH198" s="22">
        <v>6747</v>
      </c>
      <c r="AI198" s="22">
        <v>314152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379142</v>
      </c>
      <c r="P199" s="22">
        <v>38277</v>
      </c>
      <c r="Q199" s="22">
        <v>0</v>
      </c>
      <c r="R199" s="22">
        <v>23420</v>
      </c>
      <c r="S199" s="22">
        <v>0</v>
      </c>
      <c r="T199" s="22">
        <v>440839</v>
      </c>
      <c r="U199" s="22">
        <v>153589</v>
      </c>
      <c r="V199" s="22">
        <v>0</v>
      </c>
      <c r="W199" s="22">
        <v>0</v>
      </c>
      <c r="X199" s="22">
        <v>0</v>
      </c>
      <c r="Y199" s="22">
        <v>6053</v>
      </c>
      <c r="Z199" s="22">
        <v>0</v>
      </c>
      <c r="AA199" s="22">
        <v>0</v>
      </c>
      <c r="AB199" s="22">
        <v>0</v>
      </c>
      <c r="AC199" s="22">
        <v>159642</v>
      </c>
      <c r="AD199" s="22">
        <v>17650</v>
      </c>
      <c r="AE199" s="22">
        <v>42210</v>
      </c>
      <c r="AF199" s="22">
        <v>0</v>
      </c>
      <c r="AG199" s="22">
        <v>28135</v>
      </c>
      <c r="AH199" s="22">
        <v>27326</v>
      </c>
      <c r="AI199" s="22">
        <v>274963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39200</v>
      </c>
      <c r="F200" s="22">
        <v>0</v>
      </c>
      <c r="G200" s="22">
        <v>111970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151170</v>
      </c>
      <c r="N200" s="22">
        <v>260826</v>
      </c>
      <c r="O200" s="22">
        <v>148088</v>
      </c>
      <c r="P200" s="22">
        <v>182934</v>
      </c>
      <c r="Q200" s="22">
        <v>0</v>
      </c>
      <c r="R200" s="22">
        <v>0</v>
      </c>
      <c r="S200" s="22">
        <v>13600</v>
      </c>
      <c r="T200" s="22">
        <v>756618</v>
      </c>
      <c r="U200" s="22">
        <v>139531</v>
      </c>
      <c r="V200" s="22">
        <v>0</v>
      </c>
      <c r="W200" s="22">
        <v>42128</v>
      </c>
      <c r="X200" s="22">
        <v>54863</v>
      </c>
      <c r="Y200" s="22">
        <v>0</v>
      </c>
      <c r="Z200" s="22">
        <v>0</v>
      </c>
      <c r="AA200" s="22">
        <v>0</v>
      </c>
      <c r="AB200" s="22">
        <v>0</v>
      </c>
      <c r="AC200" s="22">
        <v>236522</v>
      </c>
      <c r="AD200" s="22">
        <v>24012</v>
      </c>
      <c r="AE200" s="22">
        <v>44331</v>
      </c>
      <c r="AF200" s="22">
        <v>0</v>
      </c>
      <c r="AG200" s="22">
        <v>18454</v>
      </c>
      <c r="AH200" s="22">
        <v>29794</v>
      </c>
      <c r="AI200" s="22">
        <v>353113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205995</v>
      </c>
      <c r="F201" s="22">
        <v>0</v>
      </c>
      <c r="G201" s="22">
        <v>10536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216531</v>
      </c>
      <c r="N201" s="22">
        <v>0</v>
      </c>
      <c r="O201" s="22">
        <v>40077</v>
      </c>
      <c r="P201" s="22">
        <v>0</v>
      </c>
      <c r="Q201" s="22">
        <v>28000</v>
      </c>
      <c r="R201" s="22">
        <v>0</v>
      </c>
      <c r="S201" s="22">
        <v>10500</v>
      </c>
      <c r="T201" s="22">
        <v>295108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75879</v>
      </c>
      <c r="AA201" s="22">
        <v>0</v>
      </c>
      <c r="AB201" s="22">
        <v>0</v>
      </c>
      <c r="AC201" s="22">
        <v>75879</v>
      </c>
      <c r="AD201" s="22">
        <v>29095</v>
      </c>
      <c r="AE201" s="22">
        <v>11210</v>
      </c>
      <c r="AF201" s="22">
        <v>0</v>
      </c>
      <c r="AG201" s="22">
        <v>4941</v>
      </c>
      <c r="AH201" s="22">
        <v>11379</v>
      </c>
      <c r="AI201" s="22">
        <v>132504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108535</v>
      </c>
      <c r="H202" s="22">
        <v>701051</v>
      </c>
      <c r="I202" s="22">
        <v>0</v>
      </c>
      <c r="J202" s="22">
        <v>0</v>
      </c>
      <c r="K202" s="22">
        <v>0</v>
      </c>
      <c r="L202" s="22">
        <v>0</v>
      </c>
      <c r="M202" s="22">
        <v>809586</v>
      </c>
      <c r="N202" s="22">
        <v>0</v>
      </c>
      <c r="O202" s="22">
        <v>0</v>
      </c>
      <c r="P202" s="22">
        <v>0</v>
      </c>
      <c r="Q202" s="22">
        <v>2000</v>
      </c>
      <c r="R202" s="22">
        <v>0</v>
      </c>
      <c r="S202" s="22">
        <v>0</v>
      </c>
      <c r="T202" s="22">
        <v>811586</v>
      </c>
      <c r="U202" s="22">
        <v>35065</v>
      </c>
      <c r="V202" s="22">
        <v>0</v>
      </c>
      <c r="W202" s="22">
        <v>15701</v>
      </c>
      <c r="X202" s="22">
        <v>10537</v>
      </c>
      <c r="Y202" s="22">
        <v>0</v>
      </c>
      <c r="Z202" s="22">
        <v>0</v>
      </c>
      <c r="AA202" s="22">
        <v>0</v>
      </c>
      <c r="AB202" s="22">
        <v>0</v>
      </c>
      <c r="AC202" s="22">
        <v>61303</v>
      </c>
      <c r="AD202" s="22">
        <v>5760</v>
      </c>
      <c r="AE202" s="22">
        <v>7538</v>
      </c>
      <c r="AF202" s="22">
        <v>0</v>
      </c>
      <c r="AG202" s="22">
        <v>0</v>
      </c>
      <c r="AH202" s="22">
        <v>1500</v>
      </c>
      <c r="AI202" s="22">
        <v>76101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92731</v>
      </c>
      <c r="H203" s="22">
        <v>271675</v>
      </c>
      <c r="I203" s="22">
        <v>0</v>
      </c>
      <c r="J203" s="22">
        <v>0</v>
      </c>
      <c r="K203" s="22">
        <v>0</v>
      </c>
      <c r="L203" s="22">
        <v>0</v>
      </c>
      <c r="M203" s="22">
        <v>364406</v>
      </c>
      <c r="N203" s="22">
        <v>0</v>
      </c>
      <c r="O203" s="22">
        <v>0</v>
      </c>
      <c r="P203" s="22">
        <v>33016</v>
      </c>
      <c r="Q203" s="22">
        <v>0</v>
      </c>
      <c r="R203" s="22">
        <v>0</v>
      </c>
      <c r="S203" s="22">
        <v>0</v>
      </c>
      <c r="T203" s="22">
        <v>397422</v>
      </c>
      <c r="U203" s="22">
        <v>27428</v>
      </c>
      <c r="V203" s="22">
        <v>0</v>
      </c>
      <c r="W203" s="22">
        <v>27367</v>
      </c>
      <c r="X203" s="22">
        <v>28386</v>
      </c>
      <c r="Y203" s="22">
        <v>0</v>
      </c>
      <c r="Z203" s="22">
        <v>0</v>
      </c>
      <c r="AA203" s="22">
        <v>0</v>
      </c>
      <c r="AB203" s="22">
        <v>0</v>
      </c>
      <c r="AC203" s="22">
        <v>83181</v>
      </c>
      <c r="AD203" s="22">
        <v>29637</v>
      </c>
      <c r="AE203" s="22">
        <v>12375</v>
      </c>
      <c r="AF203" s="22">
        <v>0</v>
      </c>
      <c r="AG203" s="22">
        <v>1984</v>
      </c>
      <c r="AH203" s="22">
        <v>11936</v>
      </c>
      <c r="AI203" s="22">
        <v>139113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11000</v>
      </c>
      <c r="F204" s="22">
        <v>0</v>
      </c>
      <c r="G204" s="22">
        <v>47022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58022</v>
      </c>
      <c r="N204" s="22">
        <v>0</v>
      </c>
      <c r="O204" s="22">
        <v>0</v>
      </c>
      <c r="P204" s="22">
        <v>12820</v>
      </c>
      <c r="Q204" s="22">
        <v>0</v>
      </c>
      <c r="R204" s="22">
        <v>0</v>
      </c>
      <c r="S204" s="22">
        <v>0</v>
      </c>
      <c r="T204" s="22">
        <v>70842</v>
      </c>
      <c r="U204" s="22">
        <v>28525</v>
      </c>
      <c r="V204" s="22">
        <v>0</v>
      </c>
      <c r="W204" s="22">
        <v>16266</v>
      </c>
      <c r="X204" s="22">
        <v>20456</v>
      </c>
      <c r="Y204" s="22">
        <v>0</v>
      </c>
      <c r="Z204" s="22">
        <v>0</v>
      </c>
      <c r="AA204" s="22">
        <v>0</v>
      </c>
      <c r="AB204" s="22">
        <v>0</v>
      </c>
      <c r="AC204" s="22">
        <v>65247</v>
      </c>
      <c r="AD204" s="22">
        <v>1082</v>
      </c>
      <c r="AE204" s="22">
        <v>23055</v>
      </c>
      <c r="AF204" s="22">
        <v>0</v>
      </c>
      <c r="AG204" s="22">
        <v>0</v>
      </c>
      <c r="AH204" s="22">
        <v>1640</v>
      </c>
      <c r="AI204" s="22">
        <v>91024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126295</v>
      </c>
      <c r="F205" s="22">
        <v>0</v>
      </c>
      <c r="G205" s="22">
        <v>32300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158595</v>
      </c>
      <c r="N205" s="22">
        <v>0</v>
      </c>
      <c r="O205" s="22">
        <v>11805</v>
      </c>
      <c r="P205" s="22">
        <v>42591</v>
      </c>
      <c r="Q205" s="22">
        <v>0</v>
      </c>
      <c r="R205" s="22">
        <v>0</v>
      </c>
      <c r="S205" s="22">
        <v>0</v>
      </c>
      <c r="T205" s="22">
        <v>212991</v>
      </c>
      <c r="U205" s="22">
        <v>47865</v>
      </c>
      <c r="V205" s="22">
        <v>0</v>
      </c>
      <c r="W205" s="22">
        <v>94733</v>
      </c>
      <c r="X205" s="22">
        <v>29185</v>
      </c>
      <c r="Y205" s="22">
        <v>0</v>
      </c>
      <c r="Z205" s="22">
        <v>0</v>
      </c>
      <c r="AA205" s="22">
        <v>0</v>
      </c>
      <c r="AB205" s="22">
        <v>0</v>
      </c>
      <c r="AC205" s="22">
        <v>171783</v>
      </c>
      <c r="AD205" s="22">
        <v>8794</v>
      </c>
      <c r="AE205" s="22">
        <v>21135</v>
      </c>
      <c r="AF205" s="22">
        <v>0</v>
      </c>
      <c r="AG205" s="22">
        <v>4660</v>
      </c>
      <c r="AH205" s="22">
        <v>0</v>
      </c>
      <c r="AI205" s="22">
        <v>206372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12792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12792</v>
      </c>
      <c r="N206" s="22">
        <v>0</v>
      </c>
      <c r="O206" s="22">
        <v>20360</v>
      </c>
      <c r="P206" s="22">
        <v>28407</v>
      </c>
      <c r="Q206" s="22">
        <v>0</v>
      </c>
      <c r="R206" s="22">
        <v>0</v>
      </c>
      <c r="S206" s="22">
        <v>23626</v>
      </c>
      <c r="T206" s="22">
        <v>85185</v>
      </c>
      <c r="U206" s="22">
        <v>43389</v>
      </c>
      <c r="V206" s="22">
        <v>0</v>
      </c>
      <c r="W206" s="22">
        <v>24781</v>
      </c>
      <c r="X206" s="22">
        <v>3401</v>
      </c>
      <c r="Y206" s="22">
        <v>0</v>
      </c>
      <c r="Z206" s="22">
        <v>0</v>
      </c>
      <c r="AA206" s="22">
        <v>0</v>
      </c>
      <c r="AB206" s="22">
        <v>0</v>
      </c>
      <c r="AC206" s="22">
        <v>71571</v>
      </c>
      <c r="AD206" s="22">
        <v>11209</v>
      </c>
      <c r="AE206" s="22">
        <v>24963</v>
      </c>
      <c r="AF206" s="22">
        <v>0</v>
      </c>
      <c r="AG206" s="22">
        <v>1104</v>
      </c>
      <c r="AH206" s="22">
        <v>10849</v>
      </c>
      <c r="AI206" s="22">
        <v>119696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55591</v>
      </c>
      <c r="I207" s="22">
        <v>0</v>
      </c>
      <c r="J207" s="22">
        <v>0</v>
      </c>
      <c r="K207" s="22">
        <v>0</v>
      </c>
      <c r="L207" s="22">
        <v>0</v>
      </c>
      <c r="M207" s="22">
        <v>55591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10000</v>
      </c>
      <c r="T207" s="22">
        <v>65591</v>
      </c>
      <c r="U207" s="22">
        <v>41786</v>
      </c>
      <c r="V207" s="22">
        <v>0</v>
      </c>
      <c r="W207" s="22">
        <v>23645</v>
      </c>
      <c r="X207" s="22">
        <v>22387</v>
      </c>
      <c r="Y207" s="22">
        <v>0</v>
      </c>
      <c r="Z207" s="22">
        <v>0</v>
      </c>
      <c r="AA207" s="22">
        <v>0</v>
      </c>
      <c r="AB207" s="22">
        <v>0</v>
      </c>
      <c r="AC207" s="22">
        <v>87818</v>
      </c>
      <c r="AD207" s="22">
        <v>28462</v>
      </c>
      <c r="AE207" s="22">
        <v>18478</v>
      </c>
      <c r="AF207" s="22">
        <v>0</v>
      </c>
      <c r="AG207" s="22">
        <v>0</v>
      </c>
      <c r="AH207" s="22">
        <v>3000</v>
      </c>
      <c r="AI207" s="22">
        <v>137758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54872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54872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118811</v>
      </c>
      <c r="T208" s="22">
        <v>173683</v>
      </c>
      <c r="U208" s="22">
        <v>237447</v>
      </c>
      <c r="V208" s="22">
        <v>0</v>
      </c>
      <c r="W208" s="22">
        <v>35377</v>
      </c>
      <c r="X208" s="22">
        <v>61107</v>
      </c>
      <c r="Y208" s="22">
        <v>0</v>
      </c>
      <c r="Z208" s="22">
        <v>0</v>
      </c>
      <c r="AA208" s="22">
        <v>0</v>
      </c>
      <c r="AB208" s="22">
        <v>0</v>
      </c>
      <c r="AC208" s="22">
        <v>333931</v>
      </c>
      <c r="AD208" s="22">
        <v>66625</v>
      </c>
      <c r="AE208" s="22">
        <v>24100</v>
      </c>
      <c r="AF208" s="22">
        <v>0</v>
      </c>
      <c r="AG208" s="22">
        <v>3804</v>
      </c>
      <c r="AH208" s="22">
        <v>11217</v>
      </c>
      <c r="AI208" s="22">
        <v>439677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269495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269495</v>
      </c>
      <c r="N209" s="22">
        <v>0</v>
      </c>
      <c r="O209" s="22">
        <v>7660</v>
      </c>
      <c r="P209" s="22">
        <v>118951</v>
      </c>
      <c r="Q209" s="22">
        <v>30000</v>
      </c>
      <c r="R209" s="22">
        <v>0</v>
      </c>
      <c r="S209" s="22">
        <v>8000</v>
      </c>
      <c r="T209" s="22">
        <v>434106</v>
      </c>
      <c r="U209" s="22">
        <v>161787</v>
      </c>
      <c r="V209" s="22">
        <v>0</v>
      </c>
      <c r="W209" s="22">
        <v>6233</v>
      </c>
      <c r="X209" s="22">
        <v>3595</v>
      </c>
      <c r="Y209" s="22">
        <v>0</v>
      </c>
      <c r="Z209" s="22">
        <v>0</v>
      </c>
      <c r="AA209" s="22">
        <v>0</v>
      </c>
      <c r="AB209" s="22">
        <v>0</v>
      </c>
      <c r="AC209" s="22">
        <v>171615</v>
      </c>
      <c r="AD209" s="22">
        <v>17833</v>
      </c>
      <c r="AE209" s="22">
        <v>18847</v>
      </c>
      <c r="AF209" s="22">
        <v>0</v>
      </c>
      <c r="AG209" s="22">
        <v>6130</v>
      </c>
      <c r="AH209" s="22">
        <v>12179</v>
      </c>
      <c r="AI209" s="22">
        <v>226604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160328</v>
      </c>
      <c r="I210" s="22">
        <v>0</v>
      </c>
      <c r="J210" s="22">
        <v>0</v>
      </c>
      <c r="K210" s="22">
        <v>0</v>
      </c>
      <c r="L210" s="22">
        <v>0</v>
      </c>
      <c r="M210" s="22">
        <v>160328</v>
      </c>
      <c r="N210" s="22">
        <v>0</v>
      </c>
      <c r="O210" s="22">
        <v>0</v>
      </c>
      <c r="P210" s="22">
        <v>18035</v>
      </c>
      <c r="Q210" s="22">
        <v>0</v>
      </c>
      <c r="R210" s="22">
        <v>0</v>
      </c>
      <c r="S210" s="22">
        <v>0</v>
      </c>
      <c r="T210" s="22">
        <v>178363</v>
      </c>
      <c r="U210" s="22">
        <v>51984</v>
      </c>
      <c r="V210" s="22">
        <v>0</v>
      </c>
      <c r="W210" s="22">
        <v>25428</v>
      </c>
      <c r="X210" s="22">
        <v>15511</v>
      </c>
      <c r="Y210" s="22">
        <v>0</v>
      </c>
      <c r="Z210" s="22">
        <v>0</v>
      </c>
      <c r="AA210" s="22">
        <v>0</v>
      </c>
      <c r="AB210" s="22">
        <v>0</v>
      </c>
      <c r="AC210" s="22">
        <v>92923</v>
      </c>
      <c r="AD210" s="22">
        <v>1208</v>
      </c>
      <c r="AE210" s="22">
        <v>15923</v>
      </c>
      <c r="AF210" s="22">
        <v>0</v>
      </c>
      <c r="AG210" s="22">
        <v>693</v>
      </c>
      <c r="AH210" s="22">
        <v>3298</v>
      </c>
      <c r="AI210" s="22">
        <v>114045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12500</v>
      </c>
      <c r="H211" s="22">
        <v>0</v>
      </c>
      <c r="I211" s="22">
        <v>96866</v>
      </c>
      <c r="J211" s="22">
        <v>0</v>
      </c>
      <c r="K211" s="22">
        <v>0</v>
      </c>
      <c r="L211" s="22">
        <v>0</v>
      </c>
      <c r="M211" s="22">
        <v>109366</v>
      </c>
      <c r="N211" s="22">
        <v>0</v>
      </c>
      <c r="O211" s="22">
        <v>0</v>
      </c>
      <c r="P211" s="22">
        <v>8713</v>
      </c>
      <c r="Q211" s="22">
        <v>0</v>
      </c>
      <c r="R211" s="22">
        <v>0</v>
      </c>
      <c r="S211" s="22">
        <v>0</v>
      </c>
      <c r="T211" s="22">
        <v>118079</v>
      </c>
      <c r="U211" s="22">
        <v>17212</v>
      </c>
      <c r="V211" s="22">
        <v>0</v>
      </c>
      <c r="W211" s="22">
        <v>87436</v>
      </c>
      <c r="X211" s="22">
        <v>52786</v>
      </c>
      <c r="Y211" s="22">
        <v>1292</v>
      </c>
      <c r="Z211" s="22">
        <v>0</v>
      </c>
      <c r="AA211" s="22">
        <v>0</v>
      </c>
      <c r="AB211" s="22">
        <v>0</v>
      </c>
      <c r="AC211" s="22">
        <v>158726</v>
      </c>
      <c r="AD211" s="22">
        <v>11599</v>
      </c>
      <c r="AE211" s="22">
        <v>17021</v>
      </c>
      <c r="AF211" s="22">
        <v>0</v>
      </c>
      <c r="AG211" s="22">
        <v>9219</v>
      </c>
      <c r="AH211" s="22">
        <v>1931</v>
      </c>
      <c r="AI211" s="22">
        <v>198496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57040</v>
      </c>
      <c r="P212" s="22">
        <v>76618</v>
      </c>
      <c r="Q212" s="22">
        <v>479536</v>
      </c>
      <c r="R212" s="22">
        <v>0</v>
      </c>
      <c r="S212" s="22">
        <v>0</v>
      </c>
      <c r="T212" s="22">
        <v>613194</v>
      </c>
      <c r="U212" s="22">
        <v>345591</v>
      </c>
      <c r="V212" s="22">
        <v>0</v>
      </c>
      <c r="W212" s="22">
        <v>33210</v>
      </c>
      <c r="X212" s="22">
        <v>14702</v>
      </c>
      <c r="Y212" s="22">
        <v>0</v>
      </c>
      <c r="Z212" s="22">
        <v>0</v>
      </c>
      <c r="AA212" s="22">
        <v>0</v>
      </c>
      <c r="AB212" s="22">
        <v>27211</v>
      </c>
      <c r="AC212" s="22">
        <v>420714</v>
      </c>
      <c r="AD212" s="22">
        <v>362645</v>
      </c>
      <c r="AE212" s="22">
        <v>43138</v>
      </c>
      <c r="AF212" s="22">
        <v>0</v>
      </c>
      <c r="AG212" s="22">
        <v>38847</v>
      </c>
      <c r="AH212" s="22">
        <v>20737</v>
      </c>
      <c r="AI212" s="22">
        <v>886081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279257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279257</v>
      </c>
      <c r="N213" s="22">
        <v>0</v>
      </c>
      <c r="O213" s="22">
        <v>0</v>
      </c>
      <c r="P213" s="22">
        <v>59650</v>
      </c>
      <c r="Q213" s="22">
        <v>0</v>
      </c>
      <c r="R213" s="22">
        <v>0</v>
      </c>
      <c r="S213" s="22">
        <v>0</v>
      </c>
      <c r="T213" s="22">
        <v>338907</v>
      </c>
      <c r="U213" s="22">
        <v>124672</v>
      </c>
      <c r="V213" s="22">
        <v>0</v>
      </c>
      <c r="W213" s="22">
        <v>24515</v>
      </c>
      <c r="X213" s="22">
        <v>22788</v>
      </c>
      <c r="Y213" s="22">
        <v>0</v>
      </c>
      <c r="Z213" s="22">
        <v>0</v>
      </c>
      <c r="AA213" s="22">
        <v>0</v>
      </c>
      <c r="AB213" s="22">
        <v>0</v>
      </c>
      <c r="AC213" s="22">
        <v>171975</v>
      </c>
      <c r="AD213" s="22">
        <v>59369</v>
      </c>
      <c r="AE213" s="22">
        <v>35429</v>
      </c>
      <c r="AF213" s="22">
        <v>0</v>
      </c>
      <c r="AG213" s="22">
        <v>0</v>
      </c>
      <c r="AH213" s="22">
        <v>5200</v>
      </c>
      <c r="AI213" s="22">
        <v>271973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63924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63924</v>
      </c>
      <c r="U214" s="22">
        <v>151133</v>
      </c>
      <c r="V214" s="22">
        <v>0</v>
      </c>
      <c r="W214" s="22">
        <v>6605</v>
      </c>
      <c r="X214" s="22">
        <v>1590</v>
      </c>
      <c r="Y214" s="22">
        <v>0</v>
      </c>
      <c r="Z214" s="22">
        <v>0</v>
      </c>
      <c r="AA214" s="22">
        <v>0</v>
      </c>
      <c r="AB214" s="22">
        <v>0</v>
      </c>
      <c r="AC214" s="22">
        <v>159328</v>
      </c>
      <c r="AD214" s="22">
        <v>17668</v>
      </c>
      <c r="AE214" s="22">
        <v>4996</v>
      </c>
      <c r="AF214" s="22">
        <v>0</v>
      </c>
      <c r="AG214" s="22">
        <v>5175</v>
      </c>
      <c r="AH214" s="22">
        <v>0</v>
      </c>
      <c r="AI214" s="22">
        <v>187167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186453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186453</v>
      </c>
      <c r="N215" s="22">
        <v>0</v>
      </c>
      <c r="O215" s="22">
        <v>0</v>
      </c>
      <c r="P215" s="22">
        <v>25818</v>
      </c>
      <c r="Q215" s="22">
        <v>0</v>
      </c>
      <c r="R215" s="22">
        <v>0</v>
      </c>
      <c r="S215" s="22">
        <v>55831</v>
      </c>
      <c r="T215" s="22">
        <v>268102</v>
      </c>
      <c r="U215" s="22">
        <v>59892</v>
      </c>
      <c r="V215" s="22">
        <v>0</v>
      </c>
      <c r="W215" s="22">
        <v>12402</v>
      </c>
      <c r="X215" s="22">
        <v>31489</v>
      </c>
      <c r="Y215" s="22">
        <v>0</v>
      </c>
      <c r="Z215" s="22">
        <v>0</v>
      </c>
      <c r="AA215" s="22">
        <v>0</v>
      </c>
      <c r="AB215" s="22">
        <v>0</v>
      </c>
      <c r="AC215" s="22">
        <v>103783</v>
      </c>
      <c r="AD215" s="22">
        <v>20786</v>
      </c>
      <c r="AE215" s="22">
        <v>37962</v>
      </c>
      <c r="AF215" s="22">
        <v>0</v>
      </c>
      <c r="AG215" s="22">
        <v>9987</v>
      </c>
      <c r="AH215" s="22">
        <v>25499</v>
      </c>
      <c r="AI215" s="22">
        <v>198017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16082</v>
      </c>
      <c r="P216" s="22">
        <v>19844</v>
      </c>
      <c r="Q216" s="22">
        <v>18878</v>
      </c>
      <c r="R216" s="22">
        <v>0</v>
      </c>
      <c r="S216" s="22">
        <v>0</v>
      </c>
      <c r="T216" s="22">
        <v>54804</v>
      </c>
      <c r="U216" s="22">
        <v>41423</v>
      </c>
      <c r="V216" s="22">
        <v>0</v>
      </c>
      <c r="W216" s="22">
        <v>23484</v>
      </c>
      <c r="X216" s="22">
        <v>46944</v>
      </c>
      <c r="Y216" s="22">
        <v>0</v>
      </c>
      <c r="Z216" s="22">
        <v>0</v>
      </c>
      <c r="AA216" s="22">
        <v>0</v>
      </c>
      <c r="AB216" s="22">
        <v>0</v>
      </c>
      <c r="AC216" s="22">
        <v>111851</v>
      </c>
      <c r="AD216" s="22">
        <v>2870</v>
      </c>
      <c r="AE216" s="22">
        <v>8988</v>
      </c>
      <c r="AF216" s="22">
        <v>0</v>
      </c>
      <c r="AG216" s="22">
        <v>0</v>
      </c>
      <c r="AH216" s="22">
        <v>2575</v>
      </c>
      <c r="AI216" s="22">
        <v>126284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37414</v>
      </c>
      <c r="F217" s="22">
        <v>0</v>
      </c>
      <c r="G217" s="22">
        <v>0</v>
      </c>
      <c r="H217" s="22">
        <v>29994</v>
      </c>
      <c r="I217" s="22">
        <v>88437</v>
      </c>
      <c r="J217" s="22">
        <v>0</v>
      </c>
      <c r="K217" s="22">
        <v>0</v>
      </c>
      <c r="L217" s="22">
        <v>0</v>
      </c>
      <c r="M217" s="22">
        <v>155845</v>
      </c>
      <c r="N217" s="22">
        <v>0</v>
      </c>
      <c r="O217" s="22">
        <v>4681</v>
      </c>
      <c r="P217" s="22">
        <v>14659</v>
      </c>
      <c r="Q217" s="22">
        <v>0</v>
      </c>
      <c r="R217" s="22">
        <v>0</v>
      </c>
      <c r="S217" s="22">
        <v>0</v>
      </c>
      <c r="T217" s="22">
        <v>175185</v>
      </c>
      <c r="U217" s="22">
        <v>347179</v>
      </c>
      <c r="V217" s="22">
        <v>0</v>
      </c>
      <c r="W217" s="22">
        <v>17677</v>
      </c>
      <c r="X217" s="22">
        <v>30823</v>
      </c>
      <c r="Y217" s="22">
        <v>9161</v>
      </c>
      <c r="Z217" s="22">
        <v>0</v>
      </c>
      <c r="AA217" s="22">
        <v>0</v>
      </c>
      <c r="AB217" s="22">
        <v>0</v>
      </c>
      <c r="AC217" s="22">
        <v>404840</v>
      </c>
      <c r="AD217" s="22">
        <v>34313</v>
      </c>
      <c r="AE217" s="22">
        <v>10993</v>
      </c>
      <c r="AF217" s="22">
        <v>0</v>
      </c>
      <c r="AG217" s="22">
        <v>20707</v>
      </c>
      <c r="AH217" s="22">
        <v>8836</v>
      </c>
      <c r="AI217" s="22">
        <v>479689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24794</v>
      </c>
      <c r="Q218" s="22">
        <v>0</v>
      </c>
      <c r="R218" s="22">
        <v>0</v>
      </c>
      <c r="S218" s="22">
        <v>0</v>
      </c>
      <c r="T218" s="22">
        <v>24794</v>
      </c>
      <c r="U218" s="22">
        <v>62561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62561</v>
      </c>
      <c r="AD218" s="22">
        <v>53079</v>
      </c>
      <c r="AE218" s="22">
        <v>20901</v>
      </c>
      <c r="AF218" s="22">
        <v>0</v>
      </c>
      <c r="AG218" s="22">
        <v>4427</v>
      </c>
      <c r="AH218" s="22">
        <v>4350</v>
      </c>
      <c r="AI218" s="22">
        <v>145318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158313</v>
      </c>
      <c r="F219" s="22">
        <v>0</v>
      </c>
      <c r="G219" s="22">
        <v>19414</v>
      </c>
      <c r="H219" s="22">
        <v>98941</v>
      </c>
      <c r="I219" s="22">
        <v>0</v>
      </c>
      <c r="J219" s="22">
        <v>0</v>
      </c>
      <c r="K219" s="22">
        <v>0</v>
      </c>
      <c r="L219" s="22">
        <v>0</v>
      </c>
      <c r="M219" s="22">
        <v>276668</v>
      </c>
      <c r="N219" s="22">
        <v>0</v>
      </c>
      <c r="O219" s="22">
        <v>39708</v>
      </c>
      <c r="P219" s="22">
        <v>20520</v>
      </c>
      <c r="Q219" s="22">
        <v>0</v>
      </c>
      <c r="R219" s="22">
        <v>0</v>
      </c>
      <c r="S219" s="22">
        <v>0</v>
      </c>
      <c r="T219" s="22">
        <v>336896</v>
      </c>
      <c r="U219" s="22">
        <v>54966</v>
      </c>
      <c r="V219" s="22">
        <v>0</v>
      </c>
      <c r="W219" s="22">
        <v>11200</v>
      </c>
      <c r="X219" s="22">
        <v>17715</v>
      </c>
      <c r="Y219" s="22">
        <v>483</v>
      </c>
      <c r="Z219" s="22">
        <v>4731</v>
      </c>
      <c r="AA219" s="22">
        <v>0</v>
      </c>
      <c r="AB219" s="22">
        <v>4245</v>
      </c>
      <c r="AC219" s="22">
        <v>93340</v>
      </c>
      <c r="AD219" s="22">
        <v>16359</v>
      </c>
      <c r="AE219" s="22">
        <v>24624</v>
      </c>
      <c r="AF219" s="22">
        <v>0</v>
      </c>
      <c r="AG219" s="22">
        <v>2299</v>
      </c>
      <c r="AH219" s="22">
        <v>6840</v>
      </c>
      <c r="AI219" s="22">
        <v>143462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47786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47786</v>
      </c>
      <c r="N220" s="22">
        <v>0</v>
      </c>
      <c r="O220" s="22">
        <v>0</v>
      </c>
      <c r="P220" s="22">
        <v>95425</v>
      </c>
      <c r="Q220" s="22">
        <v>0</v>
      </c>
      <c r="R220" s="22">
        <v>0</v>
      </c>
      <c r="S220" s="22">
        <v>27468</v>
      </c>
      <c r="T220" s="22">
        <v>170679</v>
      </c>
      <c r="U220" s="22">
        <v>83988</v>
      </c>
      <c r="V220" s="22">
        <v>0</v>
      </c>
      <c r="W220" s="22">
        <v>15073</v>
      </c>
      <c r="X220" s="22">
        <v>9298</v>
      </c>
      <c r="Y220" s="22">
        <v>0</v>
      </c>
      <c r="Z220" s="22">
        <v>0</v>
      </c>
      <c r="AA220" s="22">
        <v>0</v>
      </c>
      <c r="AB220" s="22">
        <v>0</v>
      </c>
      <c r="AC220" s="22">
        <v>108359</v>
      </c>
      <c r="AD220" s="22">
        <v>10406</v>
      </c>
      <c r="AE220" s="22">
        <v>30421</v>
      </c>
      <c r="AF220" s="22">
        <v>0</v>
      </c>
      <c r="AG220" s="22">
        <v>6183</v>
      </c>
      <c r="AH220" s="22">
        <v>11959</v>
      </c>
      <c r="AI220" s="22">
        <v>167328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295614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295614</v>
      </c>
      <c r="N221" s="22">
        <v>0</v>
      </c>
      <c r="O221" s="22">
        <v>236</v>
      </c>
      <c r="P221" s="22">
        <v>95345</v>
      </c>
      <c r="Q221" s="22">
        <v>0</v>
      </c>
      <c r="R221" s="22">
        <v>-204</v>
      </c>
      <c r="S221" s="22">
        <v>41690</v>
      </c>
      <c r="T221" s="22">
        <v>432681</v>
      </c>
      <c r="U221" s="22">
        <v>155034</v>
      </c>
      <c r="V221" s="22">
        <v>0</v>
      </c>
      <c r="W221" s="22">
        <v>30900</v>
      </c>
      <c r="X221" s="22">
        <v>22366</v>
      </c>
      <c r="Y221" s="22">
        <v>0</v>
      </c>
      <c r="Z221" s="22">
        <v>0</v>
      </c>
      <c r="AA221" s="22">
        <v>0</v>
      </c>
      <c r="AB221" s="22">
        <v>0</v>
      </c>
      <c r="AC221" s="22">
        <v>208300</v>
      </c>
      <c r="AD221" s="22">
        <v>9877</v>
      </c>
      <c r="AE221" s="22">
        <v>26573</v>
      </c>
      <c r="AF221" s="22">
        <v>0</v>
      </c>
      <c r="AG221" s="22">
        <v>23100</v>
      </c>
      <c r="AH221" s="22">
        <v>12869</v>
      </c>
      <c r="AI221" s="22">
        <v>280719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68161</v>
      </c>
      <c r="F222" s="22">
        <v>0</v>
      </c>
      <c r="G222" s="22">
        <v>71362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139523</v>
      </c>
      <c r="N222" s="22">
        <v>0</v>
      </c>
      <c r="O222" s="22">
        <v>0</v>
      </c>
      <c r="P222" s="22">
        <v>8899</v>
      </c>
      <c r="Q222" s="22">
        <v>40000</v>
      </c>
      <c r="R222" s="22">
        <v>4500</v>
      </c>
      <c r="S222" s="22">
        <v>15400</v>
      </c>
      <c r="T222" s="22">
        <v>208322</v>
      </c>
      <c r="U222" s="22">
        <v>70844</v>
      </c>
      <c r="V222" s="22">
        <v>0</v>
      </c>
      <c r="W222" s="22">
        <v>20865</v>
      </c>
      <c r="X222" s="22">
        <v>13751</v>
      </c>
      <c r="Y222" s="22">
        <v>0</v>
      </c>
      <c r="Z222" s="22">
        <v>0</v>
      </c>
      <c r="AA222" s="22">
        <v>0</v>
      </c>
      <c r="AB222" s="22">
        <v>0</v>
      </c>
      <c r="AC222" s="22">
        <v>105460</v>
      </c>
      <c r="AD222" s="22">
        <v>1934</v>
      </c>
      <c r="AE222" s="22">
        <v>8733</v>
      </c>
      <c r="AF222" s="22">
        <v>0</v>
      </c>
      <c r="AG222" s="22">
        <v>230</v>
      </c>
      <c r="AH222" s="22">
        <v>3167</v>
      </c>
      <c r="AI222" s="22">
        <v>119524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16198</v>
      </c>
      <c r="H223" s="22">
        <v>40003</v>
      </c>
      <c r="I223" s="22">
        <v>0</v>
      </c>
      <c r="J223" s="22">
        <v>0</v>
      </c>
      <c r="K223" s="22">
        <v>0</v>
      </c>
      <c r="L223" s="22">
        <v>0</v>
      </c>
      <c r="M223" s="22">
        <v>56201</v>
      </c>
      <c r="N223" s="22">
        <v>0</v>
      </c>
      <c r="O223" s="22">
        <v>50941</v>
      </c>
      <c r="P223" s="22">
        <v>35126</v>
      </c>
      <c r="Q223" s="22">
        <v>5500</v>
      </c>
      <c r="R223" s="22">
        <v>0</v>
      </c>
      <c r="S223" s="22">
        <v>41005</v>
      </c>
      <c r="T223" s="22">
        <v>188773</v>
      </c>
      <c r="U223" s="22">
        <v>157021</v>
      </c>
      <c r="V223" s="22">
        <v>0</v>
      </c>
      <c r="W223" s="22">
        <v>38335</v>
      </c>
      <c r="X223" s="22">
        <v>13301</v>
      </c>
      <c r="Y223" s="22">
        <v>1615</v>
      </c>
      <c r="Z223" s="22">
        <v>0</v>
      </c>
      <c r="AA223" s="22">
        <v>0</v>
      </c>
      <c r="AB223" s="22">
        <v>0</v>
      </c>
      <c r="AC223" s="22">
        <v>210272</v>
      </c>
      <c r="AD223" s="22">
        <v>115206</v>
      </c>
      <c r="AE223" s="22">
        <v>55155</v>
      </c>
      <c r="AF223" s="22">
        <v>0</v>
      </c>
      <c r="AG223" s="22">
        <v>3434</v>
      </c>
      <c r="AH223" s="22">
        <v>12275</v>
      </c>
      <c r="AI223" s="22">
        <v>396342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16310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16310</v>
      </c>
      <c r="N224" s="22">
        <v>155551</v>
      </c>
      <c r="O224" s="22">
        <v>0</v>
      </c>
      <c r="P224" s="22">
        <v>17833</v>
      </c>
      <c r="Q224" s="22">
        <v>0</v>
      </c>
      <c r="R224" s="22">
        <v>3600</v>
      </c>
      <c r="S224" s="22">
        <v>47826</v>
      </c>
      <c r="T224" s="22">
        <v>241120</v>
      </c>
      <c r="U224" s="22">
        <v>48859</v>
      </c>
      <c r="V224" s="22">
        <v>0</v>
      </c>
      <c r="W224" s="22">
        <v>36971</v>
      </c>
      <c r="X224" s="22">
        <v>17654</v>
      </c>
      <c r="Y224" s="22">
        <v>0</v>
      </c>
      <c r="Z224" s="22">
        <v>0</v>
      </c>
      <c r="AA224" s="22">
        <v>0</v>
      </c>
      <c r="AB224" s="22">
        <v>0</v>
      </c>
      <c r="AC224" s="22">
        <v>103484</v>
      </c>
      <c r="AD224" s="22">
        <v>11940</v>
      </c>
      <c r="AE224" s="22">
        <v>26956</v>
      </c>
      <c r="AF224" s="22">
        <v>0</v>
      </c>
      <c r="AG224" s="22">
        <v>2200</v>
      </c>
      <c r="AH224" s="22">
        <v>16329</v>
      </c>
      <c r="AI224" s="22">
        <v>160909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253512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253512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253512</v>
      </c>
      <c r="U225" s="22">
        <v>23706</v>
      </c>
      <c r="V225" s="22">
        <v>0</v>
      </c>
      <c r="W225" s="22">
        <v>23019</v>
      </c>
      <c r="X225" s="22">
        <v>16688</v>
      </c>
      <c r="Y225" s="22">
        <v>0</v>
      </c>
      <c r="Z225" s="22">
        <v>0</v>
      </c>
      <c r="AA225" s="22">
        <v>0</v>
      </c>
      <c r="AB225" s="22">
        <v>0</v>
      </c>
      <c r="AC225" s="22">
        <v>63413</v>
      </c>
      <c r="AD225" s="22">
        <v>31476</v>
      </c>
      <c r="AE225" s="22">
        <v>12410</v>
      </c>
      <c r="AF225" s="22">
        <v>0</v>
      </c>
      <c r="AG225" s="22">
        <v>2428</v>
      </c>
      <c r="AH225" s="22">
        <v>614</v>
      </c>
      <c r="AI225" s="22">
        <v>110341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37372</v>
      </c>
      <c r="F226" s="22">
        <v>0</v>
      </c>
      <c r="G226" s="22">
        <v>0</v>
      </c>
      <c r="H226" s="22">
        <v>48735</v>
      </c>
      <c r="I226" s="22">
        <v>0</v>
      </c>
      <c r="J226" s="22">
        <v>0</v>
      </c>
      <c r="K226" s="22">
        <v>0</v>
      </c>
      <c r="L226" s="22">
        <v>0</v>
      </c>
      <c r="M226" s="22">
        <v>86107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86107</v>
      </c>
      <c r="U226" s="22">
        <v>28373</v>
      </c>
      <c r="V226" s="22">
        <v>0</v>
      </c>
      <c r="W226" s="22">
        <v>30024</v>
      </c>
      <c r="X226" s="22">
        <v>31048</v>
      </c>
      <c r="Y226" s="22">
        <v>0</v>
      </c>
      <c r="Z226" s="22">
        <v>0</v>
      </c>
      <c r="AA226" s="22">
        <v>0</v>
      </c>
      <c r="AB226" s="22">
        <v>0</v>
      </c>
      <c r="AC226" s="22">
        <v>89445</v>
      </c>
      <c r="AD226" s="22">
        <v>1647</v>
      </c>
      <c r="AE226" s="22">
        <v>5842</v>
      </c>
      <c r="AF226" s="22">
        <v>0</v>
      </c>
      <c r="AG226" s="22">
        <v>2470</v>
      </c>
      <c r="AH226" s="22">
        <v>0</v>
      </c>
      <c r="AI226" s="22">
        <v>99404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58130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58130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58130</v>
      </c>
      <c r="U227" s="22">
        <v>42907</v>
      </c>
      <c r="V227" s="22">
        <v>0</v>
      </c>
      <c r="W227" s="22">
        <v>0</v>
      </c>
      <c r="X227" s="22">
        <v>39038</v>
      </c>
      <c r="Y227" s="22">
        <v>0</v>
      </c>
      <c r="Z227" s="22">
        <v>0</v>
      </c>
      <c r="AA227" s="22">
        <v>0</v>
      </c>
      <c r="AB227" s="22">
        <v>0</v>
      </c>
      <c r="AC227" s="22">
        <v>81945</v>
      </c>
      <c r="AD227" s="22">
        <v>4125</v>
      </c>
      <c r="AE227" s="22">
        <v>8721</v>
      </c>
      <c r="AF227" s="22">
        <v>0</v>
      </c>
      <c r="AG227" s="22">
        <v>982</v>
      </c>
      <c r="AH227" s="22">
        <v>0</v>
      </c>
      <c r="AI227" s="22">
        <v>95773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5000</v>
      </c>
      <c r="P228" s="22">
        <v>0</v>
      </c>
      <c r="Q228" s="22">
        <v>0</v>
      </c>
      <c r="R228" s="22">
        <v>44762</v>
      </c>
      <c r="S228" s="22">
        <v>0</v>
      </c>
      <c r="T228" s="22">
        <v>49762</v>
      </c>
      <c r="U228" s="22">
        <v>2428</v>
      </c>
      <c r="V228" s="22">
        <v>0</v>
      </c>
      <c r="W228" s="22">
        <v>5137</v>
      </c>
      <c r="X228" s="22">
        <v>440</v>
      </c>
      <c r="Y228" s="22">
        <v>0</v>
      </c>
      <c r="Z228" s="22">
        <v>0</v>
      </c>
      <c r="AA228" s="22">
        <v>0</v>
      </c>
      <c r="AB228" s="22">
        <v>0</v>
      </c>
      <c r="AC228" s="22">
        <v>8005</v>
      </c>
      <c r="AD228" s="22">
        <v>86226</v>
      </c>
      <c r="AE228" s="22">
        <v>7611</v>
      </c>
      <c r="AF228" s="22">
        <v>0</v>
      </c>
      <c r="AG228" s="22">
        <v>1216</v>
      </c>
      <c r="AH228" s="22">
        <v>1400</v>
      </c>
      <c r="AI228" s="22">
        <v>104458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188786</v>
      </c>
      <c r="F229" s="22">
        <v>0</v>
      </c>
      <c r="G229" s="22">
        <v>0</v>
      </c>
      <c r="H229" s="22">
        <v>0</v>
      </c>
      <c r="I229" s="22">
        <v>82505</v>
      </c>
      <c r="J229" s="22">
        <v>0</v>
      </c>
      <c r="K229" s="22">
        <v>0</v>
      </c>
      <c r="L229" s="22">
        <v>0</v>
      </c>
      <c r="M229" s="22">
        <v>271291</v>
      </c>
      <c r="N229" s="22">
        <v>61637</v>
      </c>
      <c r="O229" s="22">
        <v>0</v>
      </c>
      <c r="P229" s="22">
        <v>225363</v>
      </c>
      <c r="Q229" s="22">
        <v>0</v>
      </c>
      <c r="R229" s="22">
        <v>0</v>
      </c>
      <c r="S229" s="22">
        <v>29643</v>
      </c>
      <c r="T229" s="22">
        <v>587934</v>
      </c>
      <c r="U229" s="22">
        <v>88700</v>
      </c>
      <c r="V229" s="22">
        <v>0</v>
      </c>
      <c r="W229" s="22">
        <v>36956</v>
      </c>
      <c r="X229" s="22">
        <v>33689</v>
      </c>
      <c r="Y229" s="22">
        <v>2430</v>
      </c>
      <c r="Z229" s="22">
        <v>0</v>
      </c>
      <c r="AA229" s="22">
        <v>0</v>
      </c>
      <c r="AB229" s="22">
        <v>0</v>
      </c>
      <c r="AC229" s="22">
        <v>161775</v>
      </c>
      <c r="AD229" s="22">
        <v>20907</v>
      </c>
      <c r="AE229" s="22">
        <v>54591</v>
      </c>
      <c r="AF229" s="22">
        <v>0</v>
      </c>
      <c r="AG229" s="22">
        <v>47710</v>
      </c>
      <c r="AH229" s="22">
        <v>9850</v>
      </c>
      <c r="AI229" s="22">
        <v>294833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183861</v>
      </c>
      <c r="F230" s="22">
        <v>0</v>
      </c>
      <c r="G230" s="22">
        <v>48728</v>
      </c>
      <c r="H230" s="22">
        <v>641265</v>
      </c>
      <c r="I230" s="22">
        <v>0</v>
      </c>
      <c r="J230" s="22">
        <v>0</v>
      </c>
      <c r="K230" s="22">
        <v>0</v>
      </c>
      <c r="L230" s="22">
        <v>0</v>
      </c>
      <c r="M230" s="22">
        <v>873854</v>
      </c>
      <c r="N230" s="22">
        <v>-21536</v>
      </c>
      <c r="O230" s="22">
        <v>0</v>
      </c>
      <c r="P230" s="22">
        <v>30169</v>
      </c>
      <c r="Q230" s="22">
        <v>0</v>
      </c>
      <c r="R230" s="22">
        <v>0</v>
      </c>
      <c r="S230" s="22">
        <v>0</v>
      </c>
      <c r="T230" s="22">
        <v>882487</v>
      </c>
      <c r="U230" s="22">
        <v>26425</v>
      </c>
      <c r="V230" s="22">
        <v>0</v>
      </c>
      <c r="W230" s="22">
        <v>24472</v>
      </c>
      <c r="X230" s="22">
        <v>11908</v>
      </c>
      <c r="Y230" s="22">
        <v>0</v>
      </c>
      <c r="Z230" s="22">
        <v>0</v>
      </c>
      <c r="AA230" s="22">
        <v>0</v>
      </c>
      <c r="AB230" s="22">
        <v>0</v>
      </c>
      <c r="AC230" s="22">
        <v>62805</v>
      </c>
      <c r="AD230" s="22">
        <v>3826</v>
      </c>
      <c r="AE230" s="22">
        <v>18018</v>
      </c>
      <c r="AF230" s="22">
        <v>0</v>
      </c>
      <c r="AG230" s="22">
        <v>1717</v>
      </c>
      <c r="AH230" s="22">
        <v>19789</v>
      </c>
      <c r="AI230" s="22">
        <v>106155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41021</v>
      </c>
      <c r="V231" s="22">
        <v>0</v>
      </c>
      <c r="W231" s="22">
        <v>7264</v>
      </c>
      <c r="X231" s="22">
        <v>12217</v>
      </c>
      <c r="Y231" s="22">
        <v>0</v>
      </c>
      <c r="Z231" s="22">
        <v>0</v>
      </c>
      <c r="AA231" s="22">
        <v>0</v>
      </c>
      <c r="AB231" s="22">
        <v>0</v>
      </c>
      <c r="AC231" s="22">
        <v>60502</v>
      </c>
      <c r="AD231" s="22">
        <v>5893</v>
      </c>
      <c r="AE231" s="22">
        <v>11171</v>
      </c>
      <c r="AF231" s="22">
        <v>0</v>
      </c>
      <c r="AG231" s="22">
        <v>0</v>
      </c>
      <c r="AH231" s="22">
        <v>3477</v>
      </c>
      <c r="AI231" s="22">
        <v>81043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16599</v>
      </c>
      <c r="P232" s="22">
        <v>14000</v>
      </c>
      <c r="Q232" s="22">
        <v>0</v>
      </c>
      <c r="R232" s="22">
        <v>7825</v>
      </c>
      <c r="S232" s="22">
        <v>0</v>
      </c>
      <c r="T232" s="22">
        <v>38424</v>
      </c>
      <c r="U232" s="22">
        <v>163415</v>
      </c>
      <c r="V232" s="22">
        <v>0</v>
      </c>
      <c r="W232" s="22">
        <v>11656</v>
      </c>
      <c r="X232" s="22">
        <v>18397</v>
      </c>
      <c r="Y232" s="22">
        <v>7705</v>
      </c>
      <c r="Z232" s="22">
        <v>0</v>
      </c>
      <c r="AA232" s="22">
        <v>0</v>
      </c>
      <c r="AB232" s="22">
        <v>0</v>
      </c>
      <c r="AC232" s="22">
        <v>201173</v>
      </c>
      <c r="AD232" s="22">
        <v>8424</v>
      </c>
      <c r="AE232" s="22">
        <v>10355</v>
      </c>
      <c r="AF232" s="22">
        <v>0</v>
      </c>
      <c r="AG232" s="22">
        <v>391</v>
      </c>
      <c r="AH232" s="22">
        <v>5266</v>
      </c>
      <c r="AI232" s="22">
        <v>225609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709597</v>
      </c>
      <c r="F233" s="22">
        <v>0</v>
      </c>
      <c r="G233" s="22">
        <v>0</v>
      </c>
      <c r="H233" s="22">
        <v>274173</v>
      </c>
      <c r="I233" s="22">
        <v>91425</v>
      </c>
      <c r="J233" s="22">
        <v>0</v>
      </c>
      <c r="K233" s="22">
        <v>0</v>
      </c>
      <c r="L233" s="22">
        <v>0</v>
      </c>
      <c r="M233" s="22">
        <v>1075195</v>
      </c>
      <c r="N233" s="22">
        <v>4776</v>
      </c>
      <c r="O233" s="22">
        <v>0</v>
      </c>
      <c r="P233" s="22">
        <v>26427</v>
      </c>
      <c r="Q233" s="22">
        <v>0</v>
      </c>
      <c r="R233" s="22">
        <v>82509</v>
      </c>
      <c r="S233" s="22">
        <v>357888</v>
      </c>
      <c r="T233" s="22">
        <v>1546795</v>
      </c>
      <c r="U233" s="22">
        <v>151228</v>
      </c>
      <c r="V233" s="22">
        <v>0</v>
      </c>
      <c r="W233" s="22">
        <v>84016</v>
      </c>
      <c r="X233" s="22">
        <v>111448</v>
      </c>
      <c r="Y233" s="22">
        <v>7064</v>
      </c>
      <c r="Z233" s="22">
        <v>0</v>
      </c>
      <c r="AA233" s="22">
        <v>0</v>
      </c>
      <c r="AB233" s="22">
        <v>0</v>
      </c>
      <c r="AC233" s="22">
        <v>353756</v>
      </c>
      <c r="AD233" s="22">
        <v>12598</v>
      </c>
      <c r="AE233" s="22">
        <v>28229</v>
      </c>
      <c r="AF233" s="22">
        <v>0</v>
      </c>
      <c r="AG233" s="22">
        <v>17592</v>
      </c>
      <c r="AH233" s="22">
        <v>42844</v>
      </c>
      <c r="AI233" s="22">
        <v>455019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5000</v>
      </c>
      <c r="F234" s="22">
        <v>0</v>
      </c>
      <c r="G234" s="22">
        <v>5700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10700</v>
      </c>
      <c r="N234" s="22">
        <v>54859</v>
      </c>
      <c r="O234" s="22">
        <v>5796</v>
      </c>
      <c r="P234" s="22">
        <v>0</v>
      </c>
      <c r="Q234" s="22">
        <v>5770</v>
      </c>
      <c r="R234" s="22">
        <v>0</v>
      </c>
      <c r="S234" s="22">
        <v>27145</v>
      </c>
      <c r="T234" s="22">
        <v>104270</v>
      </c>
      <c r="U234" s="22">
        <v>20458</v>
      </c>
      <c r="V234" s="22">
        <v>0</v>
      </c>
      <c r="W234" s="22">
        <v>10967</v>
      </c>
      <c r="X234" s="22">
        <v>9853</v>
      </c>
      <c r="Y234" s="22">
        <v>0</v>
      </c>
      <c r="Z234" s="22">
        <v>0</v>
      </c>
      <c r="AA234" s="22">
        <v>0</v>
      </c>
      <c r="AB234" s="22">
        <v>0</v>
      </c>
      <c r="AC234" s="22">
        <v>41278</v>
      </c>
      <c r="AD234" s="22">
        <v>72610</v>
      </c>
      <c r="AE234" s="22">
        <v>5586</v>
      </c>
      <c r="AF234" s="22">
        <v>0</v>
      </c>
      <c r="AG234" s="22">
        <v>0</v>
      </c>
      <c r="AH234" s="22">
        <v>25768</v>
      </c>
      <c r="AI234" s="22">
        <v>145242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45042</v>
      </c>
      <c r="F235" s="22">
        <v>0</v>
      </c>
      <c r="G235" s="22">
        <v>29626</v>
      </c>
      <c r="H235" s="22">
        <v>22925</v>
      </c>
      <c r="I235" s="22">
        <v>0</v>
      </c>
      <c r="J235" s="22">
        <v>0</v>
      </c>
      <c r="K235" s="22">
        <v>0</v>
      </c>
      <c r="L235" s="22">
        <v>0</v>
      </c>
      <c r="M235" s="22">
        <v>97593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97593</v>
      </c>
      <c r="U235" s="22">
        <v>11123</v>
      </c>
      <c r="V235" s="22">
        <v>0</v>
      </c>
      <c r="W235" s="22">
        <v>15089</v>
      </c>
      <c r="X235" s="22">
        <v>34671</v>
      </c>
      <c r="Y235" s="22">
        <v>0</v>
      </c>
      <c r="Z235" s="22">
        <v>0</v>
      </c>
      <c r="AA235" s="22">
        <v>0</v>
      </c>
      <c r="AB235" s="22">
        <v>0</v>
      </c>
      <c r="AC235" s="22">
        <v>60883</v>
      </c>
      <c r="AD235" s="22">
        <v>2554</v>
      </c>
      <c r="AE235" s="22">
        <v>12763</v>
      </c>
      <c r="AF235" s="22">
        <v>0</v>
      </c>
      <c r="AG235" s="22">
        <v>1077</v>
      </c>
      <c r="AH235" s="22">
        <v>420</v>
      </c>
      <c r="AI235" s="22">
        <v>77697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25619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25619</v>
      </c>
      <c r="N236" s="22">
        <v>0</v>
      </c>
      <c r="O236" s="22">
        <v>0</v>
      </c>
      <c r="P236" s="22">
        <v>18050</v>
      </c>
      <c r="Q236" s="22">
        <v>0</v>
      </c>
      <c r="R236" s="22">
        <v>0</v>
      </c>
      <c r="S236" s="22">
        <v>0</v>
      </c>
      <c r="T236" s="22">
        <v>43669</v>
      </c>
      <c r="U236" s="22">
        <v>36922</v>
      </c>
      <c r="V236" s="22">
        <v>0</v>
      </c>
      <c r="W236" s="22">
        <v>23698</v>
      </c>
      <c r="X236" s="22">
        <v>6576</v>
      </c>
      <c r="Y236" s="22">
        <v>2574</v>
      </c>
      <c r="Z236" s="22">
        <v>0</v>
      </c>
      <c r="AA236" s="22">
        <v>0</v>
      </c>
      <c r="AB236" s="22">
        <v>0</v>
      </c>
      <c r="AC236" s="22">
        <v>69770</v>
      </c>
      <c r="AD236" s="22">
        <v>20668</v>
      </c>
      <c r="AE236" s="22">
        <v>25936</v>
      </c>
      <c r="AF236" s="22">
        <v>0</v>
      </c>
      <c r="AG236" s="22">
        <v>6449</v>
      </c>
      <c r="AH236" s="22">
        <v>14922</v>
      </c>
      <c r="AI236" s="22">
        <v>137745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27347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27347</v>
      </c>
      <c r="N237" s="22">
        <v>153532</v>
      </c>
      <c r="O237" s="22">
        <v>39696</v>
      </c>
      <c r="P237" s="22">
        <v>56246</v>
      </c>
      <c r="Q237" s="22">
        <v>0</v>
      </c>
      <c r="R237" s="22">
        <v>0</v>
      </c>
      <c r="S237" s="22">
        <v>27922</v>
      </c>
      <c r="T237" s="22">
        <v>304743</v>
      </c>
      <c r="U237" s="22">
        <v>66698</v>
      </c>
      <c r="V237" s="22">
        <v>0</v>
      </c>
      <c r="W237" s="22">
        <v>7038</v>
      </c>
      <c r="X237" s="22">
        <v>20205</v>
      </c>
      <c r="Y237" s="22">
        <v>0</v>
      </c>
      <c r="Z237" s="22">
        <v>0</v>
      </c>
      <c r="AA237" s="22">
        <v>0</v>
      </c>
      <c r="AB237" s="22">
        <v>0</v>
      </c>
      <c r="AC237" s="22">
        <v>93941</v>
      </c>
      <c r="AD237" s="22">
        <v>2597</v>
      </c>
      <c r="AE237" s="22">
        <v>6411</v>
      </c>
      <c r="AF237" s="22">
        <v>0</v>
      </c>
      <c r="AG237" s="22">
        <v>5234</v>
      </c>
      <c r="AH237" s="22">
        <v>11332</v>
      </c>
      <c r="AI237" s="22">
        <v>119515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537819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537819</v>
      </c>
      <c r="N238" s="22">
        <v>0</v>
      </c>
      <c r="O238" s="22">
        <v>0</v>
      </c>
      <c r="P238" s="22">
        <v>40121</v>
      </c>
      <c r="Q238" s="22">
        <v>0</v>
      </c>
      <c r="R238" s="22">
        <v>0</v>
      </c>
      <c r="S238" s="22">
        <v>159723</v>
      </c>
      <c r="T238" s="22">
        <v>737663</v>
      </c>
      <c r="U238" s="22">
        <v>12244</v>
      </c>
      <c r="V238" s="22">
        <v>0</v>
      </c>
      <c r="W238" s="22">
        <v>41735</v>
      </c>
      <c r="X238" s="22">
        <v>2288</v>
      </c>
      <c r="Y238" s="22">
        <v>0</v>
      </c>
      <c r="Z238" s="22">
        <v>0</v>
      </c>
      <c r="AA238" s="22">
        <v>0</v>
      </c>
      <c r="AB238" s="22">
        <v>0</v>
      </c>
      <c r="AC238" s="22">
        <v>56267</v>
      </c>
      <c r="AD238" s="22">
        <v>5675</v>
      </c>
      <c r="AE238" s="22">
        <v>17368</v>
      </c>
      <c r="AF238" s="22">
        <v>0</v>
      </c>
      <c r="AG238" s="22">
        <v>3505</v>
      </c>
      <c r="AH238" s="22">
        <v>19623</v>
      </c>
      <c r="AI238" s="22">
        <v>102438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408617</v>
      </c>
      <c r="F239" s="22">
        <v>0</v>
      </c>
      <c r="G239" s="22">
        <v>101174</v>
      </c>
      <c r="H239" s="22">
        <v>84381</v>
      </c>
      <c r="I239" s="22">
        <v>0</v>
      </c>
      <c r="J239" s="22">
        <v>0</v>
      </c>
      <c r="K239" s="22">
        <v>0</v>
      </c>
      <c r="L239" s="22">
        <v>0</v>
      </c>
      <c r="M239" s="22">
        <v>594172</v>
      </c>
      <c r="N239" s="22">
        <v>0</v>
      </c>
      <c r="O239" s="22">
        <v>212634</v>
      </c>
      <c r="P239" s="22">
        <v>65846</v>
      </c>
      <c r="Q239" s="22">
        <v>0</v>
      </c>
      <c r="R239" s="22">
        <v>0</v>
      </c>
      <c r="S239" s="22">
        <v>0</v>
      </c>
      <c r="T239" s="22">
        <v>872652</v>
      </c>
      <c r="U239" s="22">
        <v>76219</v>
      </c>
      <c r="V239" s="22">
        <v>0</v>
      </c>
      <c r="W239" s="22">
        <v>16628</v>
      </c>
      <c r="X239" s="22">
        <v>7362</v>
      </c>
      <c r="Y239" s="22">
        <v>0</v>
      </c>
      <c r="Z239" s="22">
        <v>0</v>
      </c>
      <c r="AA239" s="22">
        <v>0</v>
      </c>
      <c r="AB239" s="22">
        <v>0</v>
      </c>
      <c r="AC239" s="22">
        <v>100209</v>
      </c>
      <c r="AD239" s="22">
        <v>32830</v>
      </c>
      <c r="AE239" s="22">
        <v>23829</v>
      </c>
      <c r="AF239" s="22">
        <v>0</v>
      </c>
      <c r="AG239" s="22">
        <v>0</v>
      </c>
      <c r="AH239" s="22">
        <v>4303</v>
      </c>
      <c r="AI239" s="22">
        <v>161171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298043</v>
      </c>
      <c r="F240" s="22">
        <v>0</v>
      </c>
      <c r="G240" s="22">
        <v>78285</v>
      </c>
      <c r="H240" s="22">
        <v>109882</v>
      </c>
      <c r="I240" s="22">
        <v>0</v>
      </c>
      <c r="J240" s="22">
        <v>0</v>
      </c>
      <c r="K240" s="22">
        <v>0</v>
      </c>
      <c r="L240" s="22">
        <v>0</v>
      </c>
      <c r="M240" s="22">
        <v>486210</v>
      </c>
      <c r="N240" s="22">
        <v>0</v>
      </c>
      <c r="O240" s="22">
        <v>0</v>
      </c>
      <c r="P240" s="22">
        <v>220065</v>
      </c>
      <c r="Q240" s="22">
        <v>0</v>
      </c>
      <c r="R240" s="22">
        <v>0</v>
      </c>
      <c r="S240" s="22">
        <v>0</v>
      </c>
      <c r="T240" s="22">
        <v>706275</v>
      </c>
      <c r="U240" s="22">
        <v>182400</v>
      </c>
      <c r="V240" s="22">
        <v>0</v>
      </c>
      <c r="W240" s="22">
        <v>23957</v>
      </c>
      <c r="X240" s="22">
        <v>31624</v>
      </c>
      <c r="Y240" s="22">
        <v>0</v>
      </c>
      <c r="Z240" s="22">
        <v>0</v>
      </c>
      <c r="AA240" s="22">
        <v>0</v>
      </c>
      <c r="AB240" s="22">
        <v>7312</v>
      </c>
      <c r="AC240" s="22">
        <v>245293</v>
      </c>
      <c r="AD240" s="22">
        <v>152027</v>
      </c>
      <c r="AE240" s="22">
        <v>50850</v>
      </c>
      <c r="AF240" s="22">
        <v>0</v>
      </c>
      <c r="AG240" s="22">
        <v>0</v>
      </c>
      <c r="AH240" s="22">
        <v>25018</v>
      </c>
      <c r="AI240" s="22">
        <v>473188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48106</v>
      </c>
      <c r="F241" s="22">
        <v>0</v>
      </c>
      <c r="G241" s="22">
        <v>13789</v>
      </c>
      <c r="H241" s="22">
        <v>13788</v>
      </c>
      <c r="I241" s="22">
        <v>0</v>
      </c>
      <c r="J241" s="22">
        <v>0</v>
      </c>
      <c r="K241" s="22">
        <v>0</v>
      </c>
      <c r="L241" s="22">
        <v>0</v>
      </c>
      <c r="M241" s="22">
        <v>75683</v>
      </c>
      <c r="N241" s="22">
        <v>0</v>
      </c>
      <c r="O241" s="22">
        <v>0</v>
      </c>
      <c r="P241" s="22">
        <v>0</v>
      </c>
      <c r="Q241" s="22">
        <v>0</v>
      </c>
      <c r="R241" s="22">
        <v>8187</v>
      </c>
      <c r="S241" s="22">
        <v>0</v>
      </c>
      <c r="T241" s="22">
        <v>83870</v>
      </c>
      <c r="U241" s="22">
        <v>6816</v>
      </c>
      <c r="V241" s="22">
        <v>0</v>
      </c>
      <c r="W241" s="22">
        <v>11439</v>
      </c>
      <c r="X241" s="22">
        <v>60172</v>
      </c>
      <c r="Y241" s="22">
        <v>0</v>
      </c>
      <c r="Z241" s="22">
        <v>0</v>
      </c>
      <c r="AA241" s="22">
        <v>0</v>
      </c>
      <c r="AB241" s="22">
        <v>0</v>
      </c>
      <c r="AC241" s="22">
        <v>78427</v>
      </c>
      <c r="AD241" s="22">
        <v>5352</v>
      </c>
      <c r="AE241" s="22">
        <v>9028</v>
      </c>
      <c r="AF241" s="22">
        <v>0</v>
      </c>
      <c r="AG241" s="22">
        <v>10199</v>
      </c>
      <c r="AH241" s="22">
        <v>1869</v>
      </c>
      <c r="AI241" s="22">
        <v>104875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2180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2180</v>
      </c>
      <c r="N242" s="22">
        <v>0</v>
      </c>
      <c r="O242" s="22">
        <v>0</v>
      </c>
      <c r="P242" s="22">
        <v>85900</v>
      </c>
      <c r="Q242" s="22">
        <v>0</v>
      </c>
      <c r="R242" s="22">
        <v>0</v>
      </c>
      <c r="S242" s="22">
        <v>0</v>
      </c>
      <c r="T242" s="22">
        <v>88080</v>
      </c>
      <c r="U242" s="22">
        <v>103806</v>
      </c>
      <c r="V242" s="22">
        <v>0</v>
      </c>
      <c r="W242" s="22">
        <v>14945</v>
      </c>
      <c r="X242" s="22">
        <v>21765</v>
      </c>
      <c r="Y242" s="22">
        <v>7112</v>
      </c>
      <c r="Z242" s="22">
        <v>0</v>
      </c>
      <c r="AA242" s="22">
        <v>0</v>
      </c>
      <c r="AB242" s="22">
        <v>0</v>
      </c>
      <c r="AC242" s="22">
        <v>147628</v>
      </c>
      <c r="AD242" s="22">
        <v>37013</v>
      </c>
      <c r="AE242" s="22">
        <v>7807</v>
      </c>
      <c r="AF242" s="22">
        <v>0</v>
      </c>
      <c r="AG242" s="22">
        <v>2045</v>
      </c>
      <c r="AH242" s="22">
        <v>1500</v>
      </c>
      <c r="AI242" s="22">
        <v>195993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109258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109258</v>
      </c>
      <c r="N243" s="22">
        <v>581773</v>
      </c>
      <c r="O243" s="22">
        <v>0</v>
      </c>
      <c r="P243" s="22">
        <v>12339</v>
      </c>
      <c r="Q243" s="22">
        <v>0</v>
      </c>
      <c r="R243" s="22">
        <v>0</v>
      </c>
      <c r="S243" s="22">
        <v>0</v>
      </c>
      <c r="T243" s="22">
        <v>703370</v>
      </c>
      <c r="U243" s="22">
        <v>79708</v>
      </c>
      <c r="V243" s="22">
        <v>0</v>
      </c>
      <c r="W243" s="22">
        <v>61650</v>
      </c>
      <c r="X243" s="22">
        <v>17247</v>
      </c>
      <c r="Y243" s="22">
        <v>0</v>
      </c>
      <c r="Z243" s="22">
        <v>0</v>
      </c>
      <c r="AA243" s="22">
        <v>0</v>
      </c>
      <c r="AB243" s="22">
        <v>0</v>
      </c>
      <c r="AC243" s="22">
        <v>158605</v>
      </c>
      <c r="AD243" s="22">
        <v>19105</v>
      </c>
      <c r="AE243" s="22">
        <v>9905</v>
      </c>
      <c r="AF243" s="22">
        <v>0</v>
      </c>
      <c r="AG243" s="22">
        <v>3869</v>
      </c>
      <c r="AH243" s="22">
        <v>20641</v>
      </c>
      <c r="AI243" s="22">
        <v>212125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337729</v>
      </c>
      <c r="H244" s="22">
        <v>20060</v>
      </c>
      <c r="I244" s="22">
        <v>0</v>
      </c>
      <c r="J244" s="22">
        <v>0</v>
      </c>
      <c r="K244" s="22">
        <v>0</v>
      </c>
      <c r="L244" s="22">
        <v>0</v>
      </c>
      <c r="M244" s="22">
        <v>357789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357789</v>
      </c>
      <c r="U244" s="22">
        <v>25161</v>
      </c>
      <c r="V244" s="22">
        <v>0</v>
      </c>
      <c r="W244" s="22">
        <v>40208</v>
      </c>
      <c r="X244" s="22">
        <v>45057</v>
      </c>
      <c r="Y244" s="22">
        <v>0</v>
      </c>
      <c r="Z244" s="22">
        <v>0</v>
      </c>
      <c r="AA244" s="22">
        <v>0</v>
      </c>
      <c r="AB244" s="22">
        <v>0</v>
      </c>
      <c r="AC244" s="22">
        <v>110426</v>
      </c>
      <c r="AD244" s="22">
        <v>15339</v>
      </c>
      <c r="AE244" s="22">
        <v>21336</v>
      </c>
      <c r="AF244" s="22">
        <v>0</v>
      </c>
      <c r="AG244" s="22">
        <v>0</v>
      </c>
      <c r="AH244" s="22">
        <v>0</v>
      </c>
      <c r="AI244" s="22">
        <v>147101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15267</v>
      </c>
      <c r="I245" s="22">
        <v>0</v>
      </c>
      <c r="J245" s="22">
        <v>0</v>
      </c>
      <c r="K245" s="22">
        <v>0</v>
      </c>
      <c r="L245" s="22">
        <v>0</v>
      </c>
      <c r="M245" s="22">
        <v>15267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15267</v>
      </c>
      <c r="U245" s="22">
        <v>10913</v>
      </c>
      <c r="V245" s="22">
        <v>0</v>
      </c>
      <c r="W245" s="22">
        <v>3113</v>
      </c>
      <c r="X245" s="22">
        <v>18897</v>
      </c>
      <c r="Y245" s="22">
        <v>0</v>
      </c>
      <c r="Z245" s="22">
        <v>0</v>
      </c>
      <c r="AA245" s="22">
        <v>0</v>
      </c>
      <c r="AB245" s="22">
        <v>0</v>
      </c>
      <c r="AC245" s="22">
        <v>32923</v>
      </c>
      <c r="AD245" s="22">
        <v>2857</v>
      </c>
      <c r="AE245" s="22">
        <v>1865</v>
      </c>
      <c r="AF245" s="22">
        <v>0</v>
      </c>
      <c r="AG245" s="22">
        <v>0</v>
      </c>
      <c r="AH245" s="22">
        <v>2500</v>
      </c>
      <c r="AI245" s="22">
        <v>40145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270024</v>
      </c>
      <c r="F246" s="22">
        <v>0</v>
      </c>
      <c r="G246" s="22">
        <v>15425</v>
      </c>
      <c r="H246" s="22">
        <v>0</v>
      </c>
      <c r="I246" s="22">
        <v>0</v>
      </c>
      <c r="J246" s="22">
        <v>0</v>
      </c>
      <c r="K246" s="22">
        <v>0</v>
      </c>
      <c r="L246" s="22">
        <v>1922</v>
      </c>
      <c r="M246" s="22">
        <v>287371</v>
      </c>
      <c r="N246" s="22">
        <v>128244</v>
      </c>
      <c r="O246" s="22">
        <v>0</v>
      </c>
      <c r="P246" s="22">
        <v>43882</v>
      </c>
      <c r="Q246" s="22">
        <v>0</v>
      </c>
      <c r="R246" s="22">
        <v>0</v>
      </c>
      <c r="S246" s="22">
        <v>7350</v>
      </c>
      <c r="T246" s="22">
        <v>466847</v>
      </c>
      <c r="U246" s="22">
        <v>29070</v>
      </c>
      <c r="V246" s="22">
        <v>0</v>
      </c>
      <c r="W246" s="22">
        <v>6885</v>
      </c>
      <c r="X246" s="22">
        <v>4115</v>
      </c>
      <c r="Y246" s="22">
        <v>0</v>
      </c>
      <c r="Z246" s="22">
        <v>0</v>
      </c>
      <c r="AA246" s="22">
        <v>0</v>
      </c>
      <c r="AB246" s="22">
        <v>401</v>
      </c>
      <c r="AC246" s="22">
        <v>40471</v>
      </c>
      <c r="AD246" s="22">
        <v>38073</v>
      </c>
      <c r="AE246" s="22">
        <v>10952</v>
      </c>
      <c r="AF246" s="22">
        <v>0</v>
      </c>
      <c r="AG246" s="22">
        <v>0</v>
      </c>
      <c r="AH246" s="22">
        <v>3952</v>
      </c>
      <c r="AI246" s="22">
        <v>93448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7499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7499</v>
      </c>
      <c r="N247" s="22">
        <v>0</v>
      </c>
      <c r="O247" s="22">
        <v>0</v>
      </c>
      <c r="P247" s="22">
        <v>22424</v>
      </c>
      <c r="Q247" s="22">
        <v>0</v>
      </c>
      <c r="R247" s="22">
        <v>0</v>
      </c>
      <c r="S247" s="22">
        <v>0</v>
      </c>
      <c r="T247" s="22">
        <v>29923</v>
      </c>
      <c r="U247" s="22">
        <v>51578</v>
      </c>
      <c r="V247" s="22">
        <v>0</v>
      </c>
      <c r="W247" s="22">
        <v>22933</v>
      </c>
      <c r="X247" s="22">
        <v>10147</v>
      </c>
      <c r="Y247" s="22">
        <v>0</v>
      </c>
      <c r="Z247" s="22">
        <v>0</v>
      </c>
      <c r="AA247" s="22">
        <v>0</v>
      </c>
      <c r="AB247" s="22">
        <v>1197</v>
      </c>
      <c r="AC247" s="22">
        <v>85855</v>
      </c>
      <c r="AD247" s="22">
        <v>14717</v>
      </c>
      <c r="AE247" s="22">
        <v>19072</v>
      </c>
      <c r="AF247" s="22">
        <v>0</v>
      </c>
      <c r="AG247" s="22">
        <v>377</v>
      </c>
      <c r="AH247" s="22">
        <v>5577</v>
      </c>
      <c r="AI247" s="22">
        <v>125598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51325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51325</v>
      </c>
      <c r="N248" s="22">
        <v>0</v>
      </c>
      <c r="O248" s="22">
        <v>0</v>
      </c>
      <c r="P248" s="22">
        <v>33729</v>
      </c>
      <c r="Q248" s="22">
        <v>0</v>
      </c>
      <c r="R248" s="22">
        <v>0</v>
      </c>
      <c r="S248" s="22">
        <v>0</v>
      </c>
      <c r="T248" s="22">
        <v>85054</v>
      </c>
      <c r="U248" s="22">
        <v>47760</v>
      </c>
      <c r="V248" s="22">
        <v>0</v>
      </c>
      <c r="W248" s="22">
        <v>25332</v>
      </c>
      <c r="X248" s="22">
        <v>9262</v>
      </c>
      <c r="Y248" s="22">
        <v>0</v>
      </c>
      <c r="Z248" s="22">
        <v>0</v>
      </c>
      <c r="AA248" s="22">
        <v>0</v>
      </c>
      <c r="AB248" s="22">
        <v>0</v>
      </c>
      <c r="AC248" s="22">
        <v>82354</v>
      </c>
      <c r="AD248" s="22">
        <v>7632</v>
      </c>
      <c r="AE248" s="22">
        <v>38350</v>
      </c>
      <c r="AF248" s="22">
        <v>0</v>
      </c>
      <c r="AG248" s="22">
        <v>4654</v>
      </c>
      <c r="AH248" s="22">
        <v>5608</v>
      </c>
      <c r="AI248" s="22">
        <v>138598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223999</v>
      </c>
      <c r="Q249" s="22">
        <v>0</v>
      </c>
      <c r="R249" s="22">
        <v>9569</v>
      </c>
      <c r="S249" s="22">
        <v>0</v>
      </c>
      <c r="T249" s="22">
        <v>233568</v>
      </c>
      <c r="U249" s="22">
        <v>17556</v>
      </c>
      <c r="V249" s="22">
        <v>0</v>
      </c>
      <c r="W249" s="22">
        <v>13006</v>
      </c>
      <c r="X249" s="22">
        <v>9880</v>
      </c>
      <c r="Y249" s="22">
        <v>0</v>
      </c>
      <c r="Z249" s="22">
        <v>0</v>
      </c>
      <c r="AA249" s="22">
        <v>0</v>
      </c>
      <c r="AB249" s="22">
        <v>0</v>
      </c>
      <c r="AC249" s="22">
        <v>40442</v>
      </c>
      <c r="AD249" s="22">
        <v>2688</v>
      </c>
      <c r="AE249" s="22">
        <v>22452</v>
      </c>
      <c r="AF249" s="22">
        <v>0</v>
      </c>
      <c r="AG249" s="22">
        <v>4277</v>
      </c>
      <c r="AH249" s="22">
        <v>2167</v>
      </c>
      <c r="AI249" s="22">
        <v>72026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38741</v>
      </c>
      <c r="H250" s="22">
        <v>353997</v>
      </c>
      <c r="I250" s="22">
        <v>0</v>
      </c>
      <c r="J250" s="22">
        <v>0</v>
      </c>
      <c r="K250" s="22">
        <v>0</v>
      </c>
      <c r="L250" s="22">
        <v>0</v>
      </c>
      <c r="M250" s="22">
        <v>392738</v>
      </c>
      <c r="N250" s="22">
        <v>170043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562781</v>
      </c>
      <c r="U250" s="22">
        <v>2846</v>
      </c>
      <c r="V250" s="22">
        <v>0</v>
      </c>
      <c r="W250" s="22">
        <v>24867</v>
      </c>
      <c r="X250" s="22">
        <v>17136</v>
      </c>
      <c r="Y250" s="22">
        <v>0</v>
      </c>
      <c r="Z250" s="22">
        <v>0</v>
      </c>
      <c r="AA250" s="22">
        <v>0</v>
      </c>
      <c r="AB250" s="22">
        <v>0</v>
      </c>
      <c r="AC250" s="22">
        <v>44849</v>
      </c>
      <c r="AD250" s="22">
        <v>5795</v>
      </c>
      <c r="AE250" s="22">
        <v>9061</v>
      </c>
      <c r="AF250" s="22">
        <v>0</v>
      </c>
      <c r="AG250" s="22">
        <v>0</v>
      </c>
      <c r="AH250" s="22">
        <v>826</v>
      </c>
      <c r="AI250" s="22">
        <v>60531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929608</v>
      </c>
      <c r="H251" s="22">
        <v>17231</v>
      </c>
      <c r="I251" s="22">
        <v>0</v>
      </c>
      <c r="J251" s="22">
        <v>0</v>
      </c>
      <c r="K251" s="22">
        <v>0</v>
      </c>
      <c r="L251" s="22">
        <v>0</v>
      </c>
      <c r="M251" s="22">
        <v>946839</v>
      </c>
      <c r="N251" s="22">
        <v>0</v>
      </c>
      <c r="O251" s="22">
        <v>0</v>
      </c>
      <c r="P251" s="22">
        <v>54164</v>
      </c>
      <c r="Q251" s="22">
        <v>0</v>
      </c>
      <c r="R251" s="22">
        <v>0</v>
      </c>
      <c r="S251" s="22">
        <v>0</v>
      </c>
      <c r="T251" s="22">
        <v>1001003</v>
      </c>
      <c r="U251" s="22">
        <v>26201</v>
      </c>
      <c r="V251" s="22">
        <v>0</v>
      </c>
      <c r="W251" s="22">
        <v>176781</v>
      </c>
      <c r="X251" s="22">
        <v>12743</v>
      </c>
      <c r="Y251" s="22">
        <v>0</v>
      </c>
      <c r="Z251" s="22">
        <v>0</v>
      </c>
      <c r="AA251" s="22">
        <v>0</v>
      </c>
      <c r="AB251" s="22">
        <v>0</v>
      </c>
      <c r="AC251" s="22">
        <v>215725</v>
      </c>
      <c r="AD251" s="22">
        <v>35494</v>
      </c>
      <c r="AE251" s="22">
        <v>48576</v>
      </c>
      <c r="AF251" s="22">
        <v>0</v>
      </c>
      <c r="AG251" s="22">
        <v>19022</v>
      </c>
      <c r="AH251" s="22">
        <v>0</v>
      </c>
      <c r="AI251" s="22">
        <v>318817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14516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14516</v>
      </c>
      <c r="N252" s="22">
        <v>0</v>
      </c>
      <c r="O252" s="22">
        <v>19850</v>
      </c>
      <c r="P252" s="22">
        <v>21851</v>
      </c>
      <c r="Q252" s="22">
        <v>0</v>
      </c>
      <c r="R252" s="22">
        <v>20870</v>
      </c>
      <c r="S252" s="22">
        <v>0</v>
      </c>
      <c r="T252" s="22">
        <v>77087</v>
      </c>
      <c r="U252" s="22">
        <v>85299</v>
      </c>
      <c r="V252" s="22">
        <v>0</v>
      </c>
      <c r="W252" s="22">
        <v>0</v>
      </c>
      <c r="X252" s="22">
        <v>36754</v>
      </c>
      <c r="Y252" s="22">
        <v>0</v>
      </c>
      <c r="Z252" s="22">
        <v>0</v>
      </c>
      <c r="AA252" s="22">
        <v>0</v>
      </c>
      <c r="AB252" s="22">
        <v>0</v>
      </c>
      <c r="AC252" s="22">
        <v>122053</v>
      </c>
      <c r="AD252" s="22">
        <v>16496</v>
      </c>
      <c r="AE252" s="22">
        <v>15154</v>
      </c>
      <c r="AF252" s="22">
        <v>0</v>
      </c>
      <c r="AG252" s="22">
        <v>3317</v>
      </c>
      <c r="AH252" s="22">
        <v>3221</v>
      </c>
      <c r="AI252" s="22">
        <v>160241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100397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100397</v>
      </c>
      <c r="N253" s="22">
        <v>0</v>
      </c>
      <c r="O253" s="22">
        <v>5250</v>
      </c>
      <c r="P253" s="22">
        <v>17412</v>
      </c>
      <c r="Q253" s="22">
        <v>0</v>
      </c>
      <c r="R253" s="22">
        <v>0</v>
      </c>
      <c r="S253" s="22">
        <v>0</v>
      </c>
      <c r="T253" s="22">
        <v>123059</v>
      </c>
      <c r="U253" s="22">
        <v>40757</v>
      </c>
      <c r="V253" s="22">
        <v>0</v>
      </c>
      <c r="W253" s="22">
        <v>33920</v>
      </c>
      <c r="X253" s="22">
        <v>15144</v>
      </c>
      <c r="Y253" s="22">
        <v>0</v>
      </c>
      <c r="Z253" s="22">
        <v>0</v>
      </c>
      <c r="AA253" s="22">
        <v>0</v>
      </c>
      <c r="AB253" s="22">
        <v>0</v>
      </c>
      <c r="AC253" s="22">
        <v>89821</v>
      </c>
      <c r="AD253" s="22">
        <v>3116</v>
      </c>
      <c r="AE253" s="22">
        <v>11507</v>
      </c>
      <c r="AF253" s="22">
        <v>0</v>
      </c>
      <c r="AG253" s="22">
        <v>259</v>
      </c>
      <c r="AH253" s="22">
        <v>14186</v>
      </c>
      <c r="AI253" s="22">
        <v>118889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188220</v>
      </c>
      <c r="F254" s="22">
        <v>0</v>
      </c>
      <c r="G254" s="22">
        <v>0</v>
      </c>
      <c r="H254" s="22">
        <v>21991</v>
      </c>
      <c r="I254" s="22">
        <v>0</v>
      </c>
      <c r="J254" s="22">
        <v>0</v>
      </c>
      <c r="K254" s="22">
        <v>0</v>
      </c>
      <c r="L254" s="22">
        <v>0</v>
      </c>
      <c r="M254" s="22">
        <v>210211</v>
      </c>
      <c r="N254" s="22">
        <v>498096</v>
      </c>
      <c r="O254" s="22">
        <v>0</v>
      </c>
      <c r="P254" s="22">
        <v>3446</v>
      </c>
      <c r="Q254" s="22">
        <v>0</v>
      </c>
      <c r="R254" s="22">
        <v>0</v>
      </c>
      <c r="S254" s="22">
        <v>0</v>
      </c>
      <c r="T254" s="22">
        <v>711753</v>
      </c>
      <c r="U254" s="22">
        <v>46717</v>
      </c>
      <c r="V254" s="22">
        <v>0</v>
      </c>
      <c r="W254" s="22">
        <v>6936</v>
      </c>
      <c r="X254" s="22">
        <v>38893</v>
      </c>
      <c r="Y254" s="22">
        <v>0</v>
      </c>
      <c r="Z254" s="22">
        <v>0</v>
      </c>
      <c r="AA254" s="22">
        <v>0</v>
      </c>
      <c r="AB254" s="22">
        <v>0</v>
      </c>
      <c r="AC254" s="22">
        <v>92546</v>
      </c>
      <c r="AD254" s="22">
        <v>13993</v>
      </c>
      <c r="AE254" s="22">
        <v>4590</v>
      </c>
      <c r="AF254" s="22">
        <v>0</v>
      </c>
      <c r="AG254" s="22">
        <v>244</v>
      </c>
      <c r="AH254" s="22">
        <v>12740</v>
      </c>
      <c r="AI254" s="22">
        <v>124113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164172</v>
      </c>
      <c r="F255" s="22">
        <v>0</v>
      </c>
      <c r="G255" s="22">
        <v>0</v>
      </c>
      <c r="H255" s="22">
        <v>118112</v>
      </c>
      <c r="I255" s="22">
        <v>0</v>
      </c>
      <c r="J255" s="22">
        <v>0</v>
      </c>
      <c r="K255" s="22">
        <v>0</v>
      </c>
      <c r="L255" s="22">
        <v>0</v>
      </c>
      <c r="M255" s="22">
        <v>282284</v>
      </c>
      <c r="N255" s="22">
        <v>5811</v>
      </c>
      <c r="O255" s="22">
        <v>0</v>
      </c>
      <c r="P255" s="22">
        <v>12571</v>
      </c>
      <c r="Q255" s="22">
        <v>0</v>
      </c>
      <c r="R255" s="22">
        <v>0</v>
      </c>
      <c r="S255" s="22">
        <v>266022</v>
      </c>
      <c r="T255" s="22">
        <v>566688</v>
      </c>
      <c r="U255" s="22">
        <v>60952</v>
      </c>
      <c r="V255" s="22">
        <v>0</v>
      </c>
      <c r="W255" s="22">
        <v>7522</v>
      </c>
      <c r="X255" s="22">
        <v>40106</v>
      </c>
      <c r="Y255" s="22">
        <v>0</v>
      </c>
      <c r="Z255" s="22">
        <v>0</v>
      </c>
      <c r="AA255" s="22">
        <v>0</v>
      </c>
      <c r="AB255" s="22">
        <v>0</v>
      </c>
      <c r="AC255" s="22">
        <v>108580</v>
      </c>
      <c r="AD255" s="22">
        <v>15091</v>
      </c>
      <c r="AE255" s="22">
        <v>41319</v>
      </c>
      <c r="AF255" s="22">
        <v>0</v>
      </c>
      <c r="AG255" s="22">
        <v>8361</v>
      </c>
      <c r="AH255" s="22">
        <v>18678</v>
      </c>
      <c r="AI255" s="22">
        <v>192029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164095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164095</v>
      </c>
      <c r="N256" s="22">
        <v>0</v>
      </c>
      <c r="O256" s="22">
        <v>0</v>
      </c>
      <c r="P256" s="22">
        <v>12037</v>
      </c>
      <c r="Q256" s="22">
        <v>0</v>
      </c>
      <c r="R256" s="22">
        <v>0</v>
      </c>
      <c r="S256" s="22">
        <v>0</v>
      </c>
      <c r="T256" s="22">
        <v>176132</v>
      </c>
      <c r="U256" s="22">
        <v>15287</v>
      </c>
      <c r="V256" s="22">
        <v>0</v>
      </c>
      <c r="W256" s="22">
        <v>67141</v>
      </c>
      <c r="X256" s="22">
        <v>25775</v>
      </c>
      <c r="Y256" s="22">
        <v>0</v>
      </c>
      <c r="Z256" s="22">
        <v>0</v>
      </c>
      <c r="AA256" s="22">
        <v>0</v>
      </c>
      <c r="AB256" s="22">
        <v>0</v>
      </c>
      <c r="AC256" s="22">
        <v>108203</v>
      </c>
      <c r="AD256" s="22">
        <v>6142</v>
      </c>
      <c r="AE256" s="22">
        <v>10811</v>
      </c>
      <c r="AF256" s="22">
        <v>0</v>
      </c>
      <c r="AG256" s="22">
        <v>0</v>
      </c>
      <c r="AH256" s="22">
        <v>10570</v>
      </c>
      <c r="AI256" s="22">
        <v>135726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197365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197365</v>
      </c>
      <c r="N257" s="22">
        <v>0</v>
      </c>
      <c r="O257" s="22">
        <v>6973</v>
      </c>
      <c r="P257" s="22">
        <v>115687</v>
      </c>
      <c r="Q257" s="22">
        <v>8330</v>
      </c>
      <c r="R257" s="22">
        <v>0</v>
      </c>
      <c r="S257" s="22">
        <v>47351</v>
      </c>
      <c r="T257" s="22">
        <v>375706</v>
      </c>
      <c r="U257" s="22">
        <v>100073</v>
      </c>
      <c r="V257" s="22">
        <v>0</v>
      </c>
      <c r="W257" s="22">
        <v>23256</v>
      </c>
      <c r="X257" s="22">
        <v>16801</v>
      </c>
      <c r="Y257" s="22">
        <v>1115</v>
      </c>
      <c r="Z257" s="22">
        <v>0</v>
      </c>
      <c r="AA257" s="22">
        <v>0</v>
      </c>
      <c r="AB257" s="22">
        <v>0</v>
      </c>
      <c r="AC257" s="22">
        <v>141245</v>
      </c>
      <c r="AD257" s="22">
        <v>22287</v>
      </c>
      <c r="AE257" s="22">
        <v>21122</v>
      </c>
      <c r="AF257" s="22">
        <v>0</v>
      </c>
      <c r="AG257" s="22">
        <v>463</v>
      </c>
      <c r="AH257" s="22">
        <v>7656</v>
      </c>
      <c r="AI257" s="22">
        <v>192773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103667</v>
      </c>
      <c r="F258" s="22">
        <v>0</v>
      </c>
      <c r="G258" s="22">
        <v>31660</v>
      </c>
      <c r="H258" s="22">
        <v>31660</v>
      </c>
      <c r="I258" s="22">
        <v>0</v>
      </c>
      <c r="J258" s="22">
        <v>0</v>
      </c>
      <c r="K258" s="22">
        <v>0</v>
      </c>
      <c r="L258" s="22">
        <v>0</v>
      </c>
      <c r="M258" s="22">
        <v>166987</v>
      </c>
      <c r="N258" s="22">
        <v>494729</v>
      </c>
      <c r="O258" s="22">
        <v>0</v>
      </c>
      <c r="P258" s="22">
        <v>32854</v>
      </c>
      <c r="Q258" s="22">
        <v>0</v>
      </c>
      <c r="R258" s="22">
        <v>54025</v>
      </c>
      <c r="S258" s="22">
        <v>0</v>
      </c>
      <c r="T258" s="22">
        <v>748595</v>
      </c>
      <c r="U258" s="22">
        <v>92311</v>
      </c>
      <c r="V258" s="22">
        <v>0</v>
      </c>
      <c r="W258" s="22">
        <v>6727</v>
      </c>
      <c r="X258" s="22">
        <v>23943</v>
      </c>
      <c r="Y258" s="22">
        <v>0</v>
      </c>
      <c r="Z258" s="22">
        <v>0</v>
      </c>
      <c r="AA258" s="22">
        <v>0</v>
      </c>
      <c r="AB258" s="22">
        <v>0</v>
      </c>
      <c r="AC258" s="22">
        <v>122981</v>
      </c>
      <c r="AD258" s="22">
        <v>53081</v>
      </c>
      <c r="AE258" s="22">
        <v>29300</v>
      </c>
      <c r="AF258" s="22">
        <v>0</v>
      </c>
      <c r="AG258" s="22">
        <v>26848</v>
      </c>
      <c r="AH258" s="22">
        <v>5857</v>
      </c>
      <c r="AI258" s="22">
        <v>238067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5926</v>
      </c>
      <c r="F259" s="22">
        <v>0</v>
      </c>
      <c r="G259" s="22">
        <v>0</v>
      </c>
      <c r="H259" s="22">
        <v>58511</v>
      </c>
      <c r="I259" s="22">
        <v>0</v>
      </c>
      <c r="J259" s="22">
        <v>0</v>
      </c>
      <c r="K259" s="22">
        <v>0</v>
      </c>
      <c r="L259" s="22">
        <v>0</v>
      </c>
      <c r="M259" s="22">
        <v>64437</v>
      </c>
      <c r="N259" s="22">
        <v>0</v>
      </c>
      <c r="O259" s="22">
        <v>0</v>
      </c>
      <c r="P259" s="22">
        <v>0</v>
      </c>
      <c r="Q259" s="22">
        <v>140000</v>
      </c>
      <c r="R259" s="22">
        <v>0</v>
      </c>
      <c r="S259" s="22">
        <v>0</v>
      </c>
      <c r="T259" s="22">
        <v>204437</v>
      </c>
      <c r="U259" s="22">
        <v>30140</v>
      </c>
      <c r="V259" s="22">
        <v>0</v>
      </c>
      <c r="W259" s="22">
        <v>14096</v>
      </c>
      <c r="X259" s="22">
        <v>23948</v>
      </c>
      <c r="Y259" s="22">
        <v>0</v>
      </c>
      <c r="Z259" s="22">
        <v>0</v>
      </c>
      <c r="AA259" s="22">
        <v>0</v>
      </c>
      <c r="AB259" s="22">
        <v>0</v>
      </c>
      <c r="AC259" s="22">
        <v>68184</v>
      </c>
      <c r="AD259" s="22">
        <v>13928</v>
      </c>
      <c r="AE259" s="22">
        <v>25930</v>
      </c>
      <c r="AF259" s="22">
        <v>0</v>
      </c>
      <c r="AG259" s="22">
        <v>11512</v>
      </c>
      <c r="AH259" s="22">
        <v>5140</v>
      </c>
      <c r="AI259" s="22">
        <v>124694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228304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228304</v>
      </c>
      <c r="N260" s="22">
        <v>0</v>
      </c>
      <c r="O260" s="22">
        <v>0</v>
      </c>
      <c r="P260" s="22">
        <v>0</v>
      </c>
      <c r="Q260" s="22">
        <v>0</v>
      </c>
      <c r="R260" s="22">
        <v>127381</v>
      </c>
      <c r="S260" s="22">
        <v>22698</v>
      </c>
      <c r="T260" s="22">
        <v>378383</v>
      </c>
      <c r="U260" s="22">
        <v>11142</v>
      </c>
      <c r="V260" s="22">
        <v>0</v>
      </c>
      <c r="W260" s="22">
        <v>27327</v>
      </c>
      <c r="X260" s="22">
        <v>1462</v>
      </c>
      <c r="Y260" s="22">
        <v>0</v>
      </c>
      <c r="Z260" s="22">
        <v>0</v>
      </c>
      <c r="AA260" s="22">
        <v>0</v>
      </c>
      <c r="AB260" s="22">
        <v>0</v>
      </c>
      <c r="AC260" s="22">
        <v>39931</v>
      </c>
      <c r="AD260" s="22">
        <v>1398</v>
      </c>
      <c r="AE260" s="22">
        <v>5168</v>
      </c>
      <c r="AF260" s="22">
        <v>0</v>
      </c>
      <c r="AG260" s="22">
        <v>4244</v>
      </c>
      <c r="AH260" s="22">
        <v>2135</v>
      </c>
      <c r="AI260" s="22">
        <v>52876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504894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504894</v>
      </c>
      <c r="U261" s="22">
        <v>37884</v>
      </c>
      <c r="V261" s="22">
        <v>0</v>
      </c>
      <c r="W261" s="22">
        <v>27950</v>
      </c>
      <c r="X261" s="22">
        <v>101585</v>
      </c>
      <c r="Y261" s="22">
        <v>9879</v>
      </c>
      <c r="Z261" s="22">
        <v>0</v>
      </c>
      <c r="AA261" s="22">
        <v>0</v>
      </c>
      <c r="AB261" s="22">
        <v>0</v>
      </c>
      <c r="AC261" s="22">
        <v>177298</v>
      </c>
      <c r="AD261" s="22">
        <v>24339</v>
      </c>
      <c r="AE261" s="22">
        <v>6222</v>
      </c>
      <c r="AF261" s="22">
        <v>0</v>
      </c>
      <c r="AG261" s="22">
        <v>25863</v>
      </c>
      <c r="AH261" s="22">
        <v>0</v>
      </c>
      <c r="AI261" s="22">
        <v>233722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31542</v>
      </c>
      <c r="F262" s="22">
        <v>0</v>
      </c>
      <c r="G262" s="22">
        <v>14015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45557</v>
      </c>
      <c r="N262" s="22">
        <v>0</v>
      </c>
      <c r="O262" s="22">
        <v>0</v>
      </c>
      <c r="P262" s="22">
        <v>86629</v>
      </c>
      <c r="Q262" s="22">
        <v>0</v>
      </c>
      <c r="R262" s="22">
        <v>0</v>
      </c>
      <c r="S262" s="22">
        <v>12000</v>
      </c>
      <c r="T262" s="22">
        <v>144186</v>
      </c>
      <c r="U262" s="22">
        <v>36017</v>
      </c>
      <c r="V262" s="22">
        <v>0</v>
      </c>
      <c r="W262" s="22">
        <v>23285</v>
      </c>
      <c r="X262" s="22">
        <v>15443</v>
      </c>
      <c r="Y262" s="22">
        <v>0</v>
      </c>
      <c r="Z262" s="22">
        <v>0</v>
      </c>
      <c r="AA262" s="22">
        <v>0</v>
      </c>
      <c r="AB262" s="22">
        <v>0</v>
      </c>
      <c r="AC262" s="22">
        <v>74745</v>
      </c>
      <c r="AD262" s="22">
        <v>4464</v>
      </c>
      <c r="AE262" s="22">
        <v>24143</v>
      </c>
      <c r="AF262" s="22">
        <v>0</v>
      </c>
      <c r="AG262" s="22">
        <v>0</v>
      </c>
      <c r="AH262" s="22">
        <v>8381</v>
      </c>
      <c r="AI262" s="22">
        <v>111733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925948</v>
      </c>
      <c r="O263" s="22">
        <v>0</v>
      </c>
      <c r="P263" s="22">
        <v>18924</v>
      </c>
      <c r="Q263" s="22">
        <v>0</v>
      </c>
      <c r="R263" s="22">
        <v>209893</v>
      </c>
      <c r="S263" s="22">
        <v>0</v>
      </c>
      <c r="T263" s="22">
        <v>1154765</v>
      </c>
      <c r="U263" s="22">
        <v>102066</v>
      </c>
      <c r="V263" s="22">
        <v>0</v>
      </c>
      <c r="W263" s="22">
        <v>24658</v>
      </c>
      <c r="X263" s="22">
        <v>34336</v>
      </c>
      <c r="Y263" s="22">
        <v>2567</v>
      </c>
      <c r="Z263" s="22">
        <v>0</v>
      </c>
      <c r="AA263" s="22">
        <v>0</v>
      </c>
      <c r="AB263" s="22">
        <v>0</v>
      </c>
      <c r="AC263" s="22">
        <v>163627</v>
      </c>
      <c r="AD263" s="22">
        <v>123423</v>
      </c>
      <c r="AE263" s="22">
        <v>47160</v>
      </c>
      <c r="AF263" s="22">
        <v>0</v>
      </c>
      <c r="AG263" s="22">
        <v>13193</v>
      </c>
      <c r="AH263" s="22">
        <v>9895</v>
      </c>
      <c r="AI263" s="22">
        <v>357298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1526106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1526106</v>
      </c>
      <c r="N264" s="22">
        <v>-283722</v>
      </c>
      <c r="O264" s="22">
        <v>55062</v>
      </c>
      <c r="P264" s="22">
        <v>52310</v>
      </c>
      <c r="Q264" s="22">
        <v>0</v>
      </c>
      <c r="R264" s="22">
        <v>2924</v>
      </c>
      <c r="S264" s="22">
        <v>7500</v>
      </c>
      <c r="T264" s="22">
        <v>1360180</v>
      </c>
      <c r="U264" s="22">
        <v>185330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185330</v>
      </c>
      <c r="AD264" s="22">
        <v>41742</v>
      </c>
      <c r="AE264" s="22">
        <v>9217</v>
      </c>
      <c r="AF264" s="22">
        <v>0</v>
      </c>
      <c r="AG264" s="22">
        <v>4326</v>
      </c>
      <c r="AH264" s="22">
        <v>6215</v>
      </c>
      <c r="AI264" s="22">
        <v>246830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78180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78180</v>
      </c>
      <c r="N265" s="22">
        <v>0</v>
      </c>
      <c r="O265" s="22">
        <v>0</v>
      </c>
      <c r="P265" s="22">
        <v>47525</v>
      </c>
      <c r="Q265" s="22">
        <v>0</v>
      </c>
      <c r="R265" s="22">
        <v>0</v>
      </c>
      <c r="S265" s="22">
        <v>0</v>
      </c>
      <c r="T265" s="22">
        <v>125705</v>
      </c>
      <c r="U265" s="22">
        <v>15749</v>
      </c>
      <c r="V265" s="22">
        <v>0</v>
      </c>
      <c r="W265" s="22">
        <v>30331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46080</v>
      </c>
      <c r="AD265" s="22">
        <v>2643</v>
      </c>
      <c r="AE265" s="22">
        <v>6497</v>
      </c>
      <c r="AF265" s="22">
        <v>0</v>
      </c>
      <c r="AG265" s="22">
        <v>306</v>
      </c>
      <c r="AH265" s="22">
        <v>0</v>
      </c>
      <c r="AI265" s="22">
        <v>55526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12190</v>
      </c>
      <c r="V266" s="22">
        <v>0</v>
      </c>
      <c r="W266" s="22">
        <v>35146</v>
      </c>
      <c r="X266" s="22">
        <v>13943</v>
      </c>
      <c r="Y266" s="22">
        <v>0</v>
      </c>
      <c r="Z266" s="22">
        <v>0</v>
      </c>
      <c r="AA266" s="22">
        <v>0</v>
      </c>
      <c r="AB266" s="22">
        <v>0</v>
      </c>
      <c r="AC266" s="22">
        <v>61279</v>
      </c>
      <c r="AD266" s="22">
        <v>2663</v>
      </c>
      <c r="AE266" s="22">
        <v>29457</v>
      </c>
      <c r="AF266" s="22">
        <v>0</v>
      </c>
      <c r="AG266" s="22">
        <v>0</v>
      </c>
      <c r="AH266" s="22">
        <v>0</v>
      </c>
      <c r="AI266" s="22">
        <v>93399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303182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303182</v>
      </c>
      <c r="N267" s="22">
        <v>0</v>
      </c>
      <c r="O267" s="22">
        <v>0</v>
      </c>
      <c r="P267" s="22">
        <v>5809</v>
      </c>
      <c r="Q267" s="22">
        <v>0</v>
      </c>
      <c r="R267" s="22">
        <v>0</v>
      </c>
      <c r="S267" s="22">
        <v>0</v>
      </c>
      <c r="T267" s="22">
        <v>308991</v>
      </c>
      <c r="U267" s="22">
        <v>18099</v>
      </c>
      <c r="V267" s="22">
        <v>0</v>
      </c>
      <c r="W267" s="22">
        <v>39165</v>
      </c>
      <c r="X267" s="22">
        <v>9837</v>
      </c>
      <c r="Y267" s="22">
        <v>0</v>
      </c>
      <c r="Z267" s="22">
        <v>0</v>
      </c>
      <c r="AA267" s="22">
        <v>0</v>
      </c>
      <c r="AB267" s="22">
        <v>0</v>
      </c>
      <c r="AC267" s="22">
        <v>67101</v>
      </c>
      <c r="AD267" s="22">
        <v>6471</v>
      </c>
      <c r="AE267" s="22">
        <v>17920</v>
      </c>
      <c r="AF267" s="22">
        <v>0</v>
      </c>
      <c r="AG267" s="22">
        <v>5898</v>
      </c>
      <c r="AH267" s="22">
        <v>26387</v>
      </c>
      <c r="AI267" s="22">
        <v>123777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40904</v>
      </c>
      <c r="O268" s="22">
        <v>0</v>
      </c>
      <c r="P268" s="22">
        <v>0</v>
      </c>
      <c r="Q268" s="22">
        <v>0</v>
      </c>
      <c r="R268" s="22">
        <v>0</v>
      </c>
      <c r="S268" s="22">
        <v>151690</v>
      </c>
      <c r="T268" s="22">
        <v>192594</v>
      </c>
      <c r="U268" s="22">
        <v>19525</v>
      </c>
      <c r="V268" s="22">
        <v>0</v>
      </c>
      <c r="W268" s="22">
        <v>24343</v>
      </c>
      <c r="X268" s="22">
        <v>10525</v>
      </c>
      <c r="Y268" s="22">
        <v>0</v>
      </c>
      <c r="Z268" s="22">
        <v>0</v>
      </c>
      <c r="AA268" s="22">
        <v>0</v>
      </c>
      <c r="AB268" s="22">
        <v>0</v>
      </c>
      <c r="AC268" s="22">
        <v>54393</v>
      </c>
      <c r="AD268" s="22">
        <v>11137</v>
      </c>
      <c r="AE268" s="22">
        <v>13034</v>
      </c>
      <c r="AF268" s="22">
        <v>0</v>
      </c>
      <c r="AG268" s="22">
        <v>0</v>
      </c>
      <c r="AH268" s="22">
        <v>25500</v>
      </c>
      <c r="AI268" s="22">
        <v>104064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326871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326871</v>
      </c>
      <c r="N269" s="22">
        <v>14286</v>
      </c>
      <c r="O269" s="22">
        <v>0</v>
      </c>
      <c r="P269" s="22">
        <v>13782</v>
      </c>
      <c r="Q269" s="22">
        <v>0</v>
      </c>
      <c r="R269" s="22">
        <v>8962</v>
      </c>
      <c r="S269" s="22">
        <v>72720</v>
      </c>
      <c r="T269" s="22">
        <v>436621</v>
      </c>
      <c r="U269" s="22">
        <v>23723</v>
      </c>
      <c r="V269" s="22">
        <v>0</v>
      </c>
      <c r="W269" s="22">
        <v>0</v>
      </c>
      <c r="X269" s="22">
        <v>6348</v>
      </c>
      <c r="Y269" s="22">
        <v>0</v>
      </c>
      <c r="Z269" s="22">
        <v>0</v>
      </c>
      <c r="AA269" s="22">
        <v>0</v>
      </c>
      <c r="AB269" s="22">
        <v>0</v>
      </c>
      <c r="AC269" s="22">
        <v>30071</v>
      </c>
      <c r="AD269" s="22">
        <v>4023</v>
      </c>
      <c r="AE269" s="22">
        <v>1851</v>
      </c>
      <c r="AF269" s="22">
        <v>0</v>
      </c>
      <c r="AG269" s="22">
        <v>2010</v>
      </c>
      <c r="AH269" s="22">
        <v>3708</v>
      </c>
      <c r="AI269" s="22">
        <v>41663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178745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178745</v>
      </c>
      <c r="N270" s="22">
        <v>0</v>
      </c>
      <c r="O270" s="22">
        <v>37998</v>
      </c>
      <c r="P270" s="22">
        <v>55990</v>
      </c>
      <c r="Q270" s="22">
        <v>0</v>
      </c>
      <c r="R270" s="22">
        <v>0</v>
      </c>
      <c r="S270" s="22">
        <v>16690</v>
      </c>
      <c r="T270" s="22">
        <v>289423</v>
      </c>
      <c r="U270" s="22">
        <v>257859</v>
      </c>
      <c r="V270" s="22">
        <v>0</v>
      </c>
      <c r="W270" s="22">
        <v>34612</v>
      </c>
      <c r="X270" s="22">
        <v>25910</v>
      </c>
      <c r="Y270" s="22">
        <v>0</v>
      </c>
      <c r="Z270" s="22">
        <v>0</v>
      </c>
      <c r="AA270" s="22">
        <v>0</v>
      </c>
      <c r="AB270" s="22">
        <v>0</v>
      </c>
      <c r="AC270" s="22">
        <v>318381</v>
      </c>
      <c r="AD270" s="22">
        <v>17746</v>
      </c>
      <c r="AE270" s="22">
        <v>61059</v>
      </c>
      <c r="AF270" s="22">
        <v>0</v>
      </c>
      <c r="AG270" s="22">
        <v>8774</v>
      </c>
      <c r="AH270" s="22">
        <v>12123</v>
      </c>
      <c r="AI270" s="22">
        <v>418083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15000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15000</v>
      </c>
      <c r="N271" s="22">
        <v>0</v>
      </c>
      <c r="O271" s="22">
        <v>139983</v>
      </c>
      <c r="P271" s="22">
        <v>0</v>
      </c>
      <c r="Q271" s="22">
        <v>0</v>
      </c>
      <c r="R271" s="22">
        <v>0</v>
      </c>
      <c r="S271" s="22">
        <v>172387</v>
      </c>
      <c r="T271" s="22">
        <v>327370</v>
      </c>
      <c r="U271" s="22">
        <v>93482</v>
      </c>
      <c r="V271" s="22">
        <v>0</v>
      </c>
      <c r="W271" s="22">
        <v>173694</v>
      </c>
      <c r="X271" s="22">
        <v>11100</v>
      </c>
      <c r="Y271" s="22">
        <v>895</v>
      </c>
      <c r="Z271" s="22">
        <v>0</v>
      </c>
      <c r="AA271" s="22">
        <v>0</v>
      </c>
      <c r="AB271" s="22">
        <v>0</v>
      </c>
      <c r="AC271" s="22">
        <v>279171</v>
      </c>
      <c r="AD271" s="22">
        <v>45513</v>
      </c>
      <c r="AE271" s="22">
        <v>989</v>
      </c>
      <c r="AF271" s="22">
        <v>0</v>
      </c>
      <c r="AG271" s="22">
        <v>35755</v>
      </c>
      <c r="AH271" s="22">
        <v>22824</v>
      </c>
      <c r="AI271" s="22">
        <v>384252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262577</v>
      </c>
      <c r="F272" s="22">
        <v>0</v>
      </c>
      <c r="G272" s="22">
        <v>102444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365021</v>
      </c>
      <c r="N272" s="22">
        <v>66538</v>
      </c>
      <c r="O272" s="22">
        <v>0</v>
      </c>
      <c r="P272" s="22">
        <v>57894</v>
      </c>
      <c r="Q272" s="22">
        <v>2000</v>
      </c>
      <c r="R272" s="22">
        <v>0</v>
      </c>
      <c r="S272" s="22">
        <v>0</v>
      </c>
      <c r="T272" s="22">
        <v>491453</v>
      </c>
      <c r="U272" s="22">
        <v>48152</v>
      </c>
      <c r="V272" s="22">
        <v>0</v>
      </c>
      <c r="W272" s="22">
        <v>15560</v>
      </c>
      <c r="X272" s="22">
        <v>18517</v>
      </c>
      <c r="Y272" s="22">
        <v>0</v>
      </c>
      <c r="Z272" s="22">
        <v>0</v>
      </c>
      <c r="AA272" s="22">
        <v>0</v>
      </c>
      <c r="AB272" s="22">
        <v>0</v>
      </c>
      <c r="AC272" s="22">
        <v>82229</v>
      </c>
      <c r="AD272" s="22">
        <v>3325</v>
      </c>
      <c r="AE272" s="22">
        <v>12131</v>
      </c>
      <c r="AF272" s="22">
        <v>0</v>
      </c>
      <c r="AG272" s="22">
        <v>0</v>
      </c>
      <c r="AH272" s="22">
        <v>320</v>
      </c>
      <c r="AI272" s="22">
        <v>98005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1148394</v>
      </c>
      <c r="O273" s="22">
        <v>0</v>
      </c>
      <c r="P273" s="22">
        <v>55104</v>
      </c>
      <c r="Q273" s="22">
        <v>0</v>
      </c>
      <c r="R273" s="22">
        <v>0</v>
      </c>
      <c r="S273" s="22">
        <v>0</v>
      </c>
      <c r="T273" s="22">
        <v>1203498</v>
      </c>
      <c r="U273" s="22">
        <v>49880</v>
      </c>
      <c r="V273" s="22">
        <v>0</v>
      </c>
      <c r="W273" s="22">
        <v>29010</v>
      </c>
      <c r="X273" s="22">
        <v>9663</v>
      </c>
      <c r="Y273" s="22">
        <v>7335</v>
      </c>
      <c r="Z273" s="22">
        <v>0</v>
      </c>
      <c r="AA273" s="22">
        <v>0</v>
      </c>
      <c r="AB273" s="22">
        <v>0</v>
      </c>
      <c r="AC273" s="22">
        <v>95888</v>
      </c>
      <c r="AD273" s="22">
        <v>8953</v>
      </c>
      <c r="AE273" s="22">
        <v>28596</v>
      </c>
      <c r="AF273" s="22">
        <v>0</v>
      </c>
      <c r="AG273" s="22">
        <v>0</v>
      </c>
      <c r="AH273" s="22">
        <v>37401</v>
      </c>
      <c r="AI273" s="22">
        <v>170838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24758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24758</v>
      </c>
      <c r="N274" s="22">
        <v>0</v>
      </c>
      <c r="O274" s="22">
        <v>136922</v>
      </c>
      <c r="P274" s="22">
        <v>1326</v>
      </c>
      <c r="Q274" s="22">
        <v>0</v>
      </c>
      <c r="R274" s="22">
        <v>35871</v>
      </c>
      <c r="S274" s="22">
        <v>5296</v>
      </c>
      <c r="T274" s="22">
        <v>204173</v>
      </c>
      <c r="U274" s="22">
        <v>23864</v>
      </c>
      <c r="V274" s="22">
        <v>0</v>
      </c>
      <c r="W274" s="22">
        <v>21261</v>
      </c>
      <c r="X274" s="22">
        <v>4699</v>
      </c>
      <c r="Y274" s="22">
        <v>0</v>
      </c>
      <c r="Z274" s="22">
        <v>0</v>
      </c>
      <c r="AA274" s="22">
        <v>1061</v>
      </c>
      <c r="AB274" s="22">
        <v>133</v>
      </c>
      <c r="AC274" s="22">
        <v>51018</v>
      </c>
      <c r="AD274" s="22">
        <v>29467</v>
      </c>
      <c r="AE274" s="22">
        <v>7932</v>
      </c>
      <c r="AF274" s="22">
        <v>0</v>
      </c>
      <c r="AG274" s="22">
        <v>2331</v>
      </c>
      <c r="AH274" s="22">
        <v>2432</v>
      </c>
      <c r="AI274" s="22">
        <v>93180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19522</v>
      </c>
      <c r="F275" s="22">
        <v>0</v>
      </c>
      <c r="G275" s="22">
        <v>0</v>
      </c>
      <c r="H275" s="22">
        <v>105544</v>
      </c>
      <c r="I275" s="22">
        <v>0</v>
      </c>
      <c r="J275" s="22">
        <v>0</v>
      </c>
      <c r="K275" s="22">
        <v>0</v>
      </c>
      <c r="L275" s="22">
        <v>0</v>
      </c>
      <c r="M275" s="22">
        <v>125066</v>
      </c>
      <c r="N275" s="22">
        <v>-16722</v>
      </c>
      <c r="O275" s="22">
        <v>0</v>
      </c>
      <c r="P275" s="22">
        <v>25690</v>
      </c>
      <c r="Q275" s="22">
        <v>0</v>
      </c>
      <c r="R275" s="22">
        <v>0</v>
      </c>
      <c r="S275" s="22">
        <v>0</v>
      </c>
      <c r="T275" s="22">
        <v>134034</v>
      </c>
      <c r="U275" s="22">
        <v>35794</v>
      </c>
      <c r="V275" s="22">
        <v>0</v>
      </c>
      <c r="W275" s="22">
        <v>65634</v>
      </c>
      <c r="X275" s="22">
        <v>18626</v>
      </c>
      <c r="Y275" s="22">
        <v>0</v>
      </c>
      <c r="Z275" s="22">
        <v>0</v>
      </c>
      <c r="AA275" s="22">
        <v>0</v>
      </c>
      <c r="AB275" s="22">
        <v>0</v>
      </c>
      <c r="AC275" s="22">
        <v>120054</v>
      </c>
      <c r="AD275" s="22">
        <v>3692</v>
      </c>
      <c r="AE275" s="22">
        <v>22616</v>
      </c>
      <c r="AF275" s="22">
        <v>0</v>
      </c>
      <c r="AG275" s="22">
        <v>10179</v>
      </c>
      <c r="AH275" s="22">
        <v>11247</v>
      </c>
      <c r="AI275" s="22">
        <v>167788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705476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705476</v>
      </c>
      <c r="N276" s="22">
        <v>0</v>
      </c>
      <c r="O276" s="22">
        <v>0</v>
      </c>
      <c r="P276" s="22">
        <v>5630</v>
      </c>
      <c r="Q276" s="22">
        <v>0</v>
      </c>
      <c r="R276" s="22">
        <v>0</v>
      </c>
      <c r="S276" s="22">
        <v>0</v>
      </c>
      <c r="T276" s="22">
        <v>711106</v>
      </c>
      <c r="U276" s="22">
        <v>94622</v>
      </c>
      <c r="V276" s="22">
        <v>0</v>
      </c>
      <c r="W276" s="22">
        <v>67234</v>
      </c>
      <c r="X276" s="22">
        <v>22429</v>
      </c>
      <c r="Y276" s="22">
        <v>0</v>
      </c>
      <c r="Z276" s="22">
        <v>0</v>
      </c>
      <c r="AA276" s="22">
        <v>0</v>
      </c>
      <c r="AB276" s="22">
        <v>0</v>
      </c>
      <c r="AC276" s="22">
        <v>184285</v>
      </c>
      <c r="AD276" s="22">
        <v>116503</v>
      </c>
      <c r="AE276" s="22">
        <v>17580</v>
      </c>
      <c r="AF276" s="22">
        <v>0</v>
      </c>
      <c r="AG276" s="22">
        <v>119896</v>
      </c>
      <c r="AH276" s="22">
        <v>30425</v>
      </c>
      <c r="AI276" s="22">
        <v>468689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145274</v>
      </c>
      <c r="I277" s="22">
        <v>0</v>
      </c>
      <c r="J277" s="22">
        <v>0</v>
      </c>
      <c r="K277" s="22">
        <v>0</v>
      </c>
      <c r="L277" s="22">
        <v>0</v>
      </c>
      <c r="M277" s="22">
        <v>145274</v>
      </c>
      <c r="N277" s="22">
        <v>0</v>
      </c>
      <c r="O277" s="22">
        <v>34322</v>
      </c>
      <c r="P277" s="22">
        <v>0</v>
      </c>
      <c r="Q277" s="22">
        <v>0</v>
      </c>
      <c r="R277" s="22">
        <v>228108</v>
      </c>
      <c r="S277" s="22">
        <v>0</v>
      </c>
      <c r="T277" s="22">
        <v>407704</v>
      </c>
      <c r="U277" s="22">
        <v>114458</v>
      </c>
      <c r="V277" s="22">
        <v>0</v>
      </c>
      <c r="W277" s="22">
        <v>0</v>
      </c>
      <c r="X277" s="22">
        <v>27067</v>
      </c>
      <c r="Y277" s="22">
        <v>0</v>
      </c>
      <c r="Z277" s="22">
        <v>0</v>
      </c>
      <c r="AA277" s="22">
        <v>0</v>
      </c>
      <c r="AB277" s="22">
        <v>0</v>
      </c>
      <c r="AC277" s="22">
        <v>141525</v>
      </c>
      <c r="AD277" s="22">
        <v>25344</v>
      </c>
      <c r="AE277" s="22">
        <v>17000</v>
      </c>
      <c r="AF277" s="22">
        <v>0</v>
      </c>
      <c r="AG277" s="22">
        <v>22579</v>
      </c>
      <c r="AH277" s="22">
        <v>2840</v>
      </c>
      <c r="AI277" s="22">
        <v>209288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325385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325385</v>
      </c>
      <c r="N278" s="22">
        <v>141569</v>
      </c>
      <c r="O278" s="22">
        <v>0</v>
      </c>
      <c r="P278" s="22">
        <v>15808</v>
      </c>
      <c r="Q278" s="22">
        <v>0</v>
      </c>
      <c r="R278" s="22">
        <v>2078</v>
      </c>
      <c r="S278" s="22">
        <v>0</v>
      </c>
      <c r="T278" s="22">
        <v>484840</v>
      </c>
      <c r="U278" s="22">
        <v>114869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114869</v>
      </c>
      <c r="AD278" s="22">
        <v>3835</v>
      </c>
      <c r="AE278" s="22">
        <v>14596</v>
      </c>
      <c r="AF278" s="22">
        <v>0</v>
      </c>
      <c r="AG278" s="22">
        <v>10592</v>
      </c>
      <c r="AH278" s="22">
        <v>10942</v>
      </c>
      <c r="AI278" s="22">
        <v>154834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72025</v>
      </c>
      <c r="F279" s="22">
        <v>0</v>
      </c>
      <c r="G279" s="22">
        <v>12613</v>
      </c>
      <c r="H279" s="22">
        <v>37288</v>
      </c>
      <c r="I279" s="22">
        <v>0</v>
      </c>
      <c r="J279" s="22">
        <v>0</v>
      </c>
      <c r="K279" s="22">
        <v>0</v>
      </c>
      <c r="L279" s="22">
        <v>0</v>
      </c>
      <c r="M279" s="22">
        <v>121926</v>
      </c>
      <c r="N279" s="22">
        <v>0</v>
      </c>
      <c r="O279" s="22">
        <v>9900</v>
      </c>
      <c r="P279" s="22">
        <v>7088</v>
      </c>
      <c r="Q279" s="22">
        <v>0</v>
      </c>
      <c r="R279" s="22">
        <v>0</v>
      </c>
      <c r="S279" s="22">
        <v>0</v>
      </c>
      <c r="T279" s="22">
        <v>138914</v>
      </c>
      <c r="U279" s="22">
        <v>59654</v>
      </c>
      <c r="V279" s="22">
        <v>0</v>
      </c>
      <c r="W279" s="22">
        <v>65875</v>
      </c>
      <c r="X279" s="22">
        <v>11423</v>
      </c>
      <c r="Y279" s="22">
        <v>0</v>
      </c>
      <c r="Z279" s="22">
        <v>0</v>
      </c>
      <c r="AA279" s="22">
        <v>0</v>
      </c>
      <c r="AB279" s="22">
        <v>0</v>
      </c>
      <c r="AC279" s="22">
        <v>136952</v>
      </c>
      <c r="AD279" s="22">
        <v>53232</v>
      </c>
      <c r="AE279" s="22">
        <v>25908</v>
      </c>
      <c r="AF279" s="22">
        <v>0</v>
      </c>
      <c r="AG279" s="22">
        <v>5521</v>
      </c>
      <c r="AH279" s="22">
        <v>25736</v>
      </c>
      <c r="AI279" s="22">
        <v>247349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253059</v>
      </c>
      <c r="F280" s="22">
        <v>0</v>
      </c>
      <c r="G280" s="22">
        <v>0</v>
      </c>
      <c r="H280" s="22">
        <v>24367</v>
      </c>
      <c r="I280" s="22">
        <v>64469</v>
      </c>
      <c r="J280" s="22">
        <v>0</v>
      </c>
      <c r="K280" s="22">
        <v>0</v>
      </c>
      <c r="L280" s="22">
        <v>0</v>
      </c>
      <c r="M280" s="22">
        <v>341895</v>
      </c>
      <c r="N280" s="22">
        <v>5447</v>
      </c>
      <c r="O280" s="22">
        <v>57355</v>
      </c>
      <c r="P280" s="22">
        <v>0</v>
      </c>
      <c r="Q280" s="22">
        <v>0</v>
      </c>
      <c r="R280" s="22">
        <v>0</v>
      </c>
      <c r="S280" s="22">
        <v>0</v>
      </c>
      <c r="T280" s="22">
        <v>404697</v>
      </c>
      <c r="U280" s="22">
        <v>299833</v>
      </c>
      <c r="V280" s="22">
        <v>0</v>
      </c>
      <c r="W280" s="22">
        <v>12576</v>
      </c>
      <c r="X280" s="22">
        <v>14512</v>
      </c>
      <c r="Y280" s="22">
        <v>3819</v>
      </c>
      <c r="Z280" s="22">
        <v>0</v>
      </c>
      <c r="AA280" s="22">
        <v>0</v>
      </c>
      <c r="AB280" s="22">
        <v>0</v>
      </c>
      <c r="AC280" s="22">
        <v>330740</v>
      </c>
      <c r="AD280" s="22">
        <v>94246</v>
      </c>
      <c r="AE280" s="22">
        <v>34042</v>
      </c>
      <c r="AF280" s="22">
        <v>0</v>
      </c>
      <c r="AG280" s="22">
        <v>2252</v>
      </c>
      <c r="AH280" s="22">
        <v>5988</v>
      </c>
      <c r="AI280" s="22">
        <v>467268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103023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103023</v>
      </c>
      <c r="N281" s="22">
        <v>66384</v>
      </c>
      <c r="O281" s="22">
        <v>0</v>
      </c>
      <c r="P281" s="22">
        <v>8000</v>
      </c>
      <c r="Q281" s="22">
        <v>0</v>
      </c>
      <c r="R281" s="22">
        <v>0</v>
      </c>
      <c r="S281" s="22">
        <v>0</v>
      </c>
      <c r="T281" s="22">
        <v>177407</v>
      </c>
      <c r="U281" s="22">
        <v>18849</v>
      </c>
      <c r="V281" s="22">
        <v>0</v>
      </c>
      <c r="W281" s="22">
        <v>25967</v>
      </c>
      <c r="X281" s="22">
        <v>29209</v>
      </c>
      <c r="Y281" s="22">
        <v>0</v>
      </c>
      <c r="Z281" s="22">
        <v>0</v>
      </c>
      <c r="AA281" s="22">
        <v>415</v>
      </c>
      <c r="AB281" s="22">
        <v>0</v>
      </c>
      <c r="AC281" s="22">
        <v>74440</v>
      </c>
      <c r="AD281" s="22">
        <v>21687</v>
      </c>
      <c r="AE281" s="22">
        <v>6020</v>
      </c>
      <c r="AF281" s="22">
        <v>0</v>
      </c>
      <c r="AG281" s="22">
        <v>2657</v>
      </c>
      <c r="AH281" s="22">
        <v>6103</v>
      </c>
      <c r="AI281" s="22">
        <v>110907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83442</v>
      </c>
      <c r="P282" s="22">
        <v>158202</v>
      </c>
      <c r="Q282" s="22">
        <v>0</v>
      </c>
      <c r="R282" s="22">
        <v>0</v>
      </c>
      <c r="S282" s="22">
        <v>240818</v>
      </c>
      <c r="T282" s="22">
        <v>482462</v>
      </c>
      <c r="U282" s="22">
        <v>90067</v>
      </c>
      <c r="V282" s="22">
        <v>0</v>
      </c>
      <c r="W282" s="22">
        <v>220512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310579</v>
      </c>
      <c r="AD282" s="22">
        <v>105445</v>
      </c>
      <c r="AE282" s="22">
        <v>58437</v>
      </c>
      <c r="AF282" s="22">
        <v>0</v>
      </c>
      <c r="AG282" s="22">
        <v>0</v>
      </c>
      <c r="AH282" s="22">
        <v>15220</v>
      </c>
      <c r="AI282" s="22">
        <v>489681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179823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179823</v>
      </c>
      <c r="N283" s="22">
        <v>0</v>
      </c>
      <c r="O283" s="22">
        <v>0</v>
      </c>
      <c r="P283" s="22">
        <v>73875</v>
      </c>
      <c r="Q283" s="22">
        <v>0</v>
      </c>
      <c r="R283" s="22">
        <v>0</v>
      </c>
      <c r="S283" s="22">
        <v>40588</v>
      </c>
      <c r="T283" s="22">
        <v>294286</v>
      </c>
      <c r="U283" s="22">
        <v>95745</v>
      </c>
      <c r="V283" s="22">
        <v>0</v>
      </c>
      <c r="W283" s="22">
        <v>7394</v>
      </c>
      <c r="X283" s="22">
        <v>106</v>
      </c>
      <c r="Y283" s="22">
        <v>0</v>
      </c>
      <c r="Z283" s="22">
        <v>0</v>
      </c>
      <c r="AA283" s="22">
        <v>0</v>
      </c>
      <c r="AB283" s="22">
        <v>0</v>
      </c>
      <c r="AC283" s="22">
        <v>103245</v>
      </c>
      <c r="AD283" s="22">
        <v>13100</v>
      </c>
      <c r="AE283" s="22">
        <v>27640</v>
      </c>
      <c r="AF283" s="22">
        <v>0</v>
      </c>
      <c r="AG283" s="22">
        <v>4627</v>
      </c>
      <c r="AH283" s="22">
        <v>9847</v>
      </c>
      <c r="AI283" s="22">
        <v>158459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34500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34500</v>
      </c>
      <c r="N284" s="22">
        <v>0</v>
      </c>
      <c r="O284" s="22">
        <v>0</v>
      </c>
      <c r="P284" s="22">
        <v>19900</v>
      </c>
      <c r="Q284" s="22">
        <v>0</v>
      </c>
      <c r="R284" s="22">
        <v>0</v>
      </c>
      <c r="S284" s="22">
        <v>0</v>
      </c>
      <c r="T284" s="22">
        <v>54400</v>
      </c>
      <c r="U284" s="22">
        <v>68295</v>
      </c>
      <c r="V284" s="22">
        <v>0</v>
      </c>
      <c r="W284" s="22">
        <v>27168</v>
      </c>
      <c r="X284" s="22">
        <v>13603</v>
      </c>
      <c r="Y284" s="22">
        <v>0</v>
      </c>
      <c r="Z284" s="22">
        <v>0</v>
      </c>
      <c r="AA284" s="22">
        <v>0</v>
      </c>
      <c r="AB284" s="22">
        <v>0</v>
      </c>
      <c r="AC284" s="22">
        <v>109066</v>
      </c>
      <c r="AD284" s="22">
        <v>10825</v>
      </c>
      <c r="AE284" s="22">
        <v>7694</v>
      </c>
      <c r="AF284" s="22">
        <v>0</v>
      </c>
      <c r="AG284" s="22">
        <v>3232</v>
      </c>
      <c r="AH284" s="22">
        <v>0</v>
      </c>
      <c r="AI284" s="22">
        <v>130817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829368</v>
      </c>
      <c r="F285" s="22">
        <v>0</v>
      </c>
      <c r="G285" s="22">
        <v>2800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832168</v>
      </c>
      <c r="N285" s="22">
        <v>0</v>
      </c>
      <c r="O285" s="22">
        <v>42000</v>
      </c>
      <c r="P285" s="22">
        <v>26810</v>
      </c>
      <c r="Q285" s="22">
        <v>0</v>
      </c>
      <c r="R285" s="22">
        <v>74700</v>
      </c>
      <c r="S285" s="22">
        <v>0</v>
      </c>
      <c r="T285" s="22">
        <v>975678</v>
      </c>
      <c r="U285" s="22">
        <v>164736</v>
      </c>
      <c r="V285" s="22">
        <v>0</v>
      </c>
      <c r="W285" s="22">
        <v>64199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228935</v>
      </c>
      <c r="AD285" s="22">
        <v>17440</v>
      </c>
      <c r="AE285" s="22">
        <v>42798</v>
      </c>
      <c r="AF285" s="22">
        <v>0</v>
      </c>
      <c r="AG285" s="22">
        <v>16644</v>
      </c>
      <c r="AH285" s="22">
        <v>4180</v>
      </c>
      <c r="AI285" s="22">
        <v>309997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315613</v>
      </c>
      <c r="F286" s="22">
        <v>0</v>
      </c>
      <c r="G286" s="22">
        <v>109064</v>
      </c>
      <c r="H286" s="22">
        <v>6000</v>
      </c>
      <c r="I286" s="22">
        <v>0</v>
      </c>
      <c r="J286" s="22">
        <v>0</v>
      </c>
      <c r="K286" s="22">
        <v>0</v>
      </c>
      <c r="L286" s="22">
        <v>0</v>
      </c>
      <c r="M286" s="22">
        <v>430677</v>
      </c>
      <c r="N286" s="22">
        <v>569263</v>
      </c>
      <c r="O286" s="22">
        <v>24230</v>
      </c>
      <c r="P286" s="22">
        <v>3700</v>
      </c>
      <c r="Q286" s="22">
        <v>0</v>
      </c>
      <c r="R286" s="22">
        <v>0</v>
      </c>
      <c r="S286" s="22">
        <v>30000</v>
      </c>
      <c r="T286" s="22">
        <v>1057870</v>
      </c>
      <c r="U286" s="22">
        <v>63341</v>
      </c>
      <c r="V286" s="22">
        <v>0</v>
      </c>
      <c r="W286" s="22">
        <v>41220</v>
      </c>
      <c r="X286" s="22">
        <v>41492</v>
      </c>
      <c r="Y286" s="22">
        <v>0</v>
      </c>
      <c r="Z286" s="22">
        <v>0</v>
      </c>
      <c r="AA286" s="22">
        <v>0</v>
      </c>
      <c r="AB286" s="22">
        <v>0</v>
      </c>
      <c r="AC286" s="22">
        <v>146053</v>
      </c>
      <c r="AD286" s="22">
        <v>30710</v>
      </c>
      <c r="AE286" s="22">
        <v>21953</v>
      </c>
      <c r="AF286" s="22">
        <v>0</v>
      </c>
      <c r="AG286" s="22">
        <v>17230</v>
      </c>
      <c r="AH286" s="22">
        <v>16467</v>
      </c>
      <c r="AI286" s="22">
        <v>232413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15215</v>
      </c>
      <c r="Q287" s="22">
        <v>0</v>
      </c>
      <c r="R287" s="22">
        <v>0</v>
      </c>
      <c r="S287" s="22">
        <v>47714</v>
      </c>
      <c r="T287" s="22">
        <v>62929</v>
      </c>
      <c r="U287" s="22">
        <v>40849</v>
      </c>
      <c r="V287" s="22">
        <v>0</v>
      </c>
      <c r="W287" s="22">
        <v>24411</v>
      </c>
      <c r="X287" s="22">
        <v>5172</v>
      </c>
      <c r="Y287" s="22">
        <v>0</v>
      </c>
      <c r="Z287" s="22">
        <v>0</v>
      </c>
      <c r="AA287" s="22">
        <v>0</v>
      </c>
      <c r="AB287" s="22">
        <v>0</v>
      </c>
      <c r="AC287" s="22">
        <v>70432</v>
      </c>
      <c r="AD287" s="22">
        <v>4583</v>
      </c>
      <c r="AE287" s="22">
        <v>14053</v>
      </c>
      <c r="AF287" s="22">
        <v>0</v>
      </c>
      <c r="AG287" s="22">
        <v>0</v>
      </c>
      <c r="AH287" s="22">
        <v>2386</v>
      </c>
      <c r="AI287" s="22">
        <v>91454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77447</v>
      </c>
      <c r="I288" s="22">
        <v>0</v>
      </c>
      <c r="J288" s="22">
        <v>0</v>
      </c>
      <c r="K288" s="22">
        <v>0</v>
      </c>
      <c r="L288" s="22">
        <v>0</v>
      </c>
      <c r="M288" s="22">
        <v>77447</v>
      </c>
      <c r="N288" s="22">
        <v>0</v>
      </c>
      <c r="O288" s="22">
        <v>328484</v>
      </c>
      <c r="P288" s="22">
        <v>93283</v>
      </c>
      <c r="Q288" s="22">
        <v>0</v>
      </c>
      <c r="R288" s="22">
        <v>0</v>
      </c>
      <c r="S288" s="22">
        <v>6000</v>
      </c>
      <c r="T288" s="22">
        <v>505214</v>
      </c>
      <c r="U288" s="22">
        <v>182504</v>
      </c>
      <c r="V288" s="22">
        <v>0</v>
      </c>
      <c r="W288" s="22">
        <v>139316</v>
      </c>
      <c r="X288" s="22">
        <v>46159</v>
      </c>
      <c r="Y288" s="22">
        <v>0</v>
      </c>
      <c r="Z288" s="22">
        <v>0</v>
      </c>
      <c r="AA288" s="22">
        <v>1227</v>
      </c>
      <c r="AB288" s="22">
        <v>0</v>
      </c>
      <c r="AC288" s="22">
        <v>369206</v>
      </c>
      <c r="AD288" s="22">
        <v>82477</v>
      </c>
      <c r="AE288" s="22">
        <v>72833</v>
      </c>
      <c r="AF288" s="22">
        <v>0</v>
      </c>
      <c r="AG288" s="22">
        <v>44753</v>
      </c>
      <c r="AH288" s="22">
        <v>2930</v>
      </c>
      <c r="AI288" s="22">
        <v>572199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59908</v>
      </c>
      <c r="V289" s="22">
        <v>0</v>
      </c>
      <c r="W289" s="22">
        <v>16080</v>
      </c>
      <c r="X289" s="22">
        <v>12537</v>
      </c>
      <c r="Y289" s="22">
        <v>0</v>
      </c>
      <c r="Z289" s="22">
        <v>0</v>
      </c>
      <c r="AA289" s="22">
        <v>0</v>
      </c>
      <c r="AB289" s="22">
        <v>0</v>
      </c>
      <c r="AC289" s="22">
        <v>88525</v>
      </c>
      <c r="AD289" s="22">
        <v>7915</v>
      </c>
      <c r="AE289" s="22">
        <v>1840</v>
      </c>
      <c r="AF289" s="22">
        <v>0</v>
      </c>
      <c r="AG289" s="22">
        <v>0</v>
      </c>
      <c r="AH289" s="22">
        <v>855</v>
      </c>
      <c r="AI289" s="22">
        <v>99135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116421</v>
      </c>
      <c r="P290" s="22">
        <v>0</v>
      </c>
      <c r="Q290" s="22">
        <v>0</v>
      </c>
      <c r="R290" s="22">
        <v>0</v>
      </c>
      <c r="S290" s="22">
        <v>0</v>
      </c>
      <c r="T290" s="22">
        <v>116421</v>
      </c>
      <c r="U290" s="22">
        <v>3169</v>
      </c>
      <c r="V290" s="22">
        <v>0</v>
      </c>
      <c r="W290" s="22">
        <v>5761</v>
      </c>
      <c r="X290" s="22">
        <v>9012</v>
      </c>
      <c r="Y290" s="22">
        <v>0</v>
      </c>
      <c r="Z290" s="22">
        <v>0</v>
      </c>
      <c r="AA290" s="22">
        <v>0</v>
      </c>
      <c r="AB290" s="22">
        <v>0</v>
      </c>
      <c r="AC290" s="22">
        <v>17942</v>
      </c>
      <c r="AD290" s="22">
        <v>57798</v>
      </c>
      <c r="AE290" s="22">
        <v>8865</v>
      </c>
      <c r="AF290" s="22">
        <v>0</v>
      </c>
      <c r="AG290" s="22">
        <v>0</v>
      </c>
      <c r="AH290" s="22">
        <v>3533</v>
      </c>
      <c r="AI290" s="22">
        <v>88138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171653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171653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171653</v>
      </c>
      <c r="U291" s="22">
        <v>4732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4732</v>
      </c>
      <c r="AD291" s="22">
        <v>366</v>
      </c>
      <c r="AE291" s="22">
        <v>1586</v>
      </c>
      <c r="AF291" s="22">
        <v>0</v>
      </c>
      <c r="AG291" s="22">
        <v>0</v>
      </c>
      <c r="AH291" s="22">
        <v>0</v>
      </c>
      <c r="AI291" s="22">
        <v>6684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75000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75000</v>
      </c>
      <c r="N292" s="22">
        <v>0</v>
      </c>
      <c r="O292" s="22">
        <v>0</v>
      </c>
      <c r="P292" s="22">
        <v>0</v>
      </c>
      <c r="Q292" s="22">
        <v>0</v>
      </c>
      <c r="R292" s="22">
        <v>62721</v>
      </c>
      <c r="S292" s="22">
        <v>0</v>
      </c>
      <c r="T292" s="22">
        <v>137721</v>
      </c>
      <c r="U292" s="22">
        <v>6057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6057</v>
      </c>
      <c r="AD292" s="22">
        <v>137</v>
      </c>
      <c r="AE292" s="22">
        <v>0</v>
      </c>
      <c r="AF292" s="22">
        <v>0</v>
      </c>
      <c r="AG292" s="22">
        <v>793</v>
      </c>
      <c r="AH292" s="22">
        <v>0</v>
      </c>
      <c r="AI292" s="22">
        <v>6987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10523</v>
      </c>
      <c r="O293" s="22">
        <v>0</v>
      </c>
      <c r="P293" s="22">
        <v>0</v>
      </c>
      <c r="Q293" s="22">
        <v>0</v>
      </c>
      <c r="R293" s="22">
        <v>25411</v>
      </c>
      <c r="S293" s="22">
        <v>0</v>
      </c>
      <c r="T293" s="22">
        <v>35934</v>
      </c>
      <c r="U293" s="22">
        <v>45633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45633</v>
      </c>
      <c r="AD293" s="22">
        <v>758</v>
      </c>
      <c r="AE293" s="22">
        <v>555</v>
      </c>
      <c r="AF293" s="22">
        <v>0</v>
      </c>
      <c r="AG293" s="22">
        <v>2512</v>
      </c>
      <c r="AH293" s="22">
        <v>0</v>
      </c>
      <c r="AI293" s="22">
        <v>49458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90940</v>
      </c>
      <c r="P294" s="22">
        <v>0</v>
      </c>
      <c r="Q294" s="22">
        <v>0</v>
      </c>
      <c r="R294" s="22">
        <v>0</v>
      </c>
      <c r="S294" s="22">
        <v>0</v>
      </c>
      <c r="T294" s="22">
        <v>90940</v>
      </c>
      <c r="U294" s="22">
        <v>27802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27802</v>
      </c>
      <c r="AD294" s="22">
        <v>3637</v>
      </c>
      <c r="AE294" s="22">
        <v>1225</v>
      </c>
      <c r="AF294" s="22">
        <v>0</v>
      </c>
      <c r="AG294" s="22">
        <v>0</v>
      </c>
      <c r="AH294" s="22">
        <v>0</v>
      </c>
      <c r="AI294" s="22">
        <v>32664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247685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247685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247685</v>
      </c>
      <c r="U295" s="22">
        <v>13846</v>
      </c>
      <c r="V295" s="22">
        <v>0</v>
      </c>
      <c r="W295" s="22">
        <v>0</v>
      </c>
      <c r="X295" s="22">
        <v>3909</v>
      </c>
      <c r="Y295" s="22">
        <v>0</v>
      </c>
      <c r="Z295" s="22">
        <v>0</v>
      </c>
      <c r="AA295" s="22">
        <v>0</v>
      </c>
      <c r="AB295" s="22">
        <v>0</v>
      </c>
      <c r="AC295" s="22">
        <v>17755</v>
      </c>
      <c r="AD295" s="22">
        <v>83</v>
      </c>
      <c r="AE295" s="22">
        <v>406</v>
      </c>
      <c r="AF295" s="22">
        <v>0</v>
      </c>
      <c r="AG295" s="22">
        <v>0</v>
      </c>
      <c r="AH295" s="22">
        <v>0</v>
      </c>
      <c r="AI295" s="22">
        <v>18244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6175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6175</v>
      </c>
      <c r="AD296" s="22">
        <v>2039</v>
      </c>
      <c r="AE296" s="22">
        <v>2830</v>
      </c>
      <c r="AF296" s="22">
        <v>0</v>
      </c>
      <c r="AG296" s="22">
        <v>0</v>
      </c>
      <c r="AH296" s="22">
        <v>0</v>
      </c>
      <c r="AI296" s="22">
        <v>11044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6149</v>
      </c>
      <c r="V297" s="22">
        <v>0</v>
      </c>
      <c r="W297" s="22">
        <v>83</v>
      </c>
      <c r="X297" s="22">
        <v>118</v>
      </c>
      <c r="Y297" s="22">
        <v>438</v>
      </c>
      <c r="Z297" s="22">
        <v>0</v>
      </c>
      <c r="AA297" s="22">
        <v>0</v>
      </c>
      <c r="AB297" s="22">
        <v>0</v>
      </c>
      <c r="AC297" s="22">
        <v>6788</v>
      </c>
      <c r="AD297" s="22">
        <v>659</v>
      </c>
      <c r="AE297" s="22">
        <v>981</v>
      </c>
      <c r="AF297" s="22">
        <v>0</v>
      </c>
      <c r="AG297" s="22">
        <v>0</v>
      </c>
      <c r="AH297" s="22">
        <v>0</v>
      </c>
      <c r="AI297" s="22">
        <v>8428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7701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7701</v>
      </c>
      <c r="AD298" s="22">
        <v>609</v>
      </c>
      <c r="AE298" s="22">
        <v>4012</v>
      </c>
      <c r="AF298" s="22">
        <v>0</v>
      </c>
      <c r="AG298" s="22">
        <v>0</v>
      </c>
      <c r="AH298" s="22">
        <v>0</v>
      </c>
      <c r="AI298" s="22">
        <v>12322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66500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66500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66500</v>
      </c>
      <c r="U299" s="22">
        <v>23754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23754</v>
      </c>
      <c r="AD299" s="22">
        <v>0</v>
      </c>
      <c r="AE299" s="22">
        <v>1205</v>
      </c>
      <c r="AF299" s="22">
        <v>0</v>
      </c>
      <c r="AG299" s="22">
        <v>4116</v>
      </c>
      <c r="AH299" s="22">
        <v>0</v>
      </c>
      <c r="AI299" s="22">
        <v>29075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2104</v>
      </c>
      <c r="Q300" s="22">
        <v>0</v>
      </c>
      <c r="R300" s="22">
        <v>0</v>
      </c>
      <c r="S300" s="22">
        <v>0</v>
      </c>
      <c r="T300" s="22">
        <v>2104</v>
      </c>
      <c r="U300" s="22">
        <v>14358</v>
      </c>
      <c r="V300" s="22">
        <v>0</v>
      </c>
      <c r="W300" s="22">
        <v>57</v>
      </c>
      <c r="X300" s="22">
        <v>0</v>
      </c>
      <c r="Y300" s="22">
        <v>97</v>
      </c>
      <c r="Z300" s="22">
        <v>0</v>
      </c>
      <c r="AA300" s="22">
        <v>0</v>
      </c>
      <c r="AB300" s="22">
        <v>0</v>
      </c>
      <c r="AC300" s="22">
        <v>14512</v>
      </c>
      <c r="AD300" s="22">
        <v>16732</v>
      </c>
      <c r="AE300" s="22">
        <v>1287</v>
      </c>
      <c r="AF300" s="22">
        <v>0</v>
      </c>
      <c r="AG300" s="22">
        <v>4619</v>
      </c>
      <c r="AH300" s="22">
        <v>1032</v>
      </c>
      <c r="AI300" s="22">
        <v>38182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14648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14648</v>
      </c>
      <c r="N301" s="22">
        <v>0</v>
      </c>
      <c r="O301" s="22">
        <v>0</v>
      </c>
      <c r="P301" s="22">
        <v>0</v>
      </c>
      <c r="Q301" s="22">
        <v>0</v>
      </c>
      <c r="R301" s="22">
        <v>4000</v>
      </c>
      <c r="S301" s="22">
        <v>0</v>
      </c>
      <c r="T301" s="22">
        <v>18648</v>
      </c>
      <c r="U301" s="22">
        <v>42082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42082</v>
      </c>
      <c r="AD301" s="22">
        <v>0</v>
      </c>
      <c r="AE301" s="22">
        <v>1681</v>
      </c>
      <c r="AF301" s="22">
        <v>0</v>
      </c>
      <c r="AG301" s="22">
        <v>23167</v>
      </c>
      <c r="AH301" s="22">
        <v>0</v>
      </c>
      <c r="AI301" s="22">
        <v>66930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71379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71379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71379</v>
      </c>
      <c r="U302" s="22">
        <v>4814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4814</v>
      </c>
      <c r="AD302" s="22">
        <v>0</v>
      </c>
      <c r="AE302" s="22">
        <v>1818</v>
      </c>
      <c r="AF302" s="22">
        <v>0</v>
      </c>
      <c r="AG302" s="22">
        <v>6304</v>
      </c>
      <c r="AH302" s="22">
        <v>0</v>
      </c>
      <c r="AI302" s="22">
        <v>12936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58284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58284</v>
      </c>
      <c r="N303" s="22">
        <v>0</v>
      </c>
      <c r="O303" s="22">
        <v>0</v>
      </c>
      <c r="P303" s="22">
        <v>2050</v>
      </c>
      <c r="Q303" s="22">
        <v>0</v>
      </c>
      <c r="R303" s="22">
        <v>0</v>
      </c>
      <c r="S303" s="22">
        <v>0</v>
      </c>
      <c r="T303" s="22">
        <v>60334</v>
      </c>
      <c r="U303" s="22">
        <v>10704</v>
      </c>
      <c r="V303" s="22">
        <v>0</v>
      </c>
      <c r="W303" s="22">
        <v>0</v>
      </c>
      <c r="X303" s="22">
        <v>0</v>
      </c>
      <c r="Y303" s="22">
        <v>7973</v>
      </c>
      <c r="Z303" s="22">
        <v>0</v>
      </c>
      <c r="AA303" s="22">
        <v>0</v>
      </c>
      <c r="AB303" s="22">
        <v>0</v>
      </c>
      <c r="AC303" s="22">
        <v>18677</v>
      </c>
      <c r="AD303" s="22">
        <v>14836</v>
      </c>
      <c r="AE303" s="22">
        <v>15715</v>
      </c>
      <c r="AF303" s="22">
        <v>0</v>
      </c>
      <c r="AG303" s="22">
        <v>0</v>
      </c>
      <c r="AH303" s="22">
        <v>0</v>
      </c>
      <c r="AI303" s="22">
        <v>49228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99630</v>
      </c>
      <c r="P304" s="22">
        <v>0</v>
      </c>
      <c r="Q304" s="22">
        <v>0</v>
      </c>
      <c r="R304" s="22">
        <v>0</v>
      </c>
      <c r="S304" s="22">
        <v>0</v>
      </c>
      <c r="T304" s="22">
        <v>99630</v>
      </c>
      <c r="U304" s="22">
        <v>6225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6225</v>
      </c>
      <c r="AD304" s="22">
        <v>4334</v>
      </c>
      <c r="AE304" s="22">
        <v>0</v>
      </c>
      <c r="AF304" s="22">
        <v>0</v>
      </c>
      <c r="AG304" s="22">
        <v>549</v>
      </c>
      <c r="AH304" s="22">
        <v>0</v>
      </c>
      <c r="AI304" s="22">
        <v>11108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198439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198439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198439</v>
      </c>
      <c r="U305" s="22">
        <v>46734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46734</v>
      </c>
      <c r="AD305" s="22">
        <v>2145</v>
      </c>
      <c r="AE305" s="22">
        <v>160</v>
      </c>
      <c r="AF305" s="22">
        <v>0</v>
      </c>
      <c r="AG305" s="22">
        <v>1885</v>
      </c>
      <c r="AH305" s="22">
        <v>0</v>
      </c>
      <c r="AI305" s="22">
        <v>50924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381583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381583</v>
      </c>
      <c r="N306" s="22">
        <v>0</v>
      </c>
      <c r="O306" s="22">
        <v>10000</v>
      </c>
      <c r="P306" s="22">
        <v>117124</v>
      </c>
      <c r="Q306" s="22">
        <v>0</v>
      </c>
      <c r="R306" s="22">
        <v>0</v>
      </c>
      <c r="S306" s="22">
        <v>0</v>
      </c>
      <c r="T306" s="22">
        <v>508707</v>
      </c>
      <c r="U306" s="22">
        <v>69950</v>
      </c>
      <c r="V306" s="22">
        <v>0</v>
      </c>
      <c r="W306" s="22">
        <v>0</v>
      </c>
      <c r="X306" s="22">
        <v>0</v>
      </c>
      <c r="Y306" s="22">
        <v>2175</v>
      </c>
      <c r="Z306" s="22">
        <v>0</v>
      </c>
      <c r="AA306" s="22">
        <v>0</v>
      </c>
      <c r="AB306" s="22">
        <v>0</v>
      </c>
      <c r="AC306" s="22">
        <v>72125</v>
      </c>
      <c r="AD306" s="22">
        <v>250</v>
      </c>
      <c r="AE306" s="22">
        <v>2342</v>
      </c>
      <c r="AF306" s="22">
        <v>0</v>
      </c>
      <c r="AG306" s="22">
        <v>0</v>
      </c>
      <c r="AH306" s="22">
        <v>0</v>
      </c>
      <c r="AI306" s="22">
        <v>74717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16566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16566</v>
      </c>
      <c r="AD307" s="22">
        <v>1578</v>
      </c>
      <c r="AE307" s="22">
        <v>433</v>
      </c>
      <c r="AF307" s="22">
        <v>0</v>
      </c>
      <c r="AG307" s="22">
        <v>652</v>
      </c>
      <c r="AH307" s="22">
        <v>0</v>
      </c>
      <c r="AI307" s="22">
        <v>19229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12167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12167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12167</v>
      </c>
      <c r="U308" s="22">
        <v>3155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3155</v>
      </c>
      <c r="AD308" s="22">
        <v>120</v>
      </c>
      <c r="AE308" s="22">
        <v>705</v>
      </c>
      <c r="AF308" s="22">
        <v>0</v>
      </c>
      <c r="AG308" s="22">
        <v>2782</v>
      </c>
      <c r="AH308" s="22">
        <v>0</v>
      </c>
      <c r="AI308" s="22">
        <v>6762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90940</v>
      </c>
      <c r="P309" s="22">
        <v>0</v>
      </c>
      <c r="Q309" s="22">
        <v>0</v>
      </c>
      <c r="R309" s="22">
        <v>10300</v>
      </c>
      <c r="S309" s="22">
        <v>0</v>
      </c>
      <c r="T309" s="22">
        <v>101240</v>
      </c>
      <c r="U309" s="22">
        <v>52114</v>
      </c>
      <c r="V309" s="22">
        <v>0</v>
      </c>
      <c r="W309" s="22">
        <v>0</v>
      </c>
      <c r="X309" s="22">
        <v>5818</v>
      </c>
      <c r="Y309" s="22">
        <v>0</v>
      </c>
      <c r="Z309" s="22">
        <v>0</v>
      </c>
      <c r="AA309" s="22">
        <v>0</v>
      </c>
      <c r="AB309" s="22">
        <v>0</v>
      </c>
      <c r="AC309" s="22">
        <v>57932</v>
      </c>
      <c r="AD309" s="22">
        <v>3638</v>
      </c>
      <c r="AE309" s="22">
        <v>1199</v>
      </c>
      <c r="AF309" s="22">
        <v>0</v>
      </c>
      <c r="AG309" s="22">
        <v>2113</v>
      </c>
      <c r="AH309" s="22">
        <v>0</v>
      </c>
      <c r="AI309" s="22">
        <v>64882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42972</v>
      </c>
      <c r="P310" s="22">
        <v>845</v>
      </c>
      <c r="Q310" s="22">
        <v>0</v>
      </c>
      <c r="R310" s="22">
        <v>34968</v>
      </c>
      <c r="S310" s="22">
        <v>0</v>
      </c>
      <c r="T310" s="22">
        <v>78785</v>
      </c>
      <c r="U310" s="22">
        <v>11876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11876</v>
      </c>
      <c r="AD310" s="22">
        <v>480</v>
      </c>
      <c r="AE310" s="22">
        <v>1156</v>
      </c>
      <c r="AF310" s="22">
        <v>0</v>
      </c>
      <c r="AG310" s="22">
        <v>1164</v>
      </c>
      <c r="AH310" s="22">
        <v>0</v>
      </c>
      <c r="AI310" s="22">
        <v>14676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59110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59110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59110</v>
      </c>
      <c r="U311" s="22">
        <v>9352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9352</v>
      </c>
      <c r="AD311" s="22">
        <v>0</v>
      </c>
      <c r="AE311" s="22">
        <v>1136</v>
      </c>
      <c r="AF311" s="22">
        <v>0</v>
      </c>
      <c r="AG311" s="22">
        <v>4120</v>
      </c>
      <c r="AH311" s="22">
        <v>0</v>
      </c>
      <c r="AI311" s="22">
        <v>14608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1800</v>
      </c>
      <c r="Q312" s="22">
        <v>0</v>
      </c>
      <c r="R312" s="22">
        <v>0</v>
      </c>
      <c r="S312" s="22">
        <v>0</v>
      </c>
      <c r="T312" s="22">
        <v>1800</v>
      </c>
      <c r="U312" s="22">
        <v>10972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10972</v>
      </c>
      <c r="AD312" s="22">
        <v>886</v>
      </c>
      <c r="AE312" s="22">
        <v>1148</v>
      </c>
      <c r="AF312" s="22">
        <v>0</v>
      </c>
      <c r="AG312" s="22">
        <v>0</v>
      </c>
      <c r="AH312" s="22">
        <v>0</v>
      </c>
      <c r="AI312" s="22">
        <v>13006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75802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75802</v>
      </c>
      <c r="N313" s="22">
        <v>0</v>
      </c>
      <c r="O313" s="22">
        <v>111470</v>
      </c>
      <c r="P313" s="22">
        <v>77962</v>
      </c>
      <c r="Q313" s="22">
        <v>0</v>
      </c>
      <c r="R313" s="22">
        <v>41034</v>
      </c>
      <c r="S313" s="22">
        <v>0</v>
      </c>
      <c r="T313" s="22">
        <v>306268</v>
      </c>
      <c r="U313" s="22">
        <v>25426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25426</v>
      </c>
      <c r="AD313" s="22">
        <v>12921</v>
      </c>
      <c r="AE313" s="22">
        <v>31356</v>
      </c>
      <c r="AF313" s="22">
        <v>0</v>
      </c>
      <c r="AG313" s="22">
        <v>2982</v>
      </c>
      <c r="AH313" s="22">
        <v>1786</v>
      </c>
      <c r="AI313" s="22">
        <v>74471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49000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49000</v>
      </c>
      <c r="N314" s="22">
        <v>0</v>
      </c>
      <c r="O314" s="22">
        <v>0</v>
      </c>
      <c r="P314" s="22">
        <v>3862</v>
      </c>
      <c r="Q314" s="22">
        <v>0</v>
      </c>
      <c r="R314" s="22">
        <v>0</v>
      </c>
      <c r="S314" s="22">
        <v>0</v>
      </c>
      <c r="T314" s="22">
        <v>52862</v>
      </c>
      <c r="U314" s="22">
        <v>40253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40253</v>
      </c>
      <c r="AD314" s="22">
        <v>192</v>
      </c>
      <c r="AE314" s="22">
        <v>1859</v>
      </c>
      <c r="AF314" s="22">
        <v>0</v>
      </c>
      <c r="AG314" s="22">
        <v>0</v>
      </c>
      <c r="AH314" s="22">
        <v>0</v>
      </c>
      <c r="AI314" s="22">
        <v>42304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125000</v>
      </c>
      <c r="Q315" s="22">
        <v>0</v>
      </c>
      <c r="R315" s="22">
        <v>0</v>
      </c>
      <c r="S315" s="22">
        <v>0</v>
      </c>
      <c r="T315" s="22">
        <v>125000</v>
      </c>
      <c r="U315" s="22">
        <v>98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98</v>
      </c>
      <c r="AD315" s="22">
        <v>501</v>
      </c>
      <c r="AE315" s="22">
        <v>4190</v>
      </c>
      <c r="AF315" s="22">
        <v>0</v>
      </c>
      <c r="AG315" s="22">
        <v>0</v>
      </c>
      <c r="AH315" s="22">
        <v>1681</v>
      </c>
      <c r="AI315" s="22">
        <v>6470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143467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143467</v>
      </c>
      <c r="N316" s="22">
        <v>0</v>
      </c>
      <c r="O316" s="22">
        <v>90940</v>
      </c>
      <c r="P316" s="22">
        <v>24123</v>
      </c>
      <c r="Q316" s="22">
        <v>0</v>
      </c>
      <c r="R316" s="22">
        <v>57200</v>
      </c>
      <c r="S316" s="22">
        <v>0</v>
      </c>
      <c r="T316" s="22">
        <v>315730</v>
      </c>
      <c r="U316" s="22">
        <v>104653</v>
      </c>
      <c r="V316" s="22">
        <v>0</v>
      </c>
      <c r="W316" s="22">
        <v>0</v>
      </c>
      <c r="X316" s="22">
        <v>30194</v>
      </c>
      <c r="Y316" s="22">
        <v>0</v>
      </c>
      <c r="Z316" s="22">
        <v>0</v>
      </c>
      <c r="AA316" s="22">
        <v>0</v>
      </c>
      <c r="AB316" s="22">
        <v>0</v>
      </c>
      <c r="AC316" s="22">
        <v>134847</v>
      </c>
      <c r="AD316" s="22">
        <v>0</v>
      </c>
      <c r="AE316" s="22">
        <v>0</v>
      </c>
      <c r="AF316" s="22">
        <v>0</v>
      </c>
      <c r="AG316" s="22">
        <v>24824</v>
      </c>
      <c r="AH316" s="22">
        <v>0</v>
      </c>
      <c r="AI316" s="22">
        <v>159671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67679</v>
      </c>
      <c r="S317" s="22">
        <v>0</v>
      </c>
      <c r="T317" s="22">
        <v>67679</v>
      </c>
      <c r="U317" s="22">
        <v>12323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12323</v>
      </c>
      <c r="AD317" s="22">
        <v>0</v>
      </c>
      <c r="AE317" s="22">
        <v>1080</v>
      </c>
      <c r="AF317" s="22">
        <v>0</v>
      </c>
      <c r="AG317" s="22">
        <v>2402</v>
      </c>
      <c r="AH317" s="22">
        <v>0</v>
      </c>
      <c r="AI317" s="22">
        <v>15805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30500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30500</v>
      </c>
      <c r="N318" s="22">
        <v>4007</v>
      </c>
      <c r="O318" s="22">
        <v>10606</v>
      </c>
      <c r="P318" s="22">
        <v>2841</v>
      </c>
      <c r="Q318" s="22">
        <v>0</v>
      </c>
      <c r="R318" s="22">
        <v>10878</v>
      </c>
      <c r="S318" s="22">
        <v>0</v>
      </c>
      <c r="T318" s="22">
        <v>58832</v>
      </c>
      <c r="U318" s="22">
        <v>49360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49360</v>
      </c>
      <c r="AD318" s="22">
        <v>4884</v>
      </c>
      <c r="AE318" s="22">
        <v>10047</v>
      </c>
      <c r="AF318" s="22">
        <v>0</v>
      </c>
      <c r="AG318" s="22">
        <v>16989</v>
      </c>
      <c r="AH318" s="22">
        <v>0</v>
      </c>
      <c r="AI318" s="22">
        <v>81280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59620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59620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59620</v>
      </c>
      <c r="U319" s="22">
        <v>60983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60983</v>
      </c>
      <c r="AD319" s="22">
        <v>2224</v>
      </c>
      <c r="AE319" s="22">
        <v>1399</v>
      </c>
      <c r="AF319" s="22">
        <v>0</v>
      </c>
      <c r="AG319" s="22">
        <v>0</v>
      </c>
      <c r="AH319" s="22">
        <v>0</v>
      </c>
      <c r="AI319" s="22">
        <v>64606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12688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12688</v>
      </c>
      <c r="N320" s="22">
        <v>0</v>
      </c>
      <c r="O320" s="22">
        <v>0</v>
      </c>
      <c r="P320" s="22">
        <v>1092</v>
      </c>
      <c r="Q320" s="22">
        <v>0</v>
      </c>
      <c r="R320" s="22">
        <v>0</v>
      </c>
      <c r="S320" s="22">
        <v>0</v>
      </c>
      <c r="T320" s="22">
        <v>13780</v>
      </c>
      <c r="U320" s="22">
        <v>6255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6255</v>
      </c>
      <c r="AD320" s="22">
        <v>0</v>
      </c>
      <c r="AE320" s="22">
        <v>1762</v>
      </c>
      <c r="AF320" s="22">
        <v>0</v>
      </c>
      <c r="AG320" s="22">
        <v>0</v>
      </c>
      <c r="AH320" s="22">
        <v>0</v>
      </c>
      <c r="AI320" s="22">
        <v>8017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28177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28177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28177</v>
      </c>
      <c r="U321" s="22">
        <v>55165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55165</v>
      </c>
      <c r="AD321" s="22">
        <v>224</v>
      </c>
      <c r="AE321" s="22">
        <v>1878</v>
      </c>
      <c r="AF321" s="22">
        <v>0</v>
      </c>
      <c r="AG321" s="22">
        <v>3866</v>
      </c>
      <c r="AH321" s="22">
        <v>0</v>
      </c>
      <c r="AI321" s="22">
        <v>61133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3164</v>
      </c>
      <c r="AE322" s="22">
        <v>5931</v>
      </c>
      <c r="AF322" s="22">
        <v>0</v>
      </c>
      <c r="AG322" s="22">
        <v>12840</v>
      </c>
      <c r="AH322" s="22">
        <v>2766</v>
      </c>
      <c r="AI322" s="22">
        <v>24701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47062</v>
      </c>
      <c r="T323" s="22">
        <v>47062</v>
      </c>
      <c r="U323" s="22">
        <v>8481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8481</v>
      </c>
      <c r="AD323" s="22">
        <v>16618</v>
      </c>
      <c r="AE323" s="22">
        <v>10112</v>
      </c>
      <c r="AF323" s="22">
        <v>0</v>
      </c>
      <c r="AG323" s="22">
        <v>5141</v>
      </c>
      <c r="AH323" s="22">
        <v>2353</v>
      </c>
      <c r="AI323" s="22">
        <v>42705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104019</v>
      </c>
      <c r="Q324" s="22">
        <v>0</v>
      </c>
      <c r="R324" s="22">
        <v>0</v>
      </c>
      <c r="S324" s="22">
        <v>0</v>
      </c>
      <c r="T324" s="22">
        <v>104019</v>
      </c>
      <c r="U324" s="22">
        <v>43823</v>
      </c>
      <c r="V324" s="22">
        <v>0</v>
      </c>
      <c r="W324" s="22">
        <v>0</v>
      </c>
      <c r="X324" s="22">
        <v>5224</v>
      </c>
      <c r="Y324" s="22">
        <v>0</v>
      </c>
      <c r="Z324" s="22">
        <v>0</v>
      </c>
      <c r="AA324" s="22">
        <v>0</v>
      </c>
      <c r="AB324" s="22">
        <v>0</v>
      </c>
      <c r="AC324" s="22">
        <v>49047</v>
      </c>
      <c r="AD324" s="22">
        <v>12594</v>
      </c>
      <c r="AE324" s="22">
        <v>20157</v>
      </c>
      <c r="AF324" s="22">
        <v>0</v>
      </c>
      <c r="AG324" s="22">
        <v>3344</v>
      </c>
      <c r="AH324" s="22">
        <v>0</v>
      </c>
      <c r="AI324" s="22">
        <v>85142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303603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303603</v>
      </c>
      <c r="N325" s="22">
        <v>0</v>
      </c>
      <c r="O325" s="22">
        <v>0</v>
      </c>
      <c r="P325" s="22">
        <v>44970</v>
      </c>
      <c r="Q325" s="22">
        <v>0</v>
      </c>
      <c r="R325" s="22">
        <v>0</v>
      </c>
      <c r="S325" s="22">
        <v>0</v>
      </c>
      <c r="T325" s="22">
        <v>348573</v>
      </c>
      <c r="U325" s="22">
        <v>32454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32454</v>
      </c>
      <c r="AD325" s="22">
        <v>15971</v>
      </c>
      <c r="AE325" s="22">
        <v>19523</v>
      </c>
      <c r="AF325" s="22">
        <v>0</v>
      </c>
      <c r="AG325" s="22">
        <v>2406</v>
      </c>
      <c r="AH325" s="22">
        <v>12114</v>
      </c>
      <c r="AI325" s="22">
        <v>82468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11356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11356</v>
      </c>
      <c r="AD326" s="22">
        <v>340</v>
      </c>
      <c r="AE326" s="22">
        <v>5606</v>
      </c>
      <c r="AF326" s="22">
        <v>0</v>
      </c>
      <c r="AG326" s="22">
        <v>1719</v>
      </c>
      <c r="AH326" s="22">
        <v>6839</v>
      </c>
      <c r="AI326" s="22">
        <v>25860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530314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530314</v>
      </c>
      <c r="N327" s="22">
        <v>0</v>
      </c>
      <c r="O327" s="22">
        <v>0</v>
      </c>
      <c r="P327" s="22">
        <v>19457</v>
      </c>
      <c r="Q327" s="22">
        <v>0</v>
      </c>
      <c r="R327" s="22">
        <v>0</v>
      </c>
      <c r="S327" s="22">
        <v>0</v>
      </c>
      <c r="T327" s="22">
        <v>549771</v>
      </c>
      <c r="U327" s="22">
        <v>52979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52979</v>
      </c>
      <c r="AD327" s="22">
        <v>0</v>
      </c>
      <c r="AE327" s="22">
        <v>16676</v>
      </c>
      <c r="AF327" s="22">
        <v>0</v>
      </c>
      <c r="AG327" s="22">
        <v>0</v>
      </c>
      <c r="AH327" s="22">
        <v>0</v>
      </c>
      <c r="AI327" s="22">
        <v>69655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4315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4315</v>
      </c>
      <c r="U329" s="22">
        <v>26072</v>
      </c>
      <c r="V329" s="22">
        <v>0</v>
      </c>
      <c r="W329" s="22">
        <v>0</v>
      </c>
      <c r="X329" s="22">
        <v>0</v>
      </c>
      <c r="Y329" s="22">
        <v>536</v>
      </c>
      <c r="Z329" s="22">
        <v>0</v>
      </c>
      <c r="AA329" s="22">
        <v>0</v>
      </c>
      <c r="AB329" s="22">
        <v>0</v>
      </c>
      <c r="AC329" s="22">
        <v>26608</v>
      </c>
      <c r="AD329" s="22">
        <v>173</v>
      </c>
      <c r="AE329" s="22">
        <v>882</v>
      </c>
      <c r="AF329" s="22">
        <v>0</v>
      </c>
      <c r="AG329" s="22">
        <v>3424</v>
      </c>
      <c r="AH329" s="22">
        <v>0</v>
      </c>
      <c r="AI329" s="22">
        <v>31087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90940</v>
      </c>
      <c r="P330" s="22">
        <v>0</v>
      </c>
      <c r="Q330" s="22">
        <v>0</v>
      </c>
      <c r="R330" s="22">
        <v>76486</v>
      </c>
      <c r="S330" s="22">
        <v>0</v>
      </c>
      <c r="T330" s="22">
        <v>167426</v>
      </c>
      <c r="U330" s="22">
        <v>44737</v>
      </c>
      <c r="V330" s="22">
        <v>0</v>
      </c>
      <c r="W330" s="22">
        <v>0</v>
      </c>
      <c r="X330" s="22">
        <v>360</v>
      </c>
      <c r="Y330" s="22">
        <v>0</v>
      </c>
      <c r="Z330" s="22">
        <v>0</v>
      </c>
      <c r="AA330" s="22">
        <v>0</v>
      </c>
      <c r="AB330" s="22">
        <v>0</v>
      </c>
      <c r="AC330" s="22">
        <v>45097</v>
      </c>
      <c r="AD330" s="22">
        <v>3638</v>
      </c>
      <c r="AE330" s="22">
        <v>345</v>
      </c>
      <c r="AF330" s="22">
        <v>0</v>
      </c>
      <c r="AG330" s="22">
        <v>11765</v>
      </c>
      <c r="AH330" s="22">
        <v>0</v>
      </c>
      <c r="AI330" s="22">
        <v>60845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87398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87398</v>
      </c>
      <c r="N331" s="22">
        <v>169925</v>
      </c>
      <c r="O331" s="22">
        <v>0</v>
      </c>
      <c r="P331" s="22">
        <v>5148</v>
      </c>
      <c r="Q331" s="22">
        <v>0</v>
      </c>
      <c r="R331" s="22">
        <v>0</v>
      </c>
      <c r="S331" s="22">
        <v>0</v>
      </c>
      <c r="T331" s="22">
        <v>262471</v>
      </c>
      <c r="U331" s="22">
        <v>3607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3607</v>
      </c>
      <c r="AD331" s="22">
        <v>844</v>
      </c>
      <c r="AE331" s="22">
        <v>7303</v>
      </c>
      <c r="AF331" s="22">
        <v>0</v>
      </c>
      <c r="AG331" s="22">
        <v>0</v>
      </c>
      <c r="AH331" s="22">
        <v>0</v>
      </c>
      <c r="AI331" s="22">
        <v>11754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22091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22091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22091</v>
      </c>
      <c r="U332" s="22">
        <v>37320</v>
      </c>
      <c r="V332" s="22">
        <v>0</v>
      </c>
      <c r="W332" s="22">
        <v>1448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38768</v>
      </c>
      <c r="AD332" s="22">
        <v>1792</v>
      </c>
      <c r="AE332" s="22">
        <v>5025</v>
      </c>
      <c r="AF332" s="22">
        <v>0</v>
      </c>
      <c r="AG332" s="22">
        <v>0</v>
      </c>
      <c r="AH332" s="22">
        <v>1863</v>
      </c>
      <c r="AI332" s="22">
        <v>47448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3750</v>
      </c>
      <c r="S333" s="22">
        <v>0</v>
      </c>
      <c r="T333" s="22">
        <v>3750</v>
      </c>
      <c r="U333" s="22">
        <v>25155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25155</v>
      </c>
      <c r="AD333" s="22">
        <v>120</v>
      </c>
      <c r="AE333" s="22">
        <v>0</v>
      </c>
      <c r="AF333" s="22">
        <v>0</v>
      </c>
      <c r="AG333" s="22">
        <v>943</v>
      </c>
      <c r="AH333" s="22">
        <v>0</v>
      </c>
      <c r="AI333" s="22">
        <v>26218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22211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22211</v>
      </c>
      <c r="AD334" s="22">
        <v>674</v>
      </c>
      <c r="AE334" s="22">
        <v>254</v>
      </c>
      <c r="AF334" s="22">
        <v>0</v>
      </c>
      <c r="AG334" s="22">
        <v>0</v>
      </c>
      <c r="AH334" s="22">
        <v>0</v>
      </c>
      <c r="AI334" s="22">
        <v>23139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5445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5445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5445</v>
      </c>
      <c r="U335" s="22">
        <v>22523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22523</v>
      </c>
      <c r="AD335" s="22">
        <v>0</v>
      </c>
      <c r="AE335" s="22">
        <v>710</v>
      </c>
      <c r="AF335" s="22">
        <v>0</v>
      </c>
      <c r="AG335" s="22">
        <v>1469</v>
      </c>
      <c r="AH335" s="22">
        <v>0</v>
      </c>
      <c r="AI335" s="22">
        <v>24702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8612</v>
      </c>
      <c r="F336" s="22">
        <v>0</v>
      </c>
      <c r="G336" s="22">
        <v>0</v>
      </c>
      <c r="H336" s="22">
        <v>0</v>
      </c>
      <c r="I336" s="22">
        <v>6527</v>
      </c>
      <c r="J336" s="22">
        <v>0</v>
      </c>
      <c r="K336" s="22">
        <v>0</v>
      </c>
      <c r="L336" s="22">
        <v>0</v>
      </c>
      <c r="M336" s="22">
        <v>15139</v>
      </c>
      <c r="N336" s="22">
        <v>0</v>
      </c>
      <c r="O336" s="22">
        <v>351612</v>
      </c>
      <c r="P336" s="22">
        <v>0</v>
      </c>
      <c r="Q336" s="22">
        <v>0</v>
      </c>
      <c r="R336" s="22">
        <v>0</v>
      </c>
      <c r="S336" s="22">
        <v>0</v>
      </c>
      <c r="T336" s="22">
        <v>366751</v>
      </c>
      <c r="U336" s="22">
        <v>4844</v>
      </c>
      <c r="V336" s="22">
        <v>0</v>
      </c>
      <c r="W336" s="22">
        <v>1226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6070</v>
      </c>
      <c r="AD336" s="22">
        <v>7771</v>
      </c>
      <c r="AE336" s="22">
        <v>1348</v>
      </c>
      <c r="AF336" s="22">
        <v>0</v>
      </c>
      <c r="AG336" s="22">
        <v>0</v>
      </c>
      <c r="AH336" s="22">
        <v>0</v>
      </c>
      <c r="AI336" s="22">
        <v>15189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105125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105125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105125</v>
      </c>
      <c r="U337" s="22">
        <v>19393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19393</v>
      </c>
      <c r="AD337" s="22">
        <v>876</v>
      </c>
      <c r="AE337" s="22">
        <v>0</v>
      </c>
      <c r="AF337" s="22">
        <v>0</v>
      </c>
      <c r="AG337" s="22">
        <v>0</v>
      </c>
      <c r="AH337" s="22">
        <v>0</v>
      </c>
      <c r="AI337" s="22">
        <v>20269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40471</v>
      </c>
      <c r="V338" s="22">
        <v>0</v>
      </c>
      <c r="W338" s="22">
        <v>8493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48964</v>
      </c>
      <c r="AD338" s="22">
        <v>2853</v>
      </c>
      <c r="AE338" s="22">
        <v>5664</v>
      </c>
      <c r="AF338" s="22">
        <v>0</v>
      </c>
      <c r="AG338" s="22">
        <v>3473</v>
      </c>
      <c r="AH338" s="22">
        <v>0</v>
      </c>
      <c r="AI338" s="22">
        <v>60954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1600</v>
      </c>
      <c r="Q339" s="22">
        <v>0</v>
      </c>
      <c r="R339" s="22">
        <v>0</v>
      </c>
      <c r="S339" s="22">
        <v>0</v>
      </c>
      <c r="T339" s="22">
        <v>1600</v>
      </c>
      <c r="U339" s="22">
        <v>23286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23286</v>
      </c>
      <c r="AD339" s="22">
        <v>1171</v>
      </c>
      <c r="AE339" s="22">
        <v>5339</v>
      </c>
      <c r="AF339" s="22">
        <v>0</v>
      </c>
      <c r="AG339" s="22">
        <v>3419</v>
      </c>
      <c r="AH339" s="22">
        <v>1725</v>
      </c>
      <c r="AI339" s="22">
        <v>34940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509</v>
      </c>
      <c r="P340" s="22">
        <v>4290</v>
      </c>
      <c r="Q340" s="22">
        <v>0</v>
      </c>
      <c r="R340" s="22">
        <v>5034</v>
      </c>
      <c r="S340" s="22">
        <v>0</v>
      </c>
      <c r="T340" s="22">
        <v>9833</v>
      </c>
      <c r="U340" s="22">
        <v>4524</v>
      </c>
      <c r="V340" s="22">
        <v>0</v>
      </c>
      <c r="W340" s="22">
        <v>71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4595</v>
      </c>
      <c r="AD340" s="22">
        <v>7466</v>
      </c>
      <c r="AE340" s="22">
        <v>5016</v>
      </c>
      <c r="AF340" s="22">
        <v>0</v>
      </c>
      <c r="AG340" s="22">
        <v>2380</v>
      </c>
      <c r="AH340" s="22">
        <v>7881</v>
      </c>
      <c r="AI340" s="22">
        <v>27338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4322</v>
      </c>
      <c r="Q341" s="22">
        <v>0</v>
      </c>
      <c r="R341" s="22">
        <v>0</v>
      </c>
      <c r="S341" s="22">
        <v>11000</v>
      </c>
      <c r="T341" s="22">
        <v>15322</v>
      </c>
      <c r="U341" s="22">
        <v>10673</v>
      </c>
      <c r="V341" s="22">
        <v>0</v>
      </c>
      <c r="W341" s="22">
        <v>0</v>
      </c>
      <c r="X341" s="22">
        <v>0</v>
      </c>
      <c r="Y341" s="22">
        <v>2296</v>
      </c>
      <c r="Z341" s="22">
        <v>0</v>
      </c>
      <c r="AA341" s="22">
        <v>0</v>
      </c>
      <c r="AB341" s="22">
        <v>0</v>
      </c>
      <c r="AC341" s="22">
        <v>12969</v>
      </c>
      <c r="AD341" s="22">
        <v>2615</v>
      </c>
      <c r="AE341" s="22">
        <v>2971</v>
      </c>
      <c r="AF341" s="22">
        <v>0</v>
      </c>
      <c r="AG341" s="22">
        <v>3351</v>
      </c>
      <c r="AH341" s="22">
        <v>495</v>
      </c>
      <c r="AI341" s="22">
        <v>22401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-91984</v>
      </c>
      <c r="O342" s="22">
        <v>0</v>
      </c>
      <c r="P342" s="22">
        <v>0</v>
      </c>
      <c r="Q342" s="22">
        <v>0</v>
      </c>
      <c r="R342" s="22">
        <v>128743</v>
      </c>
      <c r="S342" s="22">
        <v>0</v>
      </c>
      <c r="T342" s="22">
        <v>36759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5833</v>
      </c>
      <c r="AF342" s="22">
        <v>0</v>
      </c>
      <c r="AG342" s="22">
        <v>103244</v>
      </c>
      <c r="AH342" s="22">
        <v>0</v>
      </c>
      <c r="AI342" s="22">
        <v>109077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401415</v>
      </c>
      <c r="O343" s="22">
        <v>0</v>
      </c>
      <c r="P343" s="22">
        <v>5425</v>
      </c>
      <c r="Q343" s="22">
        <v>0</v>
      </c>
      <c r="R343" s="22">
        <v>0</v>
      </c>
      <c r="S343" s="22">
        <v>54132</v>
      </c>
      <c r="T343" s="22">
        <v>460972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43337</v>
      </c>
      <c r="AE343" s="22">
        <v>0</v>
      </c>
      <c r="AF343" s="22">
        <v>0</v>
      </c>
      <c r="AG343" s="22">
        <v>11924</v>
      </c>
      <c r="AH343" s="22">
        <v>10826</v>
      </c>
      <c r="AI343" s="22">
        <v>66087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</row>
    <row r="349" spans="1:38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0</v>
      </c>
      <c r="G349" s="22">
        <v>29117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29117</v>
      </c>
      <c r="N349" s="22">
        <v>0</v>
      </c>
      <c r="O349" s="22">
        <v>0</v>
      </c>
      <c r="P349" s="22">
        <v>6178</v>
      </c>
      <c r="Q349" s="22">
        <v>0</v>
      </c>
      <c r="R349" s="22">
        <v>24598</v>
      </c>
      <c r="S349" s="22">
        <v>70258</v>
      </c>
      <c r="T349" s="22">
        <v>130151</v>
      </c>
      <c r="U349" s="22">
        <v>0</v>
      </c>
      <c r="V349" s="22">
        <v>0</v>
      </c>
      <c r="W349" s="22">
        <v>17347</v>
      </c>
      <c r="X349" s="22">
        <v>8914</v>
      </c>
      <c r="Y349" s="22">
        <v>0</v>
      </c>
      <c r="Z349" s="22">
        <v>0</v>
      </c>
      <c r="AA349" s="22">
        <v>2266</v>
      </c>
      <c r="AB349" s="22">
        <v>0</v>
      </c>
      <c r="AC349" s="22">
        <v>28527</v>
      </c>
      <c r="AD349" s="22">
        <v>1224</v>
      </c>
      <c r="AE349" s="22">
        <v>41067</v>
      </c>
      <c r="AF349" s="22">
        <v>0</v>
      </c>
      <c r="AG349" s="22">
        <v>3620</v>
      </c>
      <c r="AH349" s="22">
        <v>42963</v>
      </c>
      <c r="AI349" s="22">
        <v>117401</v>
      </c>
      <c r="AJ349" s="22">
        <v>0</v>
      </c>
      <c r="AK349" s="22">
        <v>0</v>
      </c>
      <c r="AL349" s="22">
        <v>0</v>
      </c>
    </row>
    <row r="350" spans="1:38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14261549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14261549</v>
      </c>
      <c r="N350" s="22">
        <v>0</v>
      </c>
      <c r="O350" s="22">
        <v>2227381</v>
      </c>
      <c r="P350" s="22">
        <v>8659104</v>
      </c>
      <c r="Q350" s="22">
        <v>0</v>
      </c>
      <c r="R350" s="22">
        <v>0</v>
      </c>
      <c r="S350" s="22">
        <v>1037347</v>
      </c>
      <c r="T350" s="22">
        <v>26185381</v>
      </c>
      <c r="U350" s="22">
        <v>2682550</v>
      </c>
      <c r="V350" s="22">
        <v>0</v>
      </c>
      <c r="W350" s="22">
        <v>2077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2684627</v>
      </c>
      <c r="AD350" s="22">
        <v>506853</v>
      </c>
      <c r="AE350" s="22">
        <v>2172209</v>
      </c>
      <c r="AF350" s="22">
        <v>0</v>
      </c>
      <c r="AG350" s="22">
        <v>0</v>
      </c>
      <c r="AH350" s="22">
        <v>1422542</v>
      </c>
      <c r="AI350" s="22">
        <v>6786231</v>
      </c>
      <c r="AJ350" s="22">
        <v>0</v>
      </c>
      <c r="AK350" s="22">
        <v>0</v>
      </c>
      <c r="AL350" s="22">
        <v>0</v>
      </c>
    </row>
    <row r="351" spans="1:38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304D7-069D-4C68-9CB8-E96C48B2D409}">
  <dimension ref="A1:AL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1185</v>
      </c>
      <c r="D1" s="20" t="s">
        <v>1242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1187</v>
      </c>
      <c r="F2" s="21" t="s">
        <v>1188</v>
      </c>
      <c r="G2" s="21" t="s">
        <v>1189</v>
      </c>
      <c r="H2" s="21" t="s">
        <v>1190</v>
      </c>
      <c r="I2" s="21" t="s">
        <v>1191</v>
      </c>
      <c r="J2" s="21" t="s">
        <v>1192</v>
      </c>
      <c r="K2" s="21" t="s">
        <v>1193</v>
      </c>
      <c r="L2" s="21" t="s">
        <v>1194</v>
      </c>
      <c r="M2" s="21" t="s">
        <v>1195</v>
      </c>
      <c r="N2" s="21" t="s">
        <v>1196</v>
      </c>
      <c r="O2" s="21" t="s">
        <v>1197</v>
      </c>
      <c r="P2" s="21" t="s">
        <v>1198</v>
      </c>
      <c r="Q2" s="21" t="s">
        <v>64</v>
      </c>
      <c r="R2" s="21" t="s">
        <v>1199</v>
      </c>
      <c r="S2" s="21" t="s">
        <v>1200</v>
      </c>
      <c r="T2" s="21" t="s">
        <v>1201</v>
      </c>
      <c r="U2" s="21" t="s">
        <v>1187</v>
      </c>
      <c r="V2" s="21" t="s">
        <v>1188</v>
      </c>
      <c r="W2" s="21" t="s">
        <v>1189</v>
      </c>
      <c r="X2" s="21" t="s">
        <v>1190</v>
      </c>
      <c r="Y2" s="21" t="s">
        <v>1191</v>
      </c>
      <c r="Z2" s="21" t="s">
        <v>1192</v>
      </c>
      <c r="AA2" s="21" t="s">
        <v>1193</v>
      </c>
      <c r="AB2" s="21" t="s">
        <v>1194</v>
      </c>
      <c r="AC2" s="21" t="s">
        <v>1202</v>
      </c>
      <c r="AD2" s="21" t="s">
        <v>1197</v>
      </c>
      <c r="AE2" s="21" t="s">
        <v>1198</v>
      </c>
      <c r="AF2" s="21" t="s">
        <v>64</v>
      </c>
      <c r="AG2" s="21" t="s">
        <v>1199</v>
      </c>
      <c r="AH2" s="21" t="s">
        <v>1200</v>
      </c>
      <c r="AI2" s="21" t="s">
        <v>1203</v>
      </c>
      <c r="AJ2" s="21" t="s">
        <v>1204</v>
      </c>
      <c r="AK2" s="21" t="s">
        <v>1205</v>
      </c>
      <c r="AL2" s="21" t="s">
        <v>1206</v>
      </c>
    </row>
    <row r="3" spans="1:38" x14ac:dyDescent="0.25">
      <c r="A3" s="21"/>
      <c r="B3" s="21"/>
      <c r="C3" s="21"/>
      <c r="D3" s="21" t="s">
        <v>88</v>
      </c>
      <c r="E3" s="21" t="s">
        <v>1207</v>
      </c>
      <c r="F3" s="21" t="s">
        <v>1208</v>
      </c>
      <c r="G3" s="21" t="s">
        <v>1209</v>
      </c>
      <c r="H3" s="21" t="s">
        <v>1210</v>
      </c>
      <c r="I3" s="21" t="s">
        <v>1211</v>
      </c>
      <c r="J3" s="21" t="s">
        <v>1212</v>
      </c>
      <c r="K3" s="21" t="s">
        <v>1213</v>
      </c>
      <c r="L3" s="21" t="s">
        <v>1214</v>
      </c>
      <c r="M3" s="21" t="s">
        <v>1215</v>
      </c>
      <c r="N3" s="21" t="s">
        <v>1216</v>
      </c>
      <c r="O3" s="21" t="s">
        <v>1217</v>
      </c>
      <c r="P3" s="21" t="s">
        <v>1218</v>
      </c>
      <c r="Q3" s="21" t="s">
        <v>1219</v>
      </c>
      <c r="R3" s="21" t="s">
        <v>1220</v>
      </c>
      <c r="S3" s="21" t="s">
        <v>1221</v>
      </c>
      <c r="T3" s="21" t="s">
        <v>1222</v>
      </c>
      <c r="U3" s="21" t="s">
        <v>1223</v>
      </c>
      <c r="V3" s="21" t="s">
        <v>1224</v>
      </c>
      <c r="W3" s="21" t="s">
        <v>1225</v>
      </c>
      <c r="X3" s="21" t="s">
        <v>1226</v>
      </c>
      <c r="Y3" s="21" t="s">
        <v>1227</v>
      </c>
      <c r="Z3" s="21" t="s">
        <v>1228</v>
      </c>
      <c r="AA3" s="21" t="s">
        <v>1229</v>
      </c>
      <c r="AB3" s="21" t="s">
        <v>1230</v>
      </c>
      <c r="AC3" s="21" t="s">
        <v>1231</v>
      </c>
      <c r="AD3" s="21" t="s">
        <v>1232</v>
      </c>
      <c r="AE3" s="21" t="s">
        <v>1233</v>
      </c>
      <c r="AF3" s="21" t="s">
        <v>1234</v>
      </c>
      <c r="AG3" s="21" t="s">
        <v>1235</v>
      </c>
      <c r="AH3" s="21" t="s">
        <v>1236</v>
      </c>
      <c r="AI3" s="21" t="s">
        <v>1237</v>
      </c>
      <c r="AJ3" s="21" t="s">
        <v>1238</v>
      </c>
      <c r="AK3" s="21" t="s">
        <v>1239</v>
      </c>
      <c r="AL3" s="21" t="s">
        <v>1240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306425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306425</v>
      </c>
      <c r="N4" s="22">
        <v>0</v>
      </c>
      <c r="O4" s="22">
        <v>0</v>
      </c>
      <c r="P4" s="22">
        <v>2249233</v>
      </c>
      <c r="Q4" s="22">
        <v>0</v>
      </c>
      <c r="R4" s="22">
        <v>0</v>
      </c>
      <c r="S4" s="22">
        <v>100000</v>
      </c>
      <c r="T4" s="22">
        <v>2655658</v>
      </c>
      <c r="U4" s="22">
        <v>305991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305991</v>
      </c>
      <c r="AD4" s="22">
        <v>0</v>
      </c>
      <c r="AE4" s="22">
        <v>2232900</v>
      </c>
      <c r="AF4" s="22">
        <v>0</v>
      </c>
      <c r="AG4" s="22">
        <v>0</v>
      </c>
      <c r="AH4" s="22">
        <v>100000</v>
      </c>
      <c r="AI4" s="22">
        <v>2638891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421633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421633</v>
      </c>
      <c r="N5" s="22">
        <v>36142</v>
      </c>
      <c r="O5" s="22">
        <v>0</v>
      </c>
      <c r="P5" s="22">
        <v>819396</v>
      </c>
      <c r="Q5" s="22">
        <v>0</v>
      </c>
      <c r="R5" s="22">
        <v>0</v>
      </c>
      <c r="S5" s="22">
        <v>176544</v>
      </c>
      <c r="T5" s="22">
        <v>1453715</v>
      </c>
      <c r="U5" s="22">
        <v>264889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264889</v>
      </c>
      <c r="AD5" s="22">
        <v>0</v>
      </c>
      <c r="AE5" s="22">
        <v>684086</v>
      </c>
      <c r="AF5" s="22">
        <v>0</v>
      </c>
      <c r="AG5" s="22">
        <v>0</v>
      </c>
      <c r="AH5" s="22">
        <v>165952</v>
      </c>
      <c r="AI5" s="22">
        <v>1114927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3952000</v>
      </c>
      <c r="F6" s="22">
        <v>400000</v>
      </c>
      <c r="G6" s="22">
        <v>4168000</v>
      </c>
      <c r="H6" s="22">
        <v>8800000</v>
      </c>
      <c r="I6" s="22">
        <v>1380000</v>
      </c>
      <c r="J6" s="22">
        <v>0</v>
      </c>
      <c r="K6" s="22">
        <v>0</v>
      </c>
      <c r="L6" s="22">
        <v>0</v>
      </c>
      <c r="M6" s="22">
        <v>18700000</v>
      </c>
      <c r="N6" s="22">
        <v>3301000</v>
      </c>
      <c r="O6" s="22">
        <v>4990000</v>
      </c>
      <c r="P6" s="22">
        <v>37503000</v>
      </c>
      <c r="Q6" s="22">
        <v>6184000</v>
      </c>
      <c r="R6" s="22">
        <v>103486000</v>
      </c>
      <c r="S6" s="22">
        <v>15410000</v>
      </c>
      <c r="T6" s="22">
        <v>189574000</v>
      </c>
      <c r="U6" s="22">
        <v>2701000</v>
      </c>
      <c r="V6" s="22">
        <v>88000</v>
      </c>
      <c r="W6" s="22">
        <v>2060000</v>
      </c>
      <c r="X6" s="22">
        <v>3139000</v>
      </c>
      <c r="Y6" s="22">
        <v>306000</v>
      </c>
      <c r="Z6" s="22">
        <v>0</v>
      </c>
      <c r="AA6" s="22">
        <v>0</v>
      </c>
      <c r="AB6" s="22">
        <v>0</v>
      </c>
      <c r="AC6" s="22">
        <v>8294000</v>
      </c>
      <c r="AD6" s="22">
        <v>3201000</v>
      </c>
      <c r="AE6" s="22">
        <v>34698000</v>
      </c>
      <c r="AF6" s="22">
        <v>0</v>
      </c>
      <c r="AG6" s="22">
        <v>85580000</v>
      </c>
      <c r="AH6" s="22">
        <v>11796000</v>
      </c>
      <c r="AI6" s="22">
        <v>143569000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69994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69994</v>
      </c>
      <c r="N7" s="22">
        <v>0</v>
      </c>
      <c r="O7" s="22">
        <v>0</v>
      </c>
      <c r="P7" s="22">
        <v>786200</v>
      </c>
      <c r="Q7" s="22">
        <v>1111</v>
      </c>
      <c r="R7" s="22">
        <v>22187</v>
      </c>
      <c r="S7" s="22">
        <v>364105</v>
      </c>
      <c r="T7" s="22">
        <v>1243597</v>
      </c>
      <c r="U7" s="22">
        <v>69994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69994</v>
      </c>
      <c r="AD7" s="22">
        <v>0</v>
      </c>
      <c r="AE7" s="22">
        <v>448079</v>
      </c>
      <c r="AF7" s="22">
        <v>0</v>
      </c>
      <c r="AG7" s="22">
        <v>22187</v>
      </c>
      <c r="AH7" s="22">
        <v>229624</v>
      </c>
      <c r="AI7" s="22">
        <v>769884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6204233</v>
      </c>
      <c r="F8" s="22">
        <v>0</v>
      </c>
      <c r="G8" s="22">
        <v>46691</v>
      </c>
      <c r="H8" s="22">
        <v>320277</v>
      </c>
      <c r="I8" s="22">
        <v>0</v>
      </c>
      <c r="J8" s="22">
        <v>0</v>
      </c>
      <c r="K8" s="22">
        <v>0</v>
      </c>
      <c r="L8" s="22">
        <v>0</v>
      </c>
      <c r="M8" s="22">
        <v>6571201</v>
      </c>
      <c r="N8" s="22">
        <v>21663768</v>
      </c>
      <c r="O8" s="22">
        <v>0</v>
      </c>
      <c r="P8" s="22">
        <v>0</v>
      </c>
      <c r="Q8" s="22">
        <v>530081</v>
      </c>
      <c r="R8" s="22">
        <v>80502</v>
      </c>
      <c r="S8" s="22">
        <v>19218</v>
      </c>
      <c r="T8" s="22">
        <v>28864770</v>
      </c>
      <c r="U8" s="22">
        <v>5263063</v>
      </c>
      <c r="V8" s="22">
        <v>0</v>
      </c>
      <c r="W8" s="22">
        <v>36868</v>
      </c>
      <c r="X8" s="22">
        <v>177476</v>
      </c>
      <c r="Y8" s="22">
        <v>0</v>
      </c>
      <c r="Z8" s="22">
        <v>0</v>
      </c>
      <c r="AA8" s="22">
        <v>0</v>
      </c>
      <c r="AB8" s="22">
        <v>0</v>
      </c>
      <c r="AC8" s="22">
        <v>5477407</v>
      </c>
      <c r="AD8" s="22">
        <v>0</v>
      </c>
      <c r="AE8" s="22">
        <v>0</v>
      </c>
      <c r="AF8" s="22">
        <v>0</v>
      </c>
      <c r="AG8" s="22">
        <v>80502</v>
      </c>
      <c r="AH8" s="22">
        <v>5766</v>
      </c>
      <c r="AI8" s="22">
        <v>5563675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43896000</v>
      </c>
      <c r="F9" s="22">
        <v>1146000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45042000</v>
      </c>
      <c r="N9" s="22">
        <v>0</v>
      </c>
      <c r="O9" s="22">
        <v>0</v>
      </c>
      <c r="P9" s="22">
        <v>19411000</v>
      </c>
      <c r="Q9" s="22">
        <v>19095000</v>
      </c>
      <c r="R9" s="22">
        <v>6044000</v>
      </c>
      <c r="S9" s="22">
        <v>23802000</v>
      </c>
      <c r="T9" s="22">
        <v>113394000</v>
      </c>
      <c r="U9" s="22">
        <v>35536000</v>
      </c>
      <c r="V9" s="22">
        <v>1113000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36649000</v>
      </c>
      <c r="AD9" s="22">
        <v>0</v>
      </c>
      <c r="AE9" s="22">
        <v>19202000</v>
      </c>
      <c r="AF9" s="22">
        <v>0</v>
      </c>
      <c r="AG9" s="22">
        <v>6044000</v>
      </c>
      <c r="AH9" s="22">
        <v>22711000</v>
      </c>
      <c r="AI9" s="22">
        <v>84606000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631981</v>
      </c>
      <c r="F10" s="22">
        <v>0</v>
      </c>
      <c r="G10" s="22">
        <v>42938</v>
      </c>
      <c r="H10" s="22">
        <v>31864</v>
      </c>
      <c r="I10" s="22">
        <v>52249</v>
      </c>
      <c r="J10" s="22">
        <v>0</v>
      </c>
      <c r="K10" s="22">
        <v>0</v>
      </c>
      <c r="L10" s="22">
        <v>0</v>
      </c>
      <c r="M10" s="22">
        <v>759032</v>
      </c>
      <c r="N10" s="22">
        <v>0</v>
      </c>
      <c r="O10" s="22">
        <v>610212</v>
      </c>
      <c r="P10" s="22">
        <v>254992</v>
      </c>
      <c r="Q10" s="22">
        <v>4314</v>
      </c>
      <c r="R10" s="22">
        <v>208411</v>
      </c>
      <c r="S10" s="22">
        <v>77006</v>
      </c>
      <c r="T10" s="22">
        <v>1913967</v>
      </c>
      <c r="U10" s="22">
        <v>568331</v>
      </c>
      <c r="V10" s="22">
        <v>0</v>
      </c>
      <c r="W10" s="22">
        <v>20562</v>
      </c>
      <c r="X10" s="22">
        <v>18919</v>
      </c>
      <c r="Y10" s="22">
        <v>30018</v>
      </c>
      <c r="Z10" s="22">
        <v>0</v>
      </c>
      <c r="AA10" s="22">
        <v>0</v>
      </c>
      <c r="AB10" s="22">
        <v>0</v>
      </c>
      <c r="AC10" s="22">
        <v>637830</v>
      </c>
      <c r="AD10" s="22">
        <v>48868</v>
      </c>
      <c r="AE10" s="22">
        <v>146654</v>
      </c>
      <c r="AF10" s="22">
        <v>0</v>
      </c>
      <c r="AG10" s="22">
        <v>200293</v>
      </c>
      <c r="AH10" s="22">
        <v>77006</v>
      </c>
      <c r="AI10" s="22">
        <v>1110651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939876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939876</v>
      </c>
      <c r="N11" s="22">
        <v>9616778</v>
      </c>
      <c r="O11" s="22">
        <v>0</v>
      </c>
      <c r="P11" s="22">
        <v>1157790</v>
      </c>
      <c r="Q11" s="22">
        <v>0</v>
      </c>
      <c r="R11" s="22">
        <v>48250</v>
      </c>
      <c r="S11" s="22">
        <v>0</v>
      </c>
      <c r="T11" s="22">
        <v>11762694</v>
      </c>
      <c r="U11" s="22">
        <v>929348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929348</v>
      </c>
      <c r="AD11" s="22">
        <v>0</v>
      </c>
      <c r="AE11" s="22">
        <v>1051298</v>
      </c>
      <c r="AF11" s="22">
        <v>0</v>
      </c>
      <c r="AG11" s="22">
        <v>48250</v>
      </c>
      <c r="AH11" s="22">
        <v>0</v>
      </c>
      <c r="AI11" s="22">
        <v>2028896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224018</v>
      </c>
      <c r="F12" s="22">
        <v>0</v>
      </c>
      <c r="G12" s="22">
        <v>4683</v>
      </c>
      <c r="H12" s="22">
        <v>253688</v>
      </c>
      <c r="I12" s="22">
        <v>9953</v>
      </c>
      <c r="J12" s="22">
        <v>0</v>
      </c>
      <c r="K12" s="22">
        <v>0</v>
      </c>
      <c r="L12" s="22">
        <v>0</v>
      </c>
      <c r="M12" s="22">
        <v>492342</v>
      </c>
      <c r="N12" s="22">
        <v>11922312</v>
      </c>
      <c r="O12" s="22">
        <v>0</v>
      </c>
      <c r="P12" s="22">
        <v>115353</v>
      </c>
      <c r="Q12" s="22">
        <v>0</v>
      </c>
      <c r="R12" s="22">
        <v>0</v>
      </c>
      <c r="S12" s="22">
        <v>56816</v>
      </c>
      <c r="T12" s="22">
        <v>12586823</v>
      </c>
      <c r="U12" s="22">
        <v>9244</v>
      </c>
      <c r="V12" s="22">
        <v>0</v>
      </c>
      <c r="W12" s="22">
        <v>2373</v>
      </c>
      <c r="X12" s="22">
        <v>57100</v>
      </c>
      <c r="Y12" s="22">
        <v>7564</v>
      </c>
      <c r="Z12" s="22">
        <v>0</v>
      </c>
      <c r="AA12" s="22">
        <v>0</v>
      </c>
      <c r="AB12" s="22">
        <v>0</v>
      </c>
      <c r="AC12" s="22">
        <v>76281</v>
      </c>
      <c r="AD12" s="22">
        <v>0</v>
      </c>
      <c r="AE12" s="22">
        <v>104927</v>
      </c>
      <c r="AF12" s="22">
        <v>0</v>
      </c>
      <c r="AG12" s="22">
        <v>0</v>
      </c>
      <c r="AH12" s="22">
        <v>56815</v>
      </c>
      <c r="AI12" s="22">
        <v>238023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1039825</v>
      </c>
      <c r="P13" s="22">
        <v>9349</v>
      </c>
      <c r="Q13" s="22">
        <v>0</v>
      </c>
      <c r="R13" s="22">
        <v>0</v>
      </c>
      <c r="S13" s="22">
        <v>0</v>
      </c>
      <c r="T13" s="22">
        <v>1049174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449907</v>
      </c>
      <c r="AE13" s="22">
        <v>5844</v>
      </c>
      <c r="AF13" s="22">
        <v>0</v>
      </c>
      <c r="AG13" s="22">
        <v>0</v>
      </c>
      <c r="AH13" s="22">
        <v>0</v>
      </c>
      <c r="AI13" s="22">
        <v>455751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2061000</v>
      </c>
      <c r="F14" s="22">
        <v>0</v>
      </c>
      <c r="G14" s="22">
        <v>0</v>
      </c>
      <c r="H14" s="22">
        <v>261000</v>
      </c>
      <c r="I14" s="22">
        <v>0</v>
      </c>
      <c r="J14" s="22">
        <v>0</v>
      </c>
      <c r="K14" s="22">
        <v>3306000</v>
      </c>
      <c r="L14" s="22">
        <v>0</v>
      </c>
      <c r="M14" s="22">
        <v>5628000</v>
      </c>
      <c r="N14" s="22">
        <v>0</v>
      </c>
      <c r="O14" s="22">
        <v>0</v>
      </c>
      <c r="P14" s="22">
        <v>616000</v>
      </c>
      <c r="Q14" s="22">
        <v>277000</v>
      </c>
      <c r="R14" s="22">
        <v>432000</v>
      </c>
      <c r="S14" s="22">
        <v>2205000</v>
      </c>
      <c r="T14" s="22">
        <v>9158000</v>
      </c>
      <c r="U14" s="22">
        <v>1639000</v>
      </c>
      <c r="V14" s="22">
        <v>0</v>
      </c>
      <c r="W14" s="22">
        <v>0</v>
      </c>
      <c r="X14" s="22">
        <v>174000</v>
      </c>
      <c r="Y14" s="22">
        <v>0</v>
      </c>
      <c r="Z14" s="22">
        <v>0</v>
      </c>
      <c r="AA14" s="22">
        <v>2203000</v>
      </c>
      <c r="AB14" s="22">
        <v>0</v>
      </c>
      <c r="AC14" s="22">
        <v>4016000</v>
      </c>
      <c r="AD14" s="22">
        <v>0</v>
      </c>
      <c r="AE14" s="22">
        <v>486000</v>
      </c>
      <c r="AF14" s="22">
        <v>0</v>
      </c>
      <c r="AG14" s="22">
        <v>217000</v>
      </c>
      <c r="AH14" s="22">
        <v>1994000</v>
      </c>
      <c r="AI14" s="22">
        <v>6713000</v>
      </c>
      <c r="AJ14" s="22"/>
      <c r="AK14" s="22"/>
      <c r="AL14" s="22"/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746318</v>
      </c>
      <c r="Q15" s="22">
        <v>14006</v>
      </c>
      <c r="R15" s="22">
        <v>0</v>
      </c>
      <c r="S15" s="22">
        <v>148135</v>
      </c>
      <c r="T15" s="22">
        <v>908459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660755</v>
      </c>
      <c r="AF15" s="22">
        <v>0</v>
      </c>
      <c r="AG15" s="22">
        <v>0</v>
      </c>
      <c r="AH15" s="22">
        <v>148135</v>
      </c>
      <c r="AI15" s="22">
        <v>808890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1593000</v>
      </c>
      <c r="F16" s="22">
        <v>0</v>
      </c>
      <c r="G16" s="22">
        <v>0</v>
      </c>
      <c r="H16" s="22">
        <v>0</v>
      </c>
      <c r="I16" s="22">
        <v>3000</v>
      </c>
      <c r="J16" s="22">
        <v>0</v>
      </c>
      <c r="K16" s="22">
        <v>206000</v>
      </c>
      <c r="L16" s="22">
        <v>53432000</v>
      </c>
      <c r="M16" s="22">
        <v>55234000</v>
      </c>
      <c r="N16" s="22">
        <v>0</v>
      </c>
      <c r="O16" s="22">
        <v>376000</v>
      </c>
      <c r="P16" s="22">
        <v>1468000</v>
      </c>
      <c r="Q16" s="22">
        <v>0</v>
      </c>
      <c r="R16" s="22">
        <v>0</v>
      </c>
      <c r="S16" s="22">
        <v>7473000</v>
      </c>
      <c r="T16" s="22">
        <v>64551000</v>
      </c>
      <c r="U16" s="22">
        <v>683000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89000</v>
      </c>
      <c r="AB16" s="22">
        <v>404000</v>
      </c>
      <c r="AC16" s="22">
        <v>1176000</v>
      </c>
      <c r="AD16" s="22">
        <v>243000</v>
      </c>
      <c r="AE16" s="22">
        <v>1233000</v>
      </c>
      <c r="AF16" s="22">
        <v>0</v>
      </c>
      <c r="AG16" s="22">
        <v>0</v>
      </c>
      <c r="AH16" s="22">
        <v>7185000</v>
      </c>
      <c r="AI16" s="22">
        <v>9837000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1134051</v>
      </c>
      <c r="H17" s="22">
        <v>839866</v>
      </c>
      <c r="I17" s="22">
        <v>0</v>
      </c>
      <c r="J17" s="22">
        <v>0</v>
      </c>
      <c r="K17" s="22">
        <v>0</v>
      </c>
      <c r="L17" s="22">
        <v>0</v>
      </c>
      <c r="M17" s="22">
        <v>1973917</v>
      </c>
      <c r="N17" s="22">
        <v>0</v>
      </c>
      <c r="O17" s="22">
        <v>4280766</v>
      </c>
      <c r="P17" s="22">
        <v>1125379</v>
      </c>
      <c r="Q17" s="22">
        <v>735196</v>
      </c>
      <c r="R17" s="22">
        <v>130501</v>
      </c>
      <c r="S17" s="22">
        <v>2494860</v>
      </c>
      <c r="T17" s="22">
        <v>10740619</v>
      </c>
      <c r="U17" s="22">
        <v>1144327</v>
      </c>
      <c r="V17" s="22">
        <v>0</v>
      </c>
      <c r="W17" s="22">
        <v>839866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1984193</v>
      </c>
      <c r="AD17" s="22">
        <v>3310255</v>
      </c>
      <c r="AE17" s="22">
        <v>930844</v>
      </c>
      <c r="AF17" s="22">
        <v>0</v>
      </c>
      <c r="AG17" s="22">
        <v>114073</v>
      </c>
      <c r="AH17" s="22">
        <v>2231618</v>
      </c>
      <c r="AI17" s="22">
        <v>8570983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356250</v>
      </c>
      <c r="F18" s="22">
        <v>0</v>
      </c>
      <c r="G18" s="22">
        <v>132990</v>
      </c>
      <c r="H18" s="22">
        <v>22570</v>
      </c>
      <c r="I18" s="22">
        <v>19470</v>
      </c>
      <c r="J18" s="22">
        <v>0</v>
      </c>
      <c r="K18" s="22">
        <v>0</v>
      </c>
      <c r="L18" s="22">
        <v>0</v>
      </c>
      <c r="M18" s="22">
        <v>531280</v>
      </c>
      <c r="N18" s="22">
        <v>133100</v>
      </c>
      <c r="O18" s="22">
        <v>0</v>
      </c>
      <c r="P18" s="22">
        <v>502900</v>
      </c>
      <c r="Q18" s="22">
        <v>81910</v>
      </c>
      <c r="R18" s="22">
        <v>166710</v>
      </c>
      <c r="S18" s="22">
        <v>108040</v>
      </c>
      <c r="T18" s="22">
        <v>1523940</v>
      </c>
      <c r="U18" s="22">
        <v>356250</v>
      </c>
      <c r="V18" s="22">
        <v>0</v>
      </c>
      <c r="W18" s="22">
        <v>8390</v>
      </c>
      <c r="X18" s="22">
        <v>18500</v>
      </c>
      <c r="Y18" s="22">
        <v>10500</v>
      </c>
      <c r="Z18" s="22">
        <v>0</v>
      </c>
      <c r="AA18" s="22">
        <v>0</v>
      </c>
      <c r="AB18" s="22">
        <v>0</v>
      </c>
      <c r="AC18" s="22">
        <v>393640</v>
      </c>
      <c r="AD18" s="22">
        <v>0</v>
      </c>
      <c r="AE18" s="22">
        <v>350650</v>
      </c>
      <c r="AF18" s="22">
        <v>0</v>
      </c>
      <c r="AG18" s="22">
        <v>25010</v>
      </c>
      <c r="AH18" s="22">
        <v>108040</v>
      </c>
      <c r="AI18" s="22">
        <v>877340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1055471</v>
      </c>
      <c r="Q19" s="22">
        <v>0</v>
      </c>
      <c r="R19" s="22">
        <v>0</v>
      </c>
      <c r="S19" s="22">
        <v>776011</v>
      </c>
      <c r="T19" s="22">
        <v>1831482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918885</v>
      </c>
      <c r="AF19" s="22">
        <v>0</v>
      </c>
      <c r="AG19" s="22">
        <v>0</v>
      </c>
      <c r="AH19" s="22">
        <v>628354</v>
      </c>
      <c r="AI19" s="22">
        <v>1547239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424252</v>
      </c>
      <c r="F20" s="22">
        <v>0</v>
      </c>
      <c r="G20" s="22">
        <v>42434</v>
      </c>
      <c r="H20" s="22">
        <v>3835</v>
      </c>
      <c r="I20" s="22">
        <v>3972</v>
      </c>
      <c r="J20" s="22">
        <v>0</v>
      </c>
      <c r="K20" s="22">
        <v>0</v>
      </c>
      <c r="L20" s="22">
        <v>0</v>
      </c>
      <c r="M20" s="22">
        <v>474493</v>
      </c>
      <c r="N20" s="22">
        <v>0</v>
      </c>
      <c r="O20" s="22">
        <v>0</v>
      </c>
      <c r="P20" s="22">
        <v>12799</v>
      </c>
      <c r="Q20" s="22">
        <v>0</v>
      </c>
      <c r="R20" s="22">
        <v>0</v>
      </c>
      <c r="S20" s="22">
        <v>417508</v>
      </c>
      <c r="T20" s="22">
        <v>904800</v>
      </c>
      <c r="U20" s="22">
        <v>365347</v>
      </c>
      <c r="V20" s="22">
        <v>0</v>
      </c>
      <c r="W20" s="22">
        <v>23071</v>
      </c>
      <c r="X20" s="22">
        <v>3452</v>
      </c>
      <c r="Y20" s="22">
        <v>2859</v>
      </c>
      <c r="Z20" s="22">
        <v>0</v>
      </c>
      <c r="AA20" s="22">
        <v>0</v>
      </c>
      <c r="AB20" s="22">
        <v>0</v>
      </c>
      <c r="AC20" s="22">
        <v>394729</v>
      </c>
      <c r="AD20" s="22">
        <v>0</v>
      </c>
      <c r="AE20" s="22">
        <v>9330</v>
      </c>
      <c r="AF20" s="22">
        <v>0</v>
      </c>
      <c r="AG20" s="22">
        <v>0</v>
      </c>
      <c r="AH20" s="22">
        <v>297868</v>
      </c>
      <c r="AI20" s="22">
        <v>701927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249145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249145</v>
      </c>
      <c r="N21" s="22">
        <v>34734</v>
      </c>
      <c r="O21" s="22">
        <v>376450</v>
      </c>
      <c r="P21" s="22">
        <v>156338</v>
      </c>
      <c r="Q21" s="22">
        <v>8782</v>
      </c>
      <c r="R21" s="22">
        <v>0</v>
      </c>
      <c r="S21" s="22">
        <v>123187</v>
      </c>
      <c r="T21" s="22">
        <v>948636</v>
      </c>
      <c r="U21" s="22">
        <v>232172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232172</v>
      </c>
      <c r="AD21" s="22">
        <v>323747</v>
      </c>
      <c r="AE21" s="22">
        <v>139440</v>
      </c>
      <c r="AF21" s="22">
        <v>0</v>
      </c>
      <c r="AG21" s="22">
        <v>0</v>
      </c>
      <c r="AH21" s="22">
        <v>119431</v>
      </c>
      <c r="AI21" s="22">
        <v>814790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14000</v>
      </c>
      <c r="T22" s="22">
        <v>14000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14000</v>
      </c>
      <c r="AI22" s="22">
        <v>14000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5448</v>
      </c>
      <c r="Q23" s="22">
        <v>0</v>
      </c>
      <c r="R23" s="22">
        <v>0</v>
      </c>
      <c r="S23" s="22">
        <v>48978</v>
      </c>
      <c r="T23" s="22">
        <v>54426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5448</v>
      </c>
      <c r="AF23" s="22">
        <v>0</v>
      </c>
      <c r="AG23" s="22">
        <v>0</v>
      </c>
      <c r="AH23" s="22">
        <v>41978</v>
      </c>
      <c r="AI23" s="22">
        <v>47426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9389983</v>
      </c>
      <c r="F24" s="22">
        <v>0</v>
      </c>
      <c r="G24" s="22">
        <v>9543446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18933429</v>
      </c>
      <c r="N24" s="22">
        <v>5232841</v>
      </c>
      <c r="O24" s="22">
        <v>-5232841</v>
      </c>
      <c r="P24" s="22">
        <v>3122966</v>
      </c>
      <c r="Q24" s="22">
        <v>101534</v>
      </c>
      <c r="R24" s="22">
        <v>305795</v>
      </c>
      <c r="S24" s="22">
        <v>2844917</v>
      </c>
      <c r="T24" s="22">
        <v>25308641</v>
      </c>
      <c r="U24" s="22">
        <v>9389985</v>
      </c>
      <c r="V24" s="22">
        <v>0</v>
      </c>
      <c r="W24" s="22">
        <v>19347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9409332</v>
      </c>
      <c r="AD24" s="22">
        <v>0</v>
      </c>
      <c r="AE24" s="22">
        <v>2585397</v>
      </c>
      <c r="AF24" s="22">
        <v>0</v>
      </c>
      <c r="AG24" s="22">
        <v>305795</v>
      </c>
      <c r="AH24" s="22">
        <v>2601414</v>
      </c>
      <c r="AI24" s="22">
        <v>14901938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3399947</v>
      </c>
      <c r="F25" s="22">
        <v>0</v>
      </c>
      <c r="G25" s="22">
        <v>10822034</v>
      </c>
      <c r="H25" s="22">
        <v>-1888872</v>
      </c>
      <c r="I25" s="22">
        <v>3338879</v>
      </c>
      <c r="J25" s="22">
        <v>0</v>
      </c>
      <c r="K25" s="22">
        <v>0</v>
      </c>
      <c r="L25" s="22">
        <v>0</v>
      </c>
      <c r="M25" s="22">
        <v>15671988</v>
      </c>
      <c r="N25" s="22">
        <v>618280</v>
      </c>
      <c r="O25" s="22">
        <v>0</v>
      </c>
      <c r="P25" s="22">
        <v>1503134</v>
      </c>
      <c r="Q25" s="22">
        <v>384871</v>
      </c>
      <c r="R25" s="22">
        <v>5944</v>
      </c>
      <c r="S25" s="22">
        <v>1467987</v>
      </c>
      <c r="T25" s="22">
        <v>19652204</v>
      </c>
      <c r="U25" s="22">
        <v>3356045</v>
      </c>
      <c r="V25" s="22">
        <v>0</v>
      </c>
      <c r="W25" s="22">
        <v>532468</v>
      </c>
      <c r="X25" s="22">
        <v>-25316</v>
      </c>
      <c r="Y25" s="22">
        <v>58147</v>
      </c>
      <c r="Z25" s="22">
        <v>0</v>
      </c>
      <c r="AA25" s="22">
        <v>0</v>
      </c>
      <c r="AB25" s="22">
        <v>0</v>
      </c>
      <c r="AC25" s="22">
        <v>3921344</v>
      </c>
      <c r="AD25" s="22">
        <v>0</v>
      </c>
      <c r="AE25" s="22">
        <v>1192648</v>
      </c>
      <c r="AF25" s="22">
        <v>0</v>
      </c>
      <c r="AG25" s="22">
        <v>5052</v>
      </c>
      <c r="AH25" s="22">
        <v>1434305</v>
      </c>
      <c r="AI25" s="22">
        <v>6553349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117984</v>
      </c>
      <c r="O26" s="22">
        <v>0</v>
      </c>
      <c r="P26" s="22">
        <v>0</v>
      </c>
      <c r="Q26" s="22">
        <v>0</v>
      </c>
      <c r="R26" s="22">
        <v>0</v>
      </c>
      <c r="S26" s="22">
        <v>19950</v>
      </c>
      <c r="T26" s="22">
        <v>137934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17950</v>
      </c>
      <c r="AI26" s="22">
        <v>17950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1287883</v>
      </c>
      <c r="Q27" s="22">
        <v>0</v>
      </c>
      <c r="R27" s="22">
        <v>0</v>
      </c>
      <c r="S27" s="22">
        <v>0</v>
      </c>
      <c r="T27" s="22">
        <v>1287883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727594</v>
      </c>
      <c r="AF27" s="22">
        <v>0</v>
      </c>
      <c r="AG27" s="22">
        <v>0</v>
      </c>
      <c r="AH27" s="22">
        <v>0</v>
      </c>
      <c r="AI27" s="22">
        <v>727594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79120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79120</v>
      </c>
      <c r="N28" s="22">
        <v>14278</v>
      </c>
      <c r="O28" s="22">
        <v>39163</v>
      </c>
      <c r="P28" s="22">
        <v>371791</v>
      </c>
      <c r="Q28" s="22">
        <v>1</v>
      </c>
      <c r="R28" s="22">
        <v>0</v>
      </c>
      <c r="S28" s="22">
        <v>110772</v>
      </c>
      <c r="T28" s="22">
        <v>615125</v>
      </c>
      <c r="U28" s="22">
        <v>55806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55806</v>
      </c>
      <c r="AD28" s="22">
        <v>24281</v>
      </c>
      <c r="AE28" s="22">
        <v>184992</v>
      </c>
      <c r="AF28" s="22">
        <v>0</v>
      </c>
      <c r="AG28" s="22">
        <v>0</v>
      </c>
      <c r="AH28" s="22">
        <v>78474</v>
      </c>
      <c r="AI28" s="22">
        <v>343553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1024126</v>
      </c>
      <c r="Q29" s="22">
        <v>3564</v>
      </c>
      <c r="R29" s="22">
        <v>0</v>
      </c>
      <c r="S29" s="22">
        <v>159651</v>
      </c>
      <c r="T29" s="22">
        <v>1187341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691880</v>
      </c>
      <c r="AF29" s="22">
        <v>0</v>
      </c>
      <c r="AG29" s="22">
        <v>0</v>
      </c>
      <c r="AH29" s="22">
        <v>159651</v>
      </c>
      <c r="AI29" s="22">
        <v>851531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72454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72454</v>
      </c>
      <c r="N30" s="22">
        <v>191462</v>
      </c>
      <c r="O30" s="22">
        <v>0</v>
      </c>
      <c r="P30" s="22">
        <v>494044</v>
      </c>
      <c r="Q30" s="22">
        <v>0</v>
      </c>
      <c r="R30" s="22">
        <v>0</v>
      </c>
      <c r="S30" s="22">
        <v>79287</v>
      </c>
      <c r="T30" s="22">
        <v>837247</v>
      </c>
      <c r="U30" s="22">
        <v>17208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17208</v>
      </c>
      <c r="AD30" s="22">
        <v>0</v>
      </c>
      <c r="AE30" s="22">
        <v>216391</v>
      </c>
      <c r="AF30" s="22">
        <v>0</v>
      </c>
      <c r="AG30" s="22">
        <v>0</v>
      </c>
      <c r="AH30" s="22">
        <v>79287</v>
      </c>
      <c r="AI30" s="22">
        <v>312886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2071</v>
      </c>
      <c r="R31" s="22">
        <v>0</v>
      </c>
      <c r="S31" s="22">
        <v>0</v>
      </c>
      <c r="T31" s="22">
        <v>2071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20029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20029</v>
      </c>
      <c r="N32" s="22">
        <v>0</v>
      </c>
      <c r="O32" s="22">
        <v>0</v>
      </c>
      <c r="P32" s="22">
        <v>278000</v>
      </c>
      <c r="Q32" s="22">
        <v>0</v>
      </c>
      <c r="R32" s="22">
        <v>0</v>
      </c>
      <c r="S32" s="22">
        <v>34525</v>
      </c>
      <c r="T32" s="22">
        <v>332554</v>
      </c>
      <c r="U32" s="22">
        <v>20028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20028</v>
      </c>
      <c r="AD32" s="22">
        <v>0</v>
      </c>
      <c r="AE32" s="22">
        <v>139000</v>
      </c>
      <c r="AF32" s="22">
        <v>0</v>
      </c>
      <c r="AG32" s="22">
        <v>0</v>
      </c>
      <c r="AH32" s="22">
        <v>24856</v>
      </c>
      <c r="AI32" s="22">
        <v>183884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8489443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8489443</v>
      </c>
      <c r="N33" s="22">
        <v>0</v>
      </c>
      <c r="O33" s="22">
        <v>0</v>
      </c>
      <c r="P33" s="22">
        <v>2631698</v>
      </c>
      <c r="Q33" s="22">
        <v>8</v>
      </c>
      <c r="R33" s="22">
        <v>0</v>
      </c>
      <c r="S33" s="22">
        <v>193328</v>
      </c>
      <c r="T33" s="22">
        <v>11314477</v>
      </c>
      <c r="U33" s="22">
        <v>0</v>
      </c>
      <c r="V33" s="22">
        <v>0</v>
      </c>
      <c r="W33" s="22">
        <v>8489443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8489443</v>
      </c>
      <c r="AD33" s="22">
        <v>0</v>
      </c>
      <c r="AE33" s="22">
        <v>1236407</v>
      </c>
      <c r="AF33" s="22">
        <v>0</v>
      </c>
      <c r="AG33" s="22">
        <v>0</v>
      </c>
      <c r="AH33" s="22">
        <v>180522</v>
      </c>
      <c r="AI33" s="22">
        <v>9906372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4311948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4311948</v>
      </c>
      <c r="N34" s="22">
        <v>0</v>
      </c>
      <c r="O34" s="22">
        <v>0</v>
      </c>
      <c r="P34" s="22">
        <v>2129336</v>
      </c>
      <c r="Q34" s="22">
        <v>0</v>
      </c>
      <c r="R34" s="22">
        <v>0</v>
      </c>
      <c r="S34" s="22">
        <v>344674</v>
      </c>
      <c r="T34" s="22">
        <v>6785958</v>
      </c>
      <c r="U34" s="22">
        <v>2916895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2916895</v>
      </c>
      <c r="AD34" s="22">
        <v>0</v>
      </c>
      <c r="AE34" s="22">
        <v>1099808</v>
      </c>
      <c r="AF34" s="22">
        <v>0</v>
      </c>
      <c r="AG34" s="22">
        <v>0</v>
      </c>
      <c r="AH34" s="22">
        <v>255349</v>
      </c>
      <c r="AI34" s="22">
        <v>4272052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336265</v>
      </c>
      <c r="O35" s="22">
        <v>33447</v>
      </c>
      <c r="P35" s="22">
        <v>1553385</v>
      </c>
      <c r="Q35" s="22">
        <v>0</v>
      </c>
      <c r="R35" s="22">
        <v>28777</v>
      </c>
      <c r="S35" s="22">
        <v>76184</v>
      </c>
      <c r="T35" s="22">
        <v>2028058</v>
      </c>
      <c r="U35" s="22">
        <v>8050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8050</v>
      </c>
      <c r="AD35" s="22">
        <v>33447</v>
      </c>
      <c r="AE35" s="22">
        <v>1222505</v>
      </c>
      <c r="AF35" s="22">
        <v>0</v>
      </c>
      <c r="AG35" s="22">
        <v>25873</v>
      </c>
      <c r="AH35" s="22">
        <v>72988</v>
      </c>
      <c r="AI35" s="22">
        <v>1362863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203087</v>
      </c>
      <c r="F36" s="22">
        <v>0</v>
      </c>
      <c r="G36" s="22">
        <v>34156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237243</v>
      </c>
      <c r="N36" s="22">
        <v>0</v>
      </c>
      <c r="O36" s="22">
        <v>0</v>
      </c>
      <c r="P36" s="22">
        <v>487198</v>
      </c>
      <c r="Q36" s="22">
        <v>0</v>
      </c>
      <c r="R36" s="22">
        <v>0</v>
      </c>
      <c r="S36" s="22">
        <v>240035</v>
      </c>
      <c r="T36" s="22">
        <v>964476</v>
      </c>
      <c r="U36" s="22">
        <v>148359</v>
      </c>
      <c r="V36" s="22">
        <v>0</v>
      </c>
      <c r="W36" s="22">
        <v>2853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151212</v>
      </c>
      <c r="AD36" s="22">
        <v>0</v>
      </c>
      <c r="AE36" s="22">
        <v>430597</v>
      </c>
      <c r="AF36" s="22">
        <v>0</v>
      </c>
      <c r="AG36" s="22">
        <v>0</v>
      </c>
      <c r="AH36" s="22">
        <v>240035</v>
      </c>
      <c r="AI36" s="22">
        <v>821844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154797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154797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154797</v>
      </c>
      <c r="U37" s="22">
        <v>154797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154797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154797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8562459</v>
      </c>
      <c r="F38" s="22">
        <v>0</v>
      </c>
      <c r="G38" s="22">
        <v>-259924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8302535</v>
      </c>
      <c r="N38" s="22">
        <v>0</v>
      </c>
      <c r="O38" s="22">
        <v>0</v>
      </c>
      <c r="P38" s="22">
        <v>330947</v>
      </c>
      <c r="Q38" s="22">
        <v>0</v>
      </c>
      <c r="R38" s="22">
        <v>24745</v>
      </c>
      <c r="S38" s="22">
        <v>414852</v>
      </c>
      <c r="T38" s="22">
        <v>9073079</v>
      </c>
      <c r="U38" s="22">
        <v>5631079</v>
      </c>
      <c r="V38" s="22">
        <v>0</v>
      </c>
      <c r="W38" s="22">
        <v>-2738</v>
      </c>
      <c r="X38" s="22">
        <v>1005</v>
      </c>
      <c r="Y38" s="22">
        <v>0</v>
      </c>
      <c r="Z38" s="22">
        <v>0</v>
      </c>
      <c r="AA38" s="22">
        <v>0</v>
      </c>
      <c r="AB38" s="22">
        <v>0</v>
      </c>
      <c r="AC38" s="22">
        <v>5629346</v>
      </c>
      <c r="AD38" s="22">
        <v>0</v>
      </c>
      <c r="AE38" s="22">
        <v>202682</v>
      </c>
      <c r="AF38" s="22">
        <v>0</v>
      </c>
      <c r="AG38" s="22">
        <v>0</v>
      </c>
      <c r="AH38" s="22">
        <v>12122</v>
      </c>
      <c r="AI38" s="22">
        <v>5844150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-181018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-181018</v>
      </c>
      <c r="N39" s="22">
        <v>233822</v>
      </c>
      <c r="O39" s="22">
        <v>0</v>
      </c>
      <c r="P39" s="22">
        <v>474019</v>
      </c>
      <c r="Q39" s="22">
        <v>0</v>
      </c>
      <c r="R39" s="22">
        <v>0</v>
      </c>
      <c r="S39" s="22">
        <v>40439</v>
      </c>
      <c r="T39" s="22">
        <v>567262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261285</v>
      </c>
      <c r="AF39" s="22">
        <v>0</v>
      </c>
      <c r="AG39" s="22">
        <v>0</v>
      </c>
      <c r="AH39" s="22">
        <v>39708</v>
      </c>
      <c r="AI39" s="22">
        <v>300993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17826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17826</v>
      </c>
      <c r="N40" s="22">
        <v>0</v>
      </c>
      <c r="O40" s="22">
        <v>0</v>
      </c>
      <c r="P40" s="22">
        <v>394882</v>
      </c>
      <c r="Q40" s="22">
        <v>0</v>
      </c>
      <c r="R40" s="22">
        <v>0</v>
      </c>
      <c r="S40" s="22">
        <v>0</v>
      </c>
      <c r="T40" s="22">
        <v>412708</v>
      </c>
      <c r="U40" s="22">
        <v>17826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17826</v>
      </c>
      <c r="AD40" s="22">
        <v>0</v>
      </c>
      <c r="AE40" s="22">
        <v>170285</v>
      </c>
      <c r="AF40" s="22">
        <v>0</v>
      </c>
      <c r="AG40" s="22">
        <v>0</v>
      </c>
      <c r="AH40" s="22">
        <v>0</v>
      </c>
      <c r="AI40" s="22">
        <v>188111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725846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725846</v>
      </c>
      <c r="N41" s="22">
        <v>0</v>
      </c>
      <c r="O41" s="22">
        <v>0</v>
      </c>
      <c r="P41" s="22">
        <v>1409600</v>
      </c>
      <c r="Q41" s="22">
        <v>0</v>
      </c>
      <c r="R41" s="22">
        <v>0</v>
      </c>
      <c r="S41" s="22">
        <v>101538</v>
      </c>
      <c r="T41" s="22">
        <v>2236984</v>
      </c>
      <c r="U41" s="22">
        <v>289253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289253</v>
      </c>
      <c r="AD41" s="22">
        <v>0</v>
      </c>
      <c r="AE41" s="22">
        <v>725438</v>
      </c>
      <c r="AF41" s="22">
        <v>0</v>
      </c>
      <c r="AG41" s="22">
        <v>0</v>
      </c>
      <c r="AH41" s="22">
        <v>96538</v>
      </c>
      <c r="AI41" s="22">
        <v>1111229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7043927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7043927</v>
      </c>
      <c r="N42" s="22">
        <v>1121624</v>
      </c>
      <c r="O42" s="22">
        <v>119883</v>
      </c>
      <c r="P42" s="22">
        <v>732510</v>
      </c>
      <c r="Q42" s="22">
        <v>0</v>
      </c>
      <c r="R42" s="22">
        <v>0</v>
      </c>
      <c r="S42" s="22">
        <v>426445</v>
      </c>
      <c r="T42" s="22">
        <v>9444389</v>
      </c>
      <c r="U42" s="22">
        <v>4641865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4641865</v>
      </c>
      <c r="AD42" s="22">
        <v>24280</v>
      </c>
      <c r="AE42" s="22">
        <v>496177</v>
      </c>
      <c r="AF42" s="22">
        <v>0</v>
      </c>
      <c r="AG42" s="22">
        <v>0</v>
      </c>
      <c r="AH42" s="22">
        <v>257007</v>
      </c>
      <c r="AI42" s="22">
        <v>5419329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16918</v>
      </c>
      <c r="P43" s="22">
        <v>1000</v>
      </c>
      <c r="Q43" s="22">
        <v>0</v>
      </c>
      <c r="R43" s="22">
        <v>0</v>
      </c>
      <c r="S43" s="22">
        <v>0</v>
      </c>
      <c r="T43" s="22">
        <v>17918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1616</v>
      </c>
      <c r="AE43" s="22">
        <v>0</v>
      </c>
      <c r="AF43" s="22">
        <v>0</v>
      </c>
      <c r="AG43" s="22">
        <v>0</v>
      </c>
      <c r="AH43" s="22">
        <v>0</v>
      </c>
      <c r="AI43" s="22">
        <v>1616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826579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826579</v>
      </c>
      <c r="N44" s="22">
        <v>166081</v>
      </c>
      <c r="O44" s="22">
        <v>44340</v>
      </c>
      <c r="P44" s="22">
        <v>591349</v>
      </c>
      <c r="Q44" s="22">
        <v>83735</v>
      </c>
      <c r="R44" s="22">
        <v>0</v>
      </c>
      <c r="S44" s="22">
        <v>27659</v>
      </c>
      <c r="T44" s="22">
        <v>1739743</v>
      </c>
      <c r="U44" s="22">
        <v>591864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591864</v>
      </c>
      <c r="AD44" s="22">
        <v>25495</v>
      </c>
      <c r="AE44" s="22">
        <v>490031</v>
      </c>
      <c r="AF44" s="22">
        <v>0</v>
      </c>
      <c r="AG44" s="22">
        <v>0</v>
      </c>
      <c r="AH44" s="22">
        <v>27659</v>
      </c>
      <c r="AI44" s="22">
        <v>1135049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331846</v>
      </c>
      <c r="Q45" s="22">
        <v>0</v>
      </c>
      <c r="R45" s="22">
        <v>0</v>
      </c>
      <c r="S45" s="22">
        <v>194141</v>
      </c>
      <c r="T45" s="22">
        <v>525987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243850</v>
      </c>
      <c r="AF45" s="22">
        <v>0</v>
      </c>
      <c r="AG45" s="22">
        <v>0</v>
      </c>
      <c r="AH45" s="22">
        <v>121338</v>
      </c>
      <c r="AI45" s="22">
        <v>365188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224227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224227</v>
      </c>
      <c r="N46" s="22">
        <v>415612</v>
      </c>
      <c r="O46" s="22">
        <v>0</v>
      </c>
      <c r="P46" s="22">
        <v>1383166</v>
      </c>
      <c r="Q46" s="22">
        <v>0</v>
      </c>
      <c r="R46" s="22">
        <v>0</v>
      </c>
      <c r="S46" s="22">
        <v>895385</v>
      </c>
      <c r="T46" s="22">
        <v>2918390</v>
      </c>
      <c r="U46" s="22">
        <v>222302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222302</v>
      </c>
      <c r="AD46" s="22">
        <v>0</v>
      </c>
      <c r="AE46" s="22">
        <v>567563</v>
      </c>
      <c r="AF46" s="22">
        <v>0</v>
      </c>
      <c r="AG46" s="22">
        <v>0</v>
      </c>
      <c r="AH46" s="22">
        <v>639251</v>
      </c>
      <c r="AI46" s="22">
        <v>1429116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27512</v>
      </c>
      <c r="O47" s="22">
        <v>951225</v>
      </c>
      <c r="P47" s="22">
        <v>759973</v>
      </c>
      <c r="Q47" s="22">
        <v>0</v>
      </c>
      <c r="R47" s="22">
        <v>0</v>
      </c>
      <c r="S47" s="22">
        <v>236196</v>
      </c>
      <c r="T47" s="22">
        <v>1974906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884639</v>
      </c>
      <c r="AE47" s="22">
        <v>561643</v>
      </c>
      <c r="AF47" s="22">
        <v>0</v>
      </c>
      <c r="AG47" s="22">
        <v>0</v>
      </c>
      <c r="AH47" s="22">
        <v>170960</v>
      </c>
      <c r="AI47" s="22">
        <v>1617242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412290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412290</v>
      </c>
      <c r="N48" s="22">
        <v>0</v>
      </c>
      <c r="O48" s="22">
        <v>0</v>
      </c>
      <c r="P48" s="22">
        <v>928704</v>
      </c>
      <c r="Q48" s="22">
        <v>0</v>
      </c>
      <c r="R48" s="22">
        <v>0</v>
      </c>
      <c r="S48" s="22">
        <v>0</v>
      </c>
      <c r="T48" s="22">
        <v>1340994</v>
      </c>
      <c r="U48" s="22">
        <v>159334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159334</v>
      </c>
      <c r="AD48" s="22">
        <v>0</v>
      </c>
      <c r="AE48" s="22">
        <v>776653</v>
      </c>
      <c r="AF48" s="22">
        <v>0</v>
      </c>
      <c r="AG48" s="22">
        <v>0</v>
      </c>
      <c r="AH48" s="22">
        <v>0</v>
      </c>
      <c r="AI48" s="22">
        <v>935987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4840212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4840212</v>
      </c>
      <c r="N49" s="22">
        <v>0</v>
      </c>
      <c r="O49" s="22">
        <v>0</v>
      </c>
      <c r="P49" s="22">
        <v>1782237</v>
      </c>
      <c r="Q49" s="22">
        <v>0</v>
      </c>
      <c r="R49" s="22">
        <v>0</v>
      </c>
      <c r="S49" s="22">
        <v>431660</v>
      </c>
      <c r="T49" s="22">
        <v>7054109</v>
      </c>
      <c r="U49" s="22">
        <v>2937202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2937202</v>
      </c>
      <c r="AD49" s="22">
        <v>0</v>
      </c>
      <c r="AE49" s="22">
        <v>1754290</v>
      </c>
      <c r="AF49" s="22">
        <v>0</v>
      </c>
      <c r="AG49" s="22">
        <v>0</v>
      </c>
      <c r="AH49" s="22">
        <v>193069</v>
      </c>
      <c r="AI49" s="22">
        <v>4884561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278275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278275</v>
      </c>
      <c r="N50" s="22">
        <v>0</v>
      </c>
      <c r="O50" s="22">
        <v>0</v>
      </c>
      <c r="P50" s="22">
        <v>168590</v>
      </c>
      <c r="Q50" s="22">
        <v>0</v>
      </c>
      <c r="R50" s="22">
        <v>0</v>
      </c>
      <c r="S50" s="22">
        <v>43934</v>
      </c>
      <c r="T50" s="22">
        <v>490799</v>
      </c>
      <c r="U50" s="22">
        <v>147428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147428</v>
      </c>
      <c r="AD50" s="22">
        <v>0</v>
      </c>
      <c r="AE50" s="22">
        <v>83698</v>
      </c>
      <c r="AF50" s="22">
        <v>0</v>
      </c>
      <c r="AG50" s="22">
        <v>0</v>
      </c>
      <c r="AH50" s="22">
        <v>35934</v>
      </c>
      <c r="AI50" s="22">
        <v>267060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7658</v>
      </c>
      <c r="O51" s="22">
        <v>0</v>
      </c>
      <c r="P51" s="22">
        <v>576164</v>
      </c>
      <c r="Q51" s="22">
        <v>160208</v>
      </c>
      <c r="R51" s="22">
        <v>0</v>
      </c>
      <c r="S51" s="22">
        <v>534008</v>
      </c>
      <c r="T51" s="22">
        <v>1278038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490129</v>
      </c>
      <c r="AF51" s="22">
        <v>0</v>
      </c>
      <c r="AG51" s="22">
        <v>0</v>
      </c>
      <c r="AH51" s="22">
        <v>432878</v>
      </c>
      <c r="AI51" s="22">
        <v>923007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-964965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-964965</v>
      </c>
      <c r="N52" s="22">
        <v>482957</v>
      </c>
      <c r="O52" s="22">
        <v>0</v>
      </c>
      <c r="P52" s="22">
        <v>-120515</v>
      </c>
      <c r="Q52" s="22">
        <v>0</v>
      </c>
      <c r="R52" s="22">
        <v>0</v>
      </c>
      <c r="S52" s="22">
        <v>300653</v>
      </c>
      <c r="T52" s="22">
        <v>-301870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327918</v>
      </c>
      <c r="AF52" s="22">
        <v>0</v>
      </c>
      <c r="AG52" s="22">
        <v>0</v>
      </c>
      <c r="AH52" s="22">
        <v>293865</v>
      </c>
      <c r="AI52" s="22">
        <v>621783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964900</v>
      </c>
      <c r="Q53" s="22">
        <v>2565</v>
      </c>
      <c r="R53" s="22">
        <v>0</v>
      </c>
      <c r="S53" s="22">
        <v>57249</v>
      </c>
      <c r="T53" s="22">
        <v>1024714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450140</v>
      </c>
      <c r="AF53" s="22">
        <v>0</v>
      </c>
      <c r="AG53" s="22">
        <v>0</v>
      </c>
      <c r="AH53" s="22">
        <v>49522</v>
      </c>
      <c r="AI53" s="22">
        <v>499662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8641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8641</v>
      </c>
      <c r="N54" s="22">
        <v>0</v>
      </c>
      <c r="O54" s="22">
        <v>0</v>
      </c>
      <c r="P54" s="22">
        <v>1115942</v>
      </c>
      <c r="Q54" s="22">
        <v>0</v>
      </c>
      <c r="R54" s="22">
        <v>0</v>
      </c>
      <c r="S54" s="22">
        <v>0</v>
      </c>
      <c r="T54" s="22">
        <v>1124583</v>
      </c>
      <c r="U54" s="22">
        <v>8297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8297</v>
      </c>
      <c r="AD54" s="22">
        <v>0</v>
      </c>
      <c r="AE54" s="22">
        <v>749186</v>
      </c>
      <c r="AF54" s="22">
        <v>0</v>
      </c>
      <c r="AG54" s="22">
        <v>0</v>
      </c>
      <c r="AH54" s="22">
        <v>0</v>
      </c>
      <c r="AI54" s="22">
        <v>757483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115114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115114</v>
      </c>
      <c r="N55" s="22">
        <v>0</v>
      </c>
      <c r="O55" s="22">
        <v>0</v>
      </c>
      <c r="P55" s="22">
        <v>617365</v>
      </c>
      <c r="Q55" s="22">
        <v>0</v>
      </c>
      <c r="R55" s="22">
        <v>0</v>
      </c>
      <c r="S55" s="22">
        <v>610270</v>
      </c>
      <c r="T55" s="22">
        <v>1342749</v>
      </c>
      <c r="U55" s="22">
        <v>113275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113275</v>
      </c>
      <c r="AD55" s="22">
        <v>0</v>
      </c>
      <c r="AE55" s="22">
        <v>427808</v>
      </c>
      <c r="AF55" s="22">
        <v>0</v>
      </c>
      <c r="AG55" s="22">
        <v>0</v>
      </c>
      <c r="AH55" s="22">
        <v>491307</v>
      </c>
      <c r="AI55" s="22">
        <v>1032390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225518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225518</v>
      </c>
      <c r="N56" s="22">
        <v>0</v>
      </c>
      <c r="O56" s="22">
        <v>156294</v>
      </c>
      <c r="P56" s="22">
        <v>1417012</v>
      </c>
      <c r="Q56" s="22">
        <v>11250</v>
      </c>
      <c r="R56" s="22">
        <v>7554</v>
      </c>
      <c r="S56" s="22">
        <v>115765</v>
      </c>
      <c r="T56" s="22">
        <v>1933393</v>
      </c>
      <c r="U56" s="22">
        <v>100447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100447</v>
      </c>
      <c r="AD56" s="22">
        <v>52206</v>
      </c>
      <c r="AE56" s="22">
        <v>728587</v>
      </c>
      <c r="AF56" s="22">
        <v>0</v>
      </c>
      <c r="AG56" s="22">
        <v>7554</v>
      </c>
      <c r="AH56" s="22">
        <v>75178</v>
      </c>
      <c r="AI56" s="22">
        <v>963972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172733</v>
      </c>
      <c r="Q57" s="22">
        <v>0</v>
      </c>
      <c r="R57" s="22">
        <v>0</v>
      </c>
      <c r="S57" s="22">
        <v>79114</v>
      </c>
      <c r="T57" s="22">
        <v>251847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118905</v>
      </c>
      <c r="AF57" s="22">
        <v>0</v>
      </c>
      <c r="AG57" s="22">
        <v>0</v>
      </c>
      <c r="AH57" s="22">
        <v>71614</v>
      </c>
      <c r="AI57" s="22">
        <v>190519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7593910</v>
      </c>
      <c r="O58" s="22">
        <v>0</v>
      </c>
      <c r="P58" s="22">
        <v>646016</v>
      </c>
      <c r="Q58" s="22">
        <v>0</v>
      </c>
      <c r="R58" s="22">
        <v>0</v>
      </c>
      <c r="S58" s="22">
        <v>0</v>
      </c>
      <c r="T58" s="22">
        <v>8239926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514514</v>
      </c>
      <c r="AF58" s="22">
        <v>0</v>
      </c>
      <c r="AG58" s="22">
        <v>0</v>
      </c>
      <c r="AH58" s="22">
        <v>0</v>
      </c>
      <c r="AI58" s="22">
        <v>514514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42281</v>
      </c>
      <c r="T59" s="22">
        <v>42281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2898</v>
      </c>
      <c r="AI59" s="22">
        <v>2898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387239</v>
      </c>
      <c r="Q60" s="22">
        <v>0</v>
      </c>
      <c r="R60" s="22">
        <v>0</v>
      </c>
      <c r="S60" s="22">
        <v>164402</v>
      </c>
      <c r="T60" s="22">
        <v>551641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165039</v>
      </c>
      <c r="AF60" s="22">
        <v>0</v>
      </c>
      <c r="AG60" s="22">
        <v>0</v>
      </c>
      <c r="AH60" s="22">
        <v>42979</v>
      </c>
      <c r="AI60" s="22">
        <v>208018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168996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168996</v>
      </c>
      <c r="N61" s="22">
        <v>0</v>
      </c>
      <c r="O61" s="22">
        <v>0</v>
      </c>
      <c r="P61" s="22">
        <v>842358</v>
      </c>
      <c r="Q61" s="22">
        <v>0</v>
      </c>
      <c r="R61" s="22">
        <v>0</v>
      </c>
      <c r="S61" s="22">
        <v>0</v>
      </c>
      <c r="T61" s="22">
        <v>1011354</v>
      </c>
      <c r="U61" s="22">
        <v>160793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160793</v>
      </c>
      <c r="AD61" s="22">
        <v>0</v>
      </c>
      <c r="AE61" s="22">
        <v>529312</v>
      </c>
      <c r="AF61" s="22">
        <v>0</v>
      </c>
      <c r="AG61" s="22">
        <v>0</v>
      </c>
      <c r="AH61" s="22">
        <v>0</v>
      </c>
      <c r="AI61" s="22">
        <v>690105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14443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14443</v>
      </c>
      <c r="N62" s="22">
        <v>0</v>
      </c>
      <c r="O62" s="22">
        <v>0</v>
      </c>
      <c r="P62" s="22">
        <v>10421</v>
      </c>
      <c r="Q62" s="22">
        <v>0</v>
      </c>
      <c r="R62" s="22">
        <v>0</v>
      </c>
      <c r="S62" s="22">
        <v>0</v>
      </c>
      <c r="T62" s="22">
        <v>24864</v>
      </c>
      <c r="U62" s="22">
        <v>12776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12776</v>
      </c>
      <c r="AD62" s="22">
        <v>0</v>
      </c>
      <c r="AE62" s="22">
        <v>9005</v>
      </c>
      <c r="AF62" s="22">
        <v>0</v>
      </c>
      <c r="AG62" s="22">
        <v>0</v>
      </c>
      <c r="AH62" s="22">
        <v>0</v>
      </c>
      <c r="AI62" s="22">
        <v>21781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79221</v>
      </c>
      <c r="P63" s="22">
        <v>32585</v>
      </c>
      <c r="Q63" s="22">
        <v>15000</v>
      </c>
      <c r="R63" s="22">
        <v>0</v>
      </c>
      <c r="S63" s="22">
        <v>63391</v>
      </c>
      <c r="T63" s="22">
        <v>190197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79221</v>
      </c>
      <c r="AE63" s="22">
        <v>32585</v>
      </c>
      <c r="AF63" s="22">
        <v>0</v>
      </c>
      <c r="AG63" s="22">
        <v>0</v>
      </c>
      <c r="AH63" s="22">
        <v>63391</v>
      </c>
      <c r="AI63" s="22">
        <v>175197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1342049</v>
      </c>
      <c r="Q64" s="22">
        <v>0</v>
      </c>
      <c r="R64" s="22">
        <v>0</v>
      </c>
      <c r="S64" s="22">
        <v>40487</v>
      </c>
      <c r="T64" s="22">
        <v>1382536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170637</v>
      </c>
      <c r="AF64" s="22">
        <v>0</v>
      </c>
      <c r="AG64" s="22">
        <v>0</v>
      </c>
      <c r="AH64" s="22">
        <v>24292</v>
      </c>
      <c r="AI64" s="22">
        <v>194929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1545340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1545340</v>
      </c>
      <c r="N65" s="22">
        <v>0</v>
      </c>
      <c r="O65" s="22">
        <v>0</v>
      </c>
      <c r="P65" s="22">
        <v>1796045</v>
      </c>
      <c r="Q65" s="22">
        <v>0</v>
      </c>
      <c r="R65" s="22">
        <v>0</v>
      </c>
      <c r="S65" s="22">
        <v>200489</v>
      </c>
      <c r="T65" s="22">
        <v>3541874</v>
      </c>
      <c r="U65" s="22">
        <v>999827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999827</v>
      </c>
      <c r="AD65" s="22">
        <v>0</v>
      </c>
      <c r="AE65" s="22">
        <v>364667</v>
      </c>
      <c r="AF65" s="22">
        <v>0</v>
      </c>
      <c r="AG65" s="22">
        <v>0</v>
      </c>
      <c r="AH65" s="22">
        <v>156525</v>
      </c>
      <c r="AI65" s="22">
        <v>1521019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38034</v>
      </c>
      <c r="O66" s="22">
        <v>0</v>
      </c>
      <c r="P66" s="22">
        <v>0</v>
      </c>
      <c r="Q66" s="22">
        <v>0</v>
      </c>
      <c r="R66" s="22">
        <v>0</v>
      </c>
      <c r="S66" s="22">
        <v>17325</v>
      </c>
      <c r="T66" s="22">
        <v>55359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15165</v>
      </c>
      <c r="AI66" s="22">
        <v>15165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349950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349950</v>
      </c>
      <c r="N67" s="22">
        <v>0</v>
      </c>
      <c r="O67" s="22">
        <v>56930</v>
      </c>
      <c r="P67" s="22">
        <v>188057</v>
      </c>
      <c r="Q67" s="22">
        <v>969760</v>
      </c>
      <c r="R67" s="22">
        <v>0</v>
      </c>
      <c r="S67" s="22">
        <v>50150</v>
      </c>
      <c r="T67" s="22">
        <v>1614847</v>
      </c>
      <c r="U67" s="22">
        <v>117306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117306</v>
      </c>
      <c r="AD67" s="22">
        <v>52714</v>
      </c>
      <c r="AE67" s="22">
        <v>188058</v>
      </c>
      <c r="AF67" s="22">
        <v>0</v>
      </c>
      <c r="AG67" s="22">
        <v>0</v>
      </c>
      <c r="AH67" s="22">
        <v>46191</v>
      </c>
      <c r="AI67" s="22">
        <v>404269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219883</v>
      </c>
      <c r="I68" s="22">
        <v>0</v>
      </c>
      <c r="J68" s="22">
        <v>0</v>
      </c>
      <c r="K68" s="22">
        <v>0</v>
      </c>
      <c r="L68" s="22">
        <v>0</v>
      </c>
      <c r="M68" s="22">
        <v>219883</v>
      </c>
      <c r="N68" s="22">
        <v>0</v>
      </c>
      <c r="O68" s="22">
        <v>0</v>
      </c>
      <c r="P68" s="22">
        <v>0</v>
      </c>
      <c r="Q68" s="22">
        <v>224057</v>
      </c>
      <c r="R68" s="22">
        <v>0</v>
      </c>
      <c r="S68" s="22">
        <v>369027</v>
      </c>
      <c r="T68" s="22">
        <v>812967</v>
      </c>
      <c r="U68" s="22">
        <v>0</v>
      </c>
      <c r="V68" s="22">
        <v>0</v>
      </c>
      <c r="W68" s="22">
        <v>149028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149028</v>
      </c>
      <c r="AD68" s="22">
        <v>0</v>
      </c>
      <c r="AE68" s="22">
        <v>0</v>
      </c>
      <c r="AF68" s="22">
        <v>224057</v>
      </c>
      <c r="AG68" s="22">
        <v>0</v>
      </c>
      <c r="AH68" s="22">
        <v>345847</v>
      </c>
      <c r="AI68" s="22">
        <v>718932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879164</v>
      </c>
      <c r="F69" s="22">
        <v>0</v>
      </c>
      <c r="G69" s="22">
        <v>56963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936127</v>
      </c>
      <c r="N69" s="22">
        <v>10384471</v>
      </c>
      <c r="O69" s="22">
        <v>-8143061</v>
      </c>
      <c r="P69" s="22">
        <v>3025329</v>
      </c>
      <c r="Q69" s="22">
        <v>94850</v>
      </c>
      <c r="R69" s="22">
        <v>0</v>
      </c>
      <c r="S69" s="22">
        <v>181287</v>
      </c>
      <c r="T69" s="22">
        <v>6479003</v>
      </c>
      <c r="U69" s="22">
        <v>493205</v>
      </c>
      <c r="V69" s="22">
        <v>0</v>
      </c>
      <c r="W69" s="22">
        <v>56963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550168</v>
      </c>
      <c r="AD69" s="22">
        <v>1118060</v>
      </c>
      <c r="AE69" s="22">
        <v>1525785</v>
      </c>
      <c r="AF69" s="22">
        <v>0</v>
      </c>
      <c r="AG69" s="22">
        <v>0</v>
      </c>
      <c r="AH69" s="22">
        <v>171549</v>
      </c>
      <c r="AI69" s="22">
        <v>3365562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877897</v>
      </c>
      <c r="Q70" s="22">
        <v>3023</v>
      </c>
      <c r="R70" s="22">
        <v>0</v>
      </c>
      <c r="S70" s="22">
        <v>10925</v>
      </c>
      <c r="T70" s="22">
        <v>891845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272702</v>
      </c>
      <c r="AF70" s="22">
        <v>0</v>
      </c>
      <c r="AG70" s="22">
        <v>0</v>
      </c>
      <c r="AH70" s="22">
        <v>7375</v>
      </c>
      <c r="AI70" s="22">
        <v>280077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160712</v>
      </c>
      <c r="P71" s="22">
        <v>242688</v>
      </c>
      <c r="Q71" s="22">
        <v>36900</v>
      </c>
      <c r="R71" s="22">
        <v>0</v>
      </c>
      <c r="S71" s="22">
        <v>144757</v>
      </c>
      <c r="T71" s="22">
        <v>585057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11249</v>
      </c>
      <c r="AE71" s="22">
        <v>34755</v>
      </c>
      <c r="AF71" s="22">
        <v>0</v>
      </c>
      <c r="AG71" s="22">
        <v>0</v>
      </c>
      <c r="AH71" s="22">
        <v>144757</v>
      </c>
      <c r="AI71" s="22">
        <v>190761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912419</v>
      </c>
      <c r="Q72" s="22">
        <v>0</v>
      </c>
      <c r="R72" s="22">
        <v>0</v>
      </c>
      <c r="S72" s="22">
        <v>0</v>
      </c>
      <c r="T72" s="22">
        <v>912419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228746</v>
      </c>
      <c r="AF72" s="22">
        <v>0</v>
      </c>
      <c r="AG72" s="22">
        <v>0</v>
      </c>
      <c r="AH72" s="22">
        <v>0</v>
      </c>
      <c r="AI72" s="22">
        <v>228746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-781671</v>
      </c>
      <c r="F73" s="22">
        <v>0</v>
      </c>
      <c r="G73" s="22">
        <v>-2021470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-2803141</v>
      </c>
      <c r="N73" s="22">
        <v>3670911</v>
      </c>
      <c r="O73" s="22">
        <v>0</v>
      </c>
      <c r="P73" s="22">
        <v>2214576</v>
      </c>
      <c r="Q73" s="22">
        <v>16226</v>
      </c>
      <c r="R73" s="22">
        <v>-3923</v>
      </c>
      <c r="S73" s="22">
        <v>0</v>
      </c>
      <c r="T73" s="22">
        <v>3094649</v>
      </c>
      <c r="U73" s="22">
        <v>142795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142795</v>
      </c>
      <c r="AD73" s="22">
        <v>0</v>
      </c>
      <c r="AE73" s="22">
        <v>342246</v>
      </c>
      <c r="AF73" s="22">
        <v>0</v>
      </c>
      <c r="AG73" s="22">
        <v>0</v>
      </c>
      <c r="AH73" s="22">
        <v>0</v>
      </c>
      <c r="AI73" s="22">
        <v>485041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433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433</v>
      </c>
      <c r="N74" s="22">
        <v>1041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1474</v>
      </c>
      <c r="U74" s="22">
        <v>432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432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432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764838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764838</v>
      </c>
      <c r="N75" s="22">
        <v>55535</v>
      </c>
      <c r="O75" s="22">
        <v>0</v>
      </c>
      <c r="P75" s="22">
        <v>1230225</v>
      </c>
      <c r="Q75" s="22">
        <v>0</v>
      </c>
      <c r="R75" s="22">
        <v>0</v>
      </c>
      <c r="S75" s="22">
        <v>303132</v>
      </c>
      <c r="T75" s="22">
        <v>2353730</v>
      </c>
      <c r="U75" s="22">
        <v>520531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520531</v>
      </c>
      <c r="AD75" s="22">
        <v>0</v>
      </c>
      <c r="AE75" s="22">
        <v>490106</v>
      </c>
      <c r="AF75" s="22">
        <v>0</v>
      </c>
      <c r="AG75" s="22">
        <v>0</v>
      </c>
      <c r="AH75" s="22">
        <v>254821</v>
      </c>
      <c r="AI75" s="22">
        <v>1265458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576392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576392</v>
      </c>
      <c r="N76" s="22">
        <v>0</v>
      </c>
      <c r="O76" s="22">
        <v>0</v>
      </c>
      <c r="P76" s="22">
        <v>3233104</v>
      </c>
      <c r="Q76" s="22">
        <v>0</v>
      </c>
      <c r="R76" s="22">
        <v>0</v>
      </c>
      <c r="S76" s="22">
        <v>209648</v>
      </c>
      <c r="T76" s="22">
        <v>4019144</v>
      </c>
      <c r="U76" s="22">
        <v>430796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430796</v>
      </c>
      <c r="AD76" s="22">
        <v>0</v>
      </c>
      <c r="AE76" s="22">
        <v>1721145</v>
      </c>
      <c r="AF76" s="22">
        <v>0</v>
      </c>
      <c r="AG76" s="22">
        <v>0</v>
      </c>
      <c r="AH76" s="22">
        <v>154807</v>
      </c>
      <c r="AI76" s="22">
        <v>2306748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1223679</v>
      </c>
      <c r="Q77" s="22">
        <v>0</v>
      </c>
      <c r="R77" s="22">
        <v>0</v>
      </c>
      <c r="S77" s="22">
        <v>53516</v>
      </c>
      <c r="T77" s="22">
        <v>1277195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731449</v>
      </c>
      <c r="AF77" s="22">
        <v>0</v>
      </c>
      <c r="AG77" s="22">
        <v>0</v>
      </c>
      <c r="AH77" s="22">
        <v>53516</v>
      </c>
      <c r="AI77" s="22">
        <v>784965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496160</v>
      </c>
      <c r="Q78" s="22">
        <v>15457</v>
      </c>
      <c r="R78" s="22">
        <v>0</v>
      </c>
      <c r="S78" s="22">
        <v>121444</v>
      </c>
      <c r="T78" s="22">
        <v>633061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161403</v>
      </c>
      <c r="AF78" s="22">
        <v>0</v>
      </c>
      <c r="AG78" s="22">
        <v>0</v>
      </c>
      <c r="AH78" s="22">
        <v>110845</v>
      </c>
      <c r="AI78" s="22">
        <v>272248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23773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23773</v>
      </c>
      <c r="N79" s="22">
        <v>0</v>
      </c>
      <c r="O79" s="22">
        <v>0</v>
      </c>
      <c r="P79" s="22">
        <v>102439</v>
      </c>
      <c r="Q79" s="22">
        <v>0</v>
      </c>
      <c r="R79" s="22">
        <v>0</v>
      </c>
      <c r="S79" s="22">
        <v>75853</v>
      </c>
      <c r="T79" s="22">
        <v>202065</v>
      </c>
      <c r="U79" s="22">
        <v>22188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22188</v>
      </c>
      <c r="AD79" s="22">
        <v>0</v>
      </c>
      <c r="AE79" s="22">
        <v>52407</v>
      </c>
      <c r="AF79" s="22">
        <v>0</v>
      </c>
      <c r="AG79" s="22">
        <v>0</v>
      </c>
      <c r="AH79" s="22">
        <v>45811</v>
      </c>
      <c r="AI79" s="22">
        <v>120406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97540</v>
      </c>
      <c r="F80" s="22">
        <v>0</v>
      </c>
      <c r="G80" s="22">
        <v>17705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115245</v>
      </c>
      <c r="N80" s="22">
        <v>0</v>
      </c>
      <c r="O80" s="22">
        <v>0</v>
      </c>
      <c r="P80" s="22">
        <v>1503894</v>
      </c>
      <c r="Q80" s="22">
        <v>0</v>
      </c>
      <c r="R80" s="22">
        <v>0</v>
      </c>
      <c r="S80" s="22">
        <v>39852</v>
      </c>
      <c r="T80" s="22">
        <v>1658991</v>
      </c>
      <c r="U80" s="22">
        <v>95339</v>
      </c>
      <c r="V80" s="22">
        <v>0</v>
      </c>
      <c r="W80" s="22">
        <v>17705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113044</v>
      </c>
      <c r="AD80" s="22">
        <v>0</v>
      </c>
      <c r="AE80" s="22">
        <v>883482</v>
      </c>
      <c r="AF80" s="22">
        <v>0</v>
      </c>
      <c r="AG80" s="22">
        <v>0</v>
      </c>
      <c r="AH80" s="22">
        <v>39452</v>
      </c>
      <c r="AI80" s="22">
        <v>1035978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2948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2948</v>
      </c>
      <c r="N81" s="22">
        <v>0</v>
      </c>
      <c r="O81" s="22">
        <v>0</v>
      </c>
      <c r="P81" s="22">
        <v>3251142</v>
      </c>
      <c r="Q81" s="22">
        <v>0</v>
      </c>
      <c r="R81" s="22">
        <v>0</v>
      </c>
      <c r="S81" s="22">
        <v>526324</v>
      </c>
      <c r="T81" s="22">
        <v>3780414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1627937</v>
      </c>
      <c r="AF81" s="22">
        <v>0</v>
      </c>
      <c r="AG81" s="22">
        <v>0</v>
      </c>
      <c r="AH81" s="22">
        <v>507991</v>
      </c>
      <c r="AI81" s="22">
        <v>2135928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2245026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2245026</v>
      </c>
      <c r="N82" s="22">
        <v>0</v>
      </c>
      <c r="O82" s="22">
        <v>0</v>
      </c>
      <c r="P82" s="22">
        <v>3875975</v>
      </c>
      <c r="Q82" s="22">
        <v>0</v>
      </c>
      <c r="R82" s="22">
        <v>0</v>
      </c>
      <c r="S82" s="22">
        <v>10000</v>
      </c>
      <c r="T82" s="22">
        <v>6131001</v>
      </c>
      <c r="U82" s="22">
        <v>1310590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1310590</v>
      </c>
      <c r="AD82" s="22">
        <v>0</v>
      </c>
      <c r="AE82" s="22">
        <v>2679935</v>
      </c>
      <c r="AF82" s="22">
        <v>0</v>
      </c>
      <c r="AG82" s="22">
        <v>0</v>
      </c>
      <c r="AH82" s="22">
        <v>10000</v>
      </c>
      <c r="AI82" s="22">
        <v>4000525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56568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56568</v>
      </c>
      <c r="N83" s="22">
        <v>784410</v>
      </c>
      <c r="O83" s="22">
        <v>0</v>
      </c>
      <c r="P83" s="22">
        <v>502891</v>
      </c>
      <c r="Q83" s="22">
        <v>0</v>
      </c>
      <c r="R83" s="22">
        <v>6309</v>
      </c>
      <c r="S83" s="22">
        <v>16550</v>
      </c>
      <c r="T83" s="22">
        <v>1366728</v>
      </c>
      <c r="U83" s="22">
        <v>20798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20798</v>
      </c>
      <c r="AD83" s="22">
        <v>0</v>
      </c>
      <c r="AE83" s="22">
        <v>390993</v>
      </c>
      <c r="AF83" s="22">
        <v>0</v>
      </c>
      <c r="AG83" s="22">
        <v>6308</v>
      </c>
      <c r="AH83" s="22">
        <v>16550</v>
      </c>
      <c r="AI83" s="22">
        <v>434649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25044</v>
      </c>
      <c r="T84" s="22">
        <v>25044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9618</v>
      </c>
      <c r="AI84" s="22">
        <v>9618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1306409</v>
      </c>
      <c r="Q85" s="22">
        <v>31436</v>
      </c>
      <c r="R85" s="22">
        <v>0</v>
      </c>
      <c r="S85" s="22">
        <v>249681</v>
      </c>
      <c r="T85" s="22">
        <v>1587526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608875</v>
      </c>
      <c r="AF85" s="22">
        <v>0</v>
      </c>
      <c r="AG85" s="22">
        <v>0</v>
      </c>
      <c r="AH85" s="22">
        <v>215214</v>
      </c>
      <c r="AI85" s="22">
        <v>824089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271046</v>
      </c>
      <c r="F86" s="22">
        <v>0</v>
      </c>
      <c r="G86" s="22">
        <v>33822</v>
      </c>
      <c r="H86" s="22">
        <v>287769</v>
      </c>
      <c r="I86" s="22">
        <v>0</v>
      </c>
      <c r="J86" s="22">
        <v>0</v>
      </c>
      <c r="K86" s="22">
        <v>0</v>
      </c>
      <c r="L86" s="22">
        <v>0</v>
      </c>
      <c r="M86" s="22">
        <v>592637</v>
      </c>
      <c r="N86" s="22">
        <v>954558</v>
      </c>
      <c r="O86" s="22">
        <v>0</v>
      </c>
      <c r="P86" s="22">
        <v>1450950</v>
      </c>
      <c r="Q86" s="22">
        <v>69761</v>
      </c>
      <c r="R86" s="22">
        <v>0</v>
      </c>
      <c r="S86" s="22">
        <v>940247</v>
      </c>
      <c r="T86" s="22">
        <v>4008153</v>
      </c>
      <c r="U86" s="22">
        <v>164388</v>
      </c>
      <c r="V86" s="22">
        <v>0</v>
      </c>
      <c r="W86" s="22">
        <v>23739</v>
      </c>
      <c r="X86" s="22">
        <v>287769</v>
      </c>
      <c r="Y86" s="22">
        <v>0</v>
      </c>
      <c r="Z86" s="22">
        <v>0</v>
      </c>
      <c r="AA86" s="22">
        <v>0</v>
      </c>
      <c r="AB86" s="22">
        <v>0</v>
      </c>
      <c r="AC86" s="22">
        <v>475896</v>
      </c>
      <c r="AD86" s="22">
        <v>0</v>
      </c>
      <c r="AE86" s="22">
        <v>912681</v>
      </c>
      <c r="AF86" s="22">
        <v>0</v>
      </c>
      <c r="AG86" s="22">
        <v>0</v>
      </c>
      <c r="AH86" s="22">
        <v>795098</v>
      </c>
      <c r="AI86" s="22">
        <v>2183675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27625</v>
      </c>
      <c r="O87" s="22">
        <v>3250</v>
      </c>
      <c r="P87" s="22">
        <v>719520</v>
      </c>
      <c r="Q87" s="22">
        <v>20162</v>
      </c>
      <c r="R87" s="22">
        <v>0</v>
      </c>
      <c r="S87" s="22">
        <v>317395</v>
      </c>
      <c r="T87" s="22">
        <v>1087952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3250</v>
      </c>
      <c r="AE87" s="22">
        <v>414832</v>
      </c>
      <c r="AF87" s="22">
        <v>0</v>
      </c>
      <c r="AG87" s="22">
        <v>0</v>
      </c>
      <c r="AH87" s="22">
        <v>305805</v>
      </c>
      <c r="AI87" s="22">
        <v>723887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16139</v>
      </c>
      <c r="P88" s="22">
        <v>23840</v>
      </c>
      <c r="Q88" s="22">
        <v>0</v>
      </c>
      <c r="R88" s="22">
        <v>0</v>
      </c>
      <c r="S88" s="22">
        <v>346000</v>
      </c>
      <c r="T88" s="22">
        <v>385979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14491</v>
      </c>
      <c r="AE88" s="22">
        <v>13842</v>
      </c>
      <c r="AF88" s="22">
        <v>0</v>
      </c>
      <c r="AG88" s="22">
        <v>0</v>
      </c>
      <c r="AH88" s="22">
        <v>267804</v>
      </c>
      <c r="AI88" s="22">
        <v>296137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7512028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7512028</v>
      </c>
      <c r="N89" s="22">
        <v>0</v>
      </c>
      <c r="O89" s="22">
        <v>0</v>
      </c>
      <c r="P89" s="22">
        <v>873389</v>
      </c>
      <c r="Q89" s="22">
        <v>0</v>
      </c>
      <c r="R89" s="22">
        <v>0</v>
      </c>
      <c r="S89" s="22">
        <v>171302</v>
      </c>
      <c r="T89" s="22">
        <v>8556719</v>
      </c>
      <c r="U89" s="22">
        <v>7512028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7512028</v>
      </c>
      <c r="AD89" s="22">
        <v>0</v>
      </c>
      <c r="AE89" s="22">
        <v>493513</v>
      </c>
      <c r="AF89" s="22">
        <v>0</v>
      </c>
      <c r="AG89" s="22">
        <v>0</v>
      </c>
      <c r="AH89" s="22">
        <v>114936</v>
      </c>
      <c r="AI89" s="22">
        <v>8120477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184148</v>
      </c>
      <c r="Q90" s="22">
        <v>0</v>
      </c>
      <c r="R90" s="22">
        <v>35000</v>
      </c>
      <c r="S90" s="22">
        <v>0</v>
      </c>
      <c r="T90" s="22">
        <v>219148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184148</v>
      </c>
      <c r="AF90" s="22">
        <v>0</v>
      </c>
      <c r="AG90" s="22">
        <v>0</v>
      </c>
      <c r="AH90" s="22">
        <v>35000</v>
      </c>
      <c r="AI90" s="22">
        <v>219148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720908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720908</v>
      </c>
      <c r="N91" s="22">
        <v>4940292</v>
      </c>
      <c r="O91" s="22">
        <v>8257</v>
      </c>
      <c r="P91" s="22">
        <v>541065</v>
      </c>
      <c r="Q91" s="22">
        <v>0</v>
      </c>
      <c r="R91" s="22">
        <v>0</v>
      </c>
      <c r="S91" s="22">
        <v>589389</v>
      </c>
      <c r="T91" s="22">
        <v>6799911</v>
      </c>
      <c r="U91" s="22">
        <v>707049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707049</v>
      </c>
      <c r="AD91" s="22">
        <v>4475</v>
      </c>
      <c r="AE91" s="22">
        <v>443632</v>
      </c>
      <c r="AF91" s="22">
        <v>0</v>
      </c>
      <c r="AG91" s="22">
        <v>0</v>
      </c>
      <c r="AH91" s="22">
        <v>482109</v>
      </c>
      <c r="AI91" s="22">
        <v>1637265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302022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302022</v>
      </c>
      <c r="N92" s="22">
        <v>904753</v>
      </c>
      <c r="O92" s="22">
        <v>249522</v>
      </c>
      <c r="P92" s="22">
        <v>52000</v>
      </c>
      <c r="Q92" s="22">
        <v>3400</v>
      </c>
      <c r="R92" s="22">
        <v>0</v>
      </c>
      <c r="S92" s="22">
        <v>118000</v>
      </c>
      <c r="T92" s="22">
        <v>1629697</v>
      </c>
      <c r="U92" s="22">
        <v>168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168</v>
      </c>
      <c r="AD92" s="22">
        <v>190130</v>
      </c>
      <c r="AE92" s="22">
        <v>50500</v>
      </c>
      <c r="AF92" s="22">
        <v>0</v>
      </c>
      <c r="AG92" s="22">
        <v>0</v>
      </c>
      <c r="AH92" s="22">
        <v>93500</v>
      </c>
      <c r="AI92" s="22">
        <v>334298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13995</v>
      </c>
      <c r="Q93" s="22">
        <v>0</v>
      </c>
      <c r="R93" s="22">
        <v>0</v>
      </c>
      <c r="S93" s="22">
        <v>15450</v>
      </c>
      <c r="T93" s="22">
        <v>29445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13497</v>
      </c>
      <c r="AF93" s="22">
        <v>0</v>
      </c>
      <c r="AG93" s="22">
        <v>0</v>
      </c>
      <c r="AH93" s="22">
        <v>10450</v>
      </c>
      <c r="AI93" s="22">
        <v>23947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15000</v>
      </c>
      <c r="Q94" s="22">
        <v>0</v>
      </c>
      <c r="R94" s="22">
        <v>0</v>
      </c>
      <c r="S94" s="22">
        <v>0</v>
      </c>
      <c r="T94" s="22">
        <v>15000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5000</v>
      </c>
      <c r="AF94" s="22">
        <v>0</v>
      </c>
      <c r="AG94" s="22">
        <v>0</v>
      </c>
      <c r="AH94" s="22">
        <v>0</v>
      </c>
      <c r="AI94" s="22">
        <v>5000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26433</v>
      </c>
      <c r="I95" s="22">
        <v>0</v>
      </c>
      <c r="J95" s="22">
        <v>0</v>
      </c>
      <c r="K95" s="22">
        <v>0</v>
      </c>
      <c r="L95" s="22">
        <v>0</v>
      </c>
      <c r="M95" s="22">
        <v>26433</v>
      </c>
      <c r="N95" s="22">
        <v>0</v>
      </c>
      <c r="O95" s="22">
        <v>0</v>
      </c>
      <c r="P95" s="22">
        <v>0</v>
      </c>
      <c r="Q95" s="22">
        <v>0</v>
      </c>
      <c r="R95" s="22">
        <v>13827</v>
      </c>
      <c r="S95" s="22">
        <v>0</v>
      </c>
      <c r="T95" s="22">
        <v>40260</v>
      </c>
      <c r="U95" s="22">
        <v>0</v>
      </c>
      <c r="V95" s="22">
        <v>0</v>
      </c>
      <c r="W95" s="22">
        <v>0</v>
      </c>
      <c r="X95" s="22">
        <v>2115</v>
      </c>
      <c r="Y95" s="22">
        <v>0</v>
      </c>
      <c r="Z95" s="22">
        <v>0</v>
      </c>
      <c r="AA95" s="22">
        <v>0</v>
      </c>
      <c r="AB95" s="22">
        <v>0</v>
      </c>
      <c r="AC95" s="22">
        <v>2115</v>
      </c>
      <c r="AD95" s="22">
        <v>0</v>
      </c>
      <c r="AE95" s="22">
        <v>0</v>
      </c>
      <c r="AF95" s="22">
        <v>0</v>
      </c>
      <c r="AG95" s="22">
        <v>8651</v>
      </c>
      <c r="AH95" s="22">
        <v>0</v>
      </c>
      <c r="AI95" s="22">
        <v>10766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13014523</v>
      </c>
      <c r="O96" s="22">
        <v>16627</v>
      </c>
      <c r="P96" s="22">
        <v>43833</v>
      </c>
      <c r="Q96" s="22">
        <v>0</v>
      </c>
      <c r="R96" s="22">
        <v>0</v>
      </c>
      <c r="S96" s="22">
        <v>18902</v>
      </c>
      <c r="T96" s="22">
        <v>13093885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9561</v>
      </c>
      <c r="AE96" s="22">
        <v>39875</v>
      </c>
      <c r="AF96" s="22">
        <v>0</v>
      </c>
      <c r="AG96" s="22">
        <v>0</v>
      </c>
      <c r="AH96" s="22">
        <v>9451</v>
      </c>
      <c r="AI96" s="22">
        <v>58887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52304</v>
      </c>
      <c r="Q97" s="22">
        <v>0</v>
      </c>
      <c r="R97" s="22">
        <v>0</v>
      </c>
      <c r="S97" s="22">
        <v>0</v>
      </c>
      <c r="T97" s="22">
        <v>52304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52304</v>
      </c>
      <c r="AF97" s="22">
        <v>0</v>
      </c>
      <c r="AG97" s="22">
        <v>0</v>
      </c>
      <c r="AH97" s="22">
        <v>0</v>
      </c>
      <c r="AI97" s="22">
        <v>52304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90000</v>
      </c>
      <c r="S98" s="22">
        <v>128153</v>
      </c>
      <c r="T98" s="22">
        <v>218153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128153</v>
      </c>
      <c r="AI98" s="22">
        <v>128153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40000</v>
      </c>
      <c r="Q99" s="22">
        <v>0</v>
      </c>
      <c r="R99" s="22">
        <v>0</v>
      </c>
      <c r="S99" s="22">
        <v>0</v>
      </c>
      <c r="T99" s="22">
        <v>40000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19999</v>
      </c>
      <c r="AF99" s="22">
        <v>0</v>
      </c>
      <c r="AG99" s="22">
        <v>0</v>
      </c>
      <c r="AH99" s="22">
        <v>0</v>
      </c>
      <c r="AI99" s="22">
        <v>19999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112502</v>
      </c>
      <c r="Q100" s="22">
        <v>0</v>
      </c>
      <c r="R100" s="22">
        <v>0</v>
      </c>
      <c r="S100" s="22">
        <v>0</v>
      </c>
      <c r="T100" s="22">
        <v>112502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76705</v>
      </c>
      <c r="AF100" s="22">
        <v>0</v>
      </c>
      <c r="AG100" s="22">
        <v>0</v>
      </c>
      <c r="AH100" s="22">
        <v>0</v>
      </c>
      <c r="AI100" s="22">
        <v>76705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171844</v>
      </c>
      <c r="T101" s="22">
        <v>171844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117235</v>
      </c>
      <c r="AI101" s="22">
        <v>117235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7008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7008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7008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842319</v>
      </c>
      <c r="H104" s="22">
        <v>0</v>
      </c>
      <c r="I104" s="22">
        <v>102959</v>
      </c>
      <c r="J104" s="22">
        <v>0</v>
      </c>
      <c r="K104" s="22">
        <v>0</v>
      </c>
      <c r="L104" s="22">
        <v>0</v>
      </c>
      <c r="M104" s="22">
        <v>945278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945278</v>
      </c>
      <c r="U104" s="22">
        <v>0</v>
      </c>
      <c r="V104" s="22">
        <v>0</v>
      </c>
      <c r="W104" s="22">
        <v>83292</v>
      </c>
      <c r="X104" s="22">
        <v>0</v>
      </c>
      <c r="Y104" s="22">
        <v>6177</v>
      </c>
      <c r="Z104" s="22">
        <v>0</v>
      </c>
      <c r="AA104" s="22">
        <v>0</v>
      </c>
      <c r="AB104" s="22">
        <v>0</v>
      </c>
      <c r="AC104" s="22">
        <v>89469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89469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16000</v>
      </c>
      <c r="O105" s="22">
        <v>0</v>
      </c>
      <c r="P105" s="22">
        <v>117715</v>
      </c>
      <c r="Q105" s="22">
        <v>278000</v>
      </c>
      <c r="R105" s="22">
        <v>0</v>
      </c>
      <c r="S105" s="22">
        <v>0</v>
      </c>
      <c r="T105" s="22">
        <v>411715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47086</v>
      </c>
      <c r="AF105" s="22">
        <v>0</v>
      </c>
      <c r="AG105" s="22">
        <v>0</v>
      </c>
      <c r="AH105" s="22">
        <v>0</v>
      </c>
      <c r="AI105" s="22">
        <v>47086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8711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8711</v>
      </c>
      <c r="N106" s="22">
        <v>1118474</v>
      </c>
      <c r="O106" s="22">
        <v>377887</v>
      </c>
      <c r="P106" s="22">
        <v>206800</v>
      </c>
      <c r="Q106" s="22">
        <v>0</v>
      </c>
      <c r="R106" s="22">
        <v>16615</v>
      </c>
      <c r="S106" s="22">
        <v>522529</v>
      </c>
      <c r="T106" s="22">
        <v>2251016</v>
      </c>
      <c r="U106" s="22">
        <v>7833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7833</v>
      </c>
      <c r="AD106" s="22">
        <v>278356</v>
      </c>
      <c r="AE106" s="22">
        <v>173641</v>
      </c>
      <c r="AF106" s="22">
        <v>0</v>
      </c>
      <c r="AG106" s="22">
        <v>9931</v>
      </c>
      <c r="AH106" s="22">
        <v>413226</v>
      </c>
      <c r="AI106" s="22">
        <v>882987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138949</v>
      </c>
      <c r="F107" s="22">
        <v>0</v>
      </c>
      <c r="G107" s="22">
        <v>50521</v>
      </c>
      <c r="H107" s="22">
        <v>0</v>
      </c>
      <c r="I107" s="22">
        <v>5495</v>
      </c>
      <c r="J107" s="22">
        <v>0</v>
      </c>
      <c r="K107" s="22">
        <v>8099</v>
      </c>
      <c r="L107" s="22">
        <v>0</v>
      </c>
      <c r="M107" s="22">
        <v>203064</v>
      </c>
      <c r="N107" s="22">
        <v>41235</v>
      </c>
      <c r="O107" s="22">
        <v>0</v>
      </c>
      <c r="P107" s="22">
        <v>50318</v>
      </c>
      <c r="Q107" s="22">
        <v>0</v>
      </c>
      <c r="R107" s="22">
        <v>0</v>
      </c>
      <c r="S107" s="22">
        <v>52966</v>
      </c>
      <c r="T107" s="22">
        <v>347583</v>
      </c>
      <c r="U107" s="22">
        <v>133543</v>
      </c>
      <c r="V107" s="22">
        <v>0</v>
      </c>
      <c r="W107" s="22">
        <v>30649</v>
      </c>
      <c r="X107" s="22">
        <v>0</v>
      </c>
      <c r="Y107" s="22">
        <v>3884</v>
      </c>
      <c r="Z107" s="22">
        <v>0</v>
      </c>
      <c r="AA107" s="22">
        <v>0</v>
      </c>
      <c r="AB107" s="22">
        <v>0</v>
      </c>
      <c r="AC107" s="22">
        <v>168076</v>
      </c>
      <c r="AD107" s="22">
        <v>0</v>
      </c>
      <c r="AE107" s="22">
        <v>43837</v>
      </c>
      <c r="AF107" s="22">
        <v>0</v>
      </c>
      <c r="AG107" s="22">
        <v>0</v>
      </c>
      <c r="AH107" s="22">
        <v>52966</v>
      </c>
      <c r="AI107" s="22">
        <v>264879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145530</v>
      </c>
      <c r="P108" s="22">
        <v>0</v>
      </c>
      <c r="Q108" s="22">
        <v>5814</v>
      </c>
      <c r="R108" s="22">
        <v>20000</v>
      </c>
      <c r="S108" s="22">
        <v>0</v>
      </c>
      <c r="T108" s="22">
        <v>171344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60031</v>
      </c>
      <c r="AE108" s="22">
        <v>0</v>
      </c>
      <c r="AF108" s="22">
        <v>0</v>
      </c>
      <c r="AG108" s="22">
        <v>6960</v>
      </c>
      <c r="AH108" s="22">
        <v>0</v>
      </c>
      <c r="AI108" s="22">
        <v>66991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9382</v>
      </c>
      <c r="R109" s="22">
        <v>0</v>
      </c>
      <c r="S109" s="22">
        <v>0</v>
      </c>
      <c r="T109" s="22">
        <v>9382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360610</v>
      </c>
      <c r="F110" s="22">
        <v>0</v>
      </c>
      <c r="G110" s="22">
        <v>0</v>
      </c>
      <c r="H110" s="22">
        <v>2273811</v>
      </c>
      <c r="I110" s="22">
        <v>0</v>
      </c>
      <c r="J110" s="22">
        <v>0</v>
      </c>
      <c r="K110" s="22">
        <v>0</v>
      </c>
      <c r="L110" s="22">
        <v>0</v>
      </c>
      <c r="M110" s="22">
        <v>2634421</v>
      </c>
      <c r="N110" s="22">
        <v>0</v>
      </c>
      <c r="O110" s="22">
        <v>4931</v>
      </c>
      <c r="P110" s="22">
        <v>96568</v>
      </c>
      <c r="Q110" s="22">
        <v>228980</v>
      </c>
      <c r="R110" s="22">
        <v>0</v>
      </c>
      <c r="S110" s="22">
        <v>256533</v>
      </c>
      <c r="T110" s="22">
        <v>3221433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4241</v>
      </c>
      <c r="AE110" s="22">
        <v>58601</v>
      </c>
      <c r="AF110" s="22">
        <v>0</v>
      </c>
      <c r="AG110" s="22">
        <v>0</v>
      </c>
      <c r="AH110" s="22">
        <v>212111</v>
      </c>
      <c r="AI110" s="22">
        <v>274953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163260</v>
      </c>
      <c r="F111" s="22">
        <v>0</v>
      </c>
      <c r="G111" s="22">
        <v>-131633</v>
      </c>
      <c r="H111" s="22">
        <v>30889</v>
      </c>
      <c r="I111" s="22">
        <v>-62516</v>
      </c>
      <c r="J111" s="22">
        <v>0</v>
      </c>
      <c r="K111" s="22">
        <v>0</v>
      </c>
      <c r="L111" s="22">
        <v>0</v>
      </c>
      <c r="M111" s="22">
        <v>0</v>
      </c>
      <c r="N111" s="22">
        <v>14742</v>
      </c>
      <c r="O111" s="22">
        <v>27944</v>
      </c>
      <c r="P111" s="22">
        <v>52006</v>
      </c>
      <c r="Q111" s="22">
        <v>0</v>
      </c>
      <c r="R111" s="22">
        <v>0</v>
      </c>
      <c r="S111" s="22">
        <v>0</v>
      </c>
      <c r="T111" s="22">
        <v>94692</v>
      </c>
      <c r="U111" s="22">
        <v>0</v>
      </c>
      <c r="V111" s="22">
        <v>0</v>
      </c>
      <c r="W111" s="22">
        <v>243</v>
      </c>
      <c r="X111" s="22">
        <v>-243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28021</v>
      </c>
      <c r="AE111" s="22">
        <v>34006</v>
      </c>
      <c r="AF111" s="22">
        <v>0</v>
      </c>
      <c r="AG111" s="22">
        <v>0</v>
      </c>
      <c r="AH111" s="22">
        <v>0</v>
      </c>
      <c r="AI111" s="22">
        <v>62027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97139</v>
      </c>
      <c r="P112" s="22">
        <v>106255</v>
      </c>
      <c r="Q112" s="22">
        <v>0</v>
      </c>
      <c r="R112" s="22">
        <v>0</v>
      </c>
      <c r="S112" s="22">
        <v>303262</v>
      </c>
      <c r="T112" s="22">
        <v>506656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97139</v>
      </c>
      <c r="AE112" s="22">
        <v>76082</v>
      </c>
      <c r="AF112" s="22">
        <v>0</v>
      </c>
      <c r="AG112" s="22">
        <v>0</v>
      </c>
      <c r="AH112" s="22">
        <v>191542</v>
      </c>
      <c r="AI112" s="22">
        <v>364763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-3583133</v>
      </c>
      <c r="I113" s="22">
        <v>0</v>
      </c>
      <c r="J113" s="22">
        <v>0</v>
      </c>
      <c r="K113" s="22">
        <v>0</v>
      </c>
      <c r="L113" s="22">
        <v>0</v>
      </c>
      <c r="M113" s="22">
        <v>-3583133</v>
      </c>
      <c r="N113" s="22">
        <v>3583133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4334</v>
      </c>
      <c r="F114" s="22">
        <v>0</v>
      </c>
      <c r="G114" s="22">
        <v>16153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20487</v>
      </c>
      <c r="N114" s="22">
        <v>0</v>
      </c>
      <c r="O114" s="22">
        <v>0</v>
      </c>
      <c r="P114" s="22">
        <v>218593</v>
      </c>
      <c r="Q114" s="22">
        <v>0</v>
      </c>
      <c r="R114" s="22">
        <v>0</v>
      </c>
      <c r="S114" s="22">
        <v>357557</v>
      </c>
      <c r="T114" s="22">
        <v>596637</v>
      </c>
      <c r="U114" s="22">
        <v>4334</v>
      </c>
      <c r="V114" s="22">
        <v>0</v>
      </c>
      <c r="W114" s="22">
        <v>16153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20487</v>
      </c>
      <c r="AD114" s="22">
        <v>0</v>
      </c>
      <c r="AE114" s="22">
        <v>202030</v>
      </c>
      <c r="AF114" s="22">
        <v>0</v>
      </c>
      <c r="AG114" s="22">
        <v>0</v>
      </c>
      <c r="AH114" s="22">
        <v>265276</v>
      </c>
      <c r="AI114" s="22">
        <v>487793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2290</v>
      </c>
      <c r="Q115" s="22">
        <v>706</v>
      </c>
      <c r="R115" s="22">
        <v>0</v>
      </c>
      <c r="S115" s="22">
        <v>10000</v>
      </c>
      <c r="T115" s="22">
        <v>12996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624</v>
      </c>
      <c r="AF115" s="22">
        <v>0</v>
      </c>
      <c r="AG115" s="22">
        <v>0</v>
      </c>
      <c r="AH115" s="22">
        <v>10000</v>
      </c>
      <c r="AI115" s="22">
        <v>10624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39776</v>
      </c>
      <c r="Q116" s="22">
        <v>0</v>
      </c>
      <c r="R116" s="22">
        <v>0</v>
      </c>
      <c r="S116" s="22">
        <v>0</v>
      </c>
      <c r="T116" s="22">
        <v>39776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3646</v>
      </c>
      <c r="AF116" s="22">
        <v>0</v>
      </c>
      <c r="AG116" s="22">
        <v>0</v>
      </c>
      <c r="AH116" s="22">
        <v>0</v>
      </c>
      <c r="AI116" s="22">
        <v>3646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3866695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3866695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1772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16817</v>
      </c>
      <c r="M118" s="22">
        <v>18589</v>
      </c>
      <c r="N118" s="22">
        <v>0</v>
      </c>
      <c r="O118" s="22">
        <v>35827</v>
      </c>
      <c r="P118" s="22">
        <v>0</v>
      </c>
      <c r="Q118" s="22">
        <v>0</v>
      </c>
      <c r="R118" s="22">
        <v>0</v>
      </c>
      <c r="S118" s="22">
        <v>0</v>
      </c>
      <c r="T118" s="22">
        <v>54416</v>
      </c>
      <c r="U118" s="22">
        <v>1772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16215</v>
      </c>
      <c r="AC118" s="22">
        <v>17987</v>
      </c>
      <c r="AD118" s="22">
        <v>5941</v>
      </c>
      <c r="AE118" s="22">
        <v>0</v>
      </c>
      <c r="AF118" s="22">
        <v>0</v>
      </c>
      <c r="AG118" s="22">
        <v>0</v>
      </c>
      <c r="AH118" s="22">
        <v>0</v>
      </c>
      <c r="AI118" s="22">
        <v>23928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8929</v>
      </c>
      <c r="F119" s="22">
        <v>0</v>
      </c>
      <c r="G119" s="22">
        <v>32802</v>
      </c>
      <c r="H119" s="22">
        <v>20253</v>
      </c>
      <c r="I119" s="22">
        <v>0</v>
      </c>
      <c r="J119" s="22">
        <v>0</v>
      </c>
      <c r="K119" s="22">
        <v>0</v>
      </c>
      <c r="L119" s="22">
        <v>0</v>
      </c>
      <c r="M119" s="22">
        <v>61984</v>
      </c>
      <c r="N119" s="22">
        <v>0</v>
      </c>
      <c r="O119" s="22">
        <v>0</v>
      </c>
      <c r="P119" s="22">
        <v>6746</v>
      </c>
      <c r="Q119" s="22">
        <v>0</v>
      </c>
      <c r="R119" s="22">
        <v>0</v>
      </c>
      <c r="S119" s="22">
        <v>0</v>
      </c>
      <c r="T119" s="22">
        <v>68730</v>
      </c>
      <c r="U119" s="22">
        <v>8929</v>
      </c>
      <c r="V119" s="22">
        <v>0</v>
      </c>
      <c r="W119" s="22">
        <v>15745</v>
      </c>
      <c r="X119" s="22">
        <v>9721</v>
      </c>
      <c r="Y119" s="22">
        <v>0</v>
      </c>
      <c r="Z119" s="22">
        <v>0</v>
      </c>
      <c r="AA119" s="22">
        <v>0</v>
      </c>
      <c r="AB119" s="22">
        <v>0</v>
      </c>
      <c r="AC119" s="22">
        <v>34395</v>
      </c>
      <c r="AD119" s="22">
        <v>0</v>
      </c>
      <c r="AE119" s="22">
        <v>3373</v>
      </c>
      <c r="AF119" s="22">
        <v>0</v>
      </c>
      <c r="AG119" s="22">
        <v>0</v>
      </c>
      <c r="AH119" s="22">
        <v>0</v>
      </c>
      <c r="AI119" s="22">
        <v>37768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161367</v>
      </c>
      <c r="Q120" s="22">
        <v>318540</v>
      </c>
      <c r="R120" s="22">
        <v>0</v>
      </c>
      <c r="S120" s="22">
        <v>0</v>
      </c>
      <c r="T120" s="22">
        <v>479907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161365</v>
      </c>
      <c r="AF120" s="22">
        <v>0</v>
      </c>
      <c r="AG120" s="22">
        <v>0</v>
      </c>
      <c r="AH120" s="22">
        <v>0</v>
      </c>
      <c r="AI120" s="22">
        <v>161365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86225</v>
      </c>
      <c r="T121" s="22">
        <v>86225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24967</v>
      </c>
      <c r="AI121" s="22">
        <v>24967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22357</v>
      </c>
      <c r="F123" s="22">
        <v>0</v>
      </c>
      <c r="G123" s="22">
        <v>0</v>
      </c>
      <c r="H123" s="22">
        <v>2024</v>
      </c>
      <c r="I123" s="22">
        <v>0</v>
      </c>
      <c r="J123" s="22">
        <v>0</v>
      </c>
      <c r="K123" s="22">
        <v>0</v>
      </c>
      <c r="L123" s="22">
        <v>0</v>
      </c>
      <c r="M123" s="22">
        <v>24381</v>
      </c>
      <c r="N123" s="22">
        <v>374475</v>
      </c>
      <c r="O123" s="22">
        <v>24189</v>
      </c>
      <c r="P123" s="22">
        <v>266185</v>
      </c>
      <c r="Q123" s="22">
        <v>0</v>
      </c>
      <c r="R123" s="22">
        <v>3021</v>
      </c>
      <c r="S123" s="22">
        <v>113356</v>
      </c>
      <c r="T123" s="22">
        <v>805607</v>
      </c>
      <c r="U123" s="22">
        <v>17243</v>
      </c>
      <c r="V123" s="22">
        <v>0</v>
      </c>
      <c r="W123" s="22">
        <v>0</v>
      </c>
      <c r="X123" s="22">
        <v>1077</v>
      </c>
      <c r="Y123" s="22">
        <v>0</v>
      </c>
      <c r="Z123" s="22">
        <v>0</v>
      </c>
      <c r="AA123" s="22">
        <v>0</v>
      </c>
      <c r="AB123" s="22">
        <v>0</v>
      </c>
      <c r="AC123" s="22">
        <v>18320</v>
      </c>
      <c r="AD123" s="22">
        <v>19311</v>
      </c>
      <c r="AE123" s="22">
        <v>222529</v>
      </c>
      <c r="AF123" s="22">
        <v>0</v>
      </c>
      <c r="AG123" s="22">
        <v>0</v>
      </c>
      <c r="AH123" s="22">
        <v>101028</v>
      </c>
      <c r="AI123" s="22">
        <v>361188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24169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24169</v>
      </c>
      <c r="N124" s="22">
        <v>0</v>
      </c>
      <c r="O124" s="22">
        <v>0</v>
      </c>
      <c r="P124" s="22">
        <v>130040</v>
      </c>
      <c r="Q124" s="22">
        <v>0</v>
      </c>
      <c r="R124" s="22">
        <v>0</v>
      </c>
      <c r="S124" s="22">
        <v>0</v>
      </c>
      <c r="T124" s="22">
        <v>154209</v>
      </c>
      <c r="U124" s="22">
        <v>24155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24155</v>
      </c>
      <c r="AD124" s="22">
        <v>0</v>
      </c>
      <c r="AE124" s="22">
        <v>31080</v>
      </c>
      <c r="AF124" s="22">
        <v>0</v>
      </c>
      <c r="AG124" s="22">
        <v>0</v>
      </c>
      <c r="AH124" s="22">
        <v>0</v>
      </c>
      <c r="AI124" s="22">
        <v>55235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1039371</v>
      </c>
      <c r="F125" s="22">
        <v>0</v>
      </c>
      <c r="G125" s="22">
        <v>15599</v>
      </c>
      <c r="H125" s="22">
        <v>145973</v>
      </c>
      <c r="I125" s="22">
        <v>0</v>
      </c>
      <c r="J125" s="22">
        <v>0</v>
      </c>
      <c r="K125" s="22">
        <v>0</v>
      </c>
      <c r="L125" s="22">
        <v>0</v>
      </c>
      <c r="M125" s="22">
        <v>1200943</v>
      </c>
      <c r="N125" s="22">
        <v>0</v>
      </c>
      <c r="O125" s="22">
        <v>83380</v>
      </c>
      <c r="P125" s="22">
        <v>300925</v>
      </c>
      <c r="Q125" s="22">
        <v>0</v>
      </c>
      <c r="R125" s="22">
        <v>0</v>
      </c>
      <c r="S125" s="22">
        <v>0</v>
      </c>
      <c r="T125" s="22">
        <v>1585248</v>
      </c>
      <c r="U125" s="22">
        <v>1039371</v>
      </c>
      <c r="V125" s="22">
        <v>0</v>
      </c>
      <c r="W125" s="22">
        <v>15599</v>
      </c>
      <c r="X125" s="22">
        <v>145973</v>
      </c>
      <c r="Y125" s="22">
        <v>0</v>
      </c>
      <c r="Z125" s="22">
        <v>0</v>
      </c>
      <c r="AA125" s="22">
        <v>0</v>
      </c>
      <c r="AB125" s="22">
        <v>0</v>
      </c>
      <c r="AC125" s="22">
        <v>1200943</v>
      </c>
      <c r="AD125" s="22">
        <v>83380</v>
      </c>
      <c r="AE125" s="22">
        <v>300925</v>
      </c>
      <c r="AF125" s="22">
        <v>0</v>
      </c>
      <c r="AG125" s="22">
        <v>0</v>
      </c>
      <c r="AH125" s="22">
        <v>0</v>
      </c>
      <c r="AI125" s="22">
        <v>1585248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260175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260175</v>
      </c>
      <c r="N126" s="22">
        <v>0</v>
      </c>
      <c r="O126" s="22">
        <v>43118</v>
      </c>
      <c r="P126" s="22">
        <v>0</v>
      </c>
      <c r="Q126" s="22">
        <v>9900</v>
      </c>
      <c r="R126" s="22">
        <v>16446</v>
      </c>
      <c r="S126" s="22">
        <v>0</v>
      </c>
      <c r="T126" s="22">
        <v>329639</v>
      </c>
      <c r="U126" s="22">
        <v>240867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240867</v>
      </c>
      <c r="AD126" s="22">
        <v>3018</v>
      </c>
      <c r="AE126" s="22">
        <v>0</v>
      </c>
      <c r="AF126" s="22">
        <v>0</v>
      </c>
      <c r="AG126" s="22">
        <v>16446</v>
      </c>
      <c r="AH126" s="22">
        <v>0</v>
      </c>
      <c r="AI126" s="22">
        <v>260331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94927</v>
      </c>
      <c r="F127" s="22">
        <v>0</v>
      </c>
      <c r="G127" s="22">
        <v>-1446540</v>
      </c>
      <c r="H127" s="22">
        <v>-1443063</v>
      </c>
      <c r="I127" s="22">
        <v>0</v>
      </c>
      <c r="J127" s="22">
        <v>0</v>
      </c>
      <c r="K127" s="22">
        <v>0</v>
      </c>
      <c r="L127" s="22">
        <v>0</v>
      </c>
      <c r="M127" s="22">
        <v>-2794676</v>
      </c>
      <c r="N127" s="22">
        <v>2909297</v>
      </c>
      <c r="O127" s="22">
        <v>1700972</v>
      </c>
      <c r="P127" s="22">
        <v>19847</v>
      </c>
      <c r="Q127" s="22">
        <v>2</v>
      </c>
      <c r="R127" s="22">
        <v>0</v>
      </c>
      <c r="S127" s="22">
        <v>100187</v>
      </c>
      <c r="T127" s="22">
        <v>1935629</v>
      </c>
      <c r="U127" s="22">
        <v>76128</v>
      </c>
      <c r="V127" s="22">
        <v>0</v>
      </c>
      <c r="W127" s="22">
        <v>6811</v>
      </c>
      <c r="X127" s="22">
        <v>9320</v>
      </c>
      <c r="Y127" s="22">
        <v>0</v>
      </c>
      <c r="Z127" s="22">
        <v>0</v>
      </c>
      <c r="AA127" s="22">
        <v>0</v>
      </c>
      <c r="AB127" s="22">
        <v>0</v>
      </c>
      <c r="AC127" s="22">
        <v>92259</v>
      </c>
      <c r="AD127" s="22">
        <v>944857</v>
      </c>
      <c r="AE127" s="22">
        <v>12471</v>
      </c>
      <c r="AF127" s="22">
        <v>0</v>
      </c>
      <c r="AG127" s="22">
        <v>0</v>
      </c>
      <c r="AH127" s="22">
        <v>100187</v>
      </c>
      <c r="AI127" s="22">
        <v>1149774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1419358</v>
      </c>
      <c r="O129" s="22">
        <v>0</v>
      </c>
      <c r="P129" s="22">
        <v>0</v>
      </c>
      <c r="Q129" s="22">
        <v>0</v>
      </c>
      <c r="R129" s="22">
        <v>0</v>
      </c>
      <c r="S129" s="22">
        <v>94100</v>
      </c>
      <c r="T129" s="22">
        <v>1513458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82808</v>
      </c>
      <c r="AI129" s="22">
        <v>82808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34096</v>
      </c>
      <c r="R130" s="22">
        <v>0</v>
      </c>
      <c r="S130" s="22">
        <v>0</v>
      </c>
      <c r="T130" s="22">
        <v>34096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9001</v>
      </c>
      <c r="T131" s="22">
        <v>9001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4502</v>
      </c>
      <c r="AI131" s="22">
        <v>4502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10216</v>
      </c>
      <c r="Q132" s="22">
        <v>0</v>
      </c>
      <c r="R132" s="22">
        <v>0</v>
      </c>
      <c r="S132" s="22">
        <v>0</v>
      </c>
      <c r="T132" s="22">
        <v>10216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1362</v>
      </c>
      <c r="AF132" s="22">
        <v>0</v>
      </c>
      <c r="AG132" s="22">
        <v>0</v>
      </c>
      <c r="AH132" s="22">
        <v>0</v>
      </c>
      <c r="AI132" s="22">
        <v>1362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7002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7002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24748</v>
      </c>
      <c r="T133" s="22">
        <v>31750</v>
      </c>
      <c r="U133" s="22">
        <v>6302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6302</v>
      </c>
      <c r="AD133" s="22">
        <v>0</v>
      </c>
      <c r="AE133" s="22">
        <v>0</v>
      </c>
      <c r="AF133" s="22">
        <v>0</v>
      </c>
      <c r="AG133" s="22">
        <v>0</v>
      </c>
      <c r="AH133" s="22">
        <v>24745</v>
      </c>
      <c r="AI133" s="22">
        <v>31047</v>
      </c>
      <c r="AJ133" s="22"/>
      <c r="AK133" s="22"/>
      <c r="AL133" s="22"/>
    </row>
    <row r="134" spans="1:38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3851</v>
      </c>
      <c r="R135" s="22">
        <v>0</v>
      </c>
      <c r="S135" s="22">
        <v>0</v>
      </c>
      <c r="T135" s="22">
        <v>3851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170400</v>
      </c>
      <c r="P136" s="22">
        <v>16200</v>
      </c>
      <c r="Q136" s="22">
        <v>69600</v>
      </c>
      <c r="R136" s="22">
        <v>0</v>
      </c>
      <c r="S136" s="22">
        <v>24573</v>
      </c>
      <c r="T136" s="22">
        <v>280773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16188</v>
      </c>
      <c r="AE136" s="22">
        <v>16200</v>
      </c>
      <c r="AF136" s="22">
        <v>0</v>
      </c>
      <c r="AG136" s="22">
        <v>0</v>
      </c>
      <c r="AH136" s="22">
        <v>23754</v>
      </c>
      <c r="AI136" s="22">
        <v>56142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1503178</v>
      </c>
      <c r="I137" s="22">
        <v>0</v>
      </c>
      <c r="J137" s="22">
        <v>0</v>
      </c>
      <c r="K137" s="22">
        <v>0</v>
      </c>
      <c r="L137" s="22">
        <v>0</v>
      </c>
      <c r="M137" s="22">
        <v>1503178</v>
      </c>
      <c r="N137" s="22">
        <v>0</v>
      </c>
      <c r="O137" s="22">
        <v>877079</v>
      </c>
      <c r="P137" s="22">
        <v>721575</v>
      </c>
      <c r="Q137" s="22">
        <v>0</v>
      </c>
      <c r="R137" s="22">
        <v>2377420</v>
      </c>
      <c r="S137" s="22">
        <v>304862</v>
      </c>
      <c r="T137" s="22">
        <v>5784114</v>
      </c>
      <c r="U137" s="22">
        <v>0</v>
      </c>
      <c r="V137" s="22">
        <v>0</v>
      </c>
      <c r="W137" s="22">
        <v>0</v>
      </c>
      <c r="X137" s="22">
        <v>358314</v>
      </c>
      <c r="Y137" s="22">
        <v>0</v>
      </c>
      <c r="Z137" s="22">
        <v>0</v>
      </c>
      <c r="AA137" s="22">
        <v>0</v>
      </c>
      <c r="AB137" s="22">
        <v>0</v>
      </c>
      <c r="AC137" s="22">
        <v>358314</v>
      </c>
      <c r="AD137" s="22">
        <v>330637</v>
      </c>
      <c r="AE137" s="22">
        <v>488933</v>
      </c>
      <c r="AF137" s="22">
        <v>0</v>
      </c>
      <c r="AG137" s="22">
        <v>419007</v>
      </c>
      <c r="AH137" s="22">
        <v>156582</v>
      </c>
      <c r="AI137" s="22">
        <v>1753473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38393</v>
      </c>
      <c r="Q138" s="22">
        <v>285807</v>
      </c>
      <c r="R138" s="22">
        <v>0</v>
      </c>
      <c r="S138" s="22">
        <v>87899</v>
      </c>
      <c r="T138" s="22">
        <v>412099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18896</v>
      </c>
      <c r="AF138" s="22">
        <v>0</v>
      </c>
      <c r="AG138" s="22">
        <v>0</v>
      </c>
      <c r="AH138" s="22">
        <v>8529</v>
      </c>
      <c r="AI138" s="22">
        <v>27425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1952843</v>
      </c>
      <c r="F139" s="22">
        <v>0</v>
      </c>
      <c r="G139" s="22">
        <v>378745</v>
      </c>
      <c r="H139" s="22">
        <v>401295</v>
      </c>
      <c r="I139" s="22">
        <v>878268</v>
      </c>
      <c r="J139" s="22">
        <v>0</v>
      </c>
      <c r="K139" s="22">
        <v>0</v>
      </c>
      <c r="L139" s="22">
        <v>0</v>
      </c>
      <c r="M139" s="22">
        <v>3611151</v>
      </c>
      <c r="N139" s="22">
        <v>947432</v>
      </c>
      <c r="O139" s="22">
        <v>0</v>
      </c>
      <c r="P139" s="22">
        <v>0</v>
      </c>
      <c r="Q139" s="22">
        <v>0</v>
      </c>
      <c r="R139" s="22">
        <v>216095</v>
      </c>
      <c r="S139" s="22">
        <v>83460</v>
      </c>
      <c r="T139" s="22">
        <v>4858138</v>
      </c>
      <c r="U139" s="22">
        <v>3591178</v>
      </c>
      <c r="V139" s="22">
        <v>0</v>
      </c>
      <c r="W139" s="22">
        <v>7182</v>
      </c>
      <c r="X139" s="22">
        <v>12790</v>
      </c>
      <c r="Y139" s="22">
        <v>0</v>
      </c>
      <c r="Z139" s="22">
        <v>0</v>
      </c>
      <c r="AA139" s="22">
        <v>0</v>
      </c>
      <c r="AB139" s="22">
        <v>0</v>
      </c>
      <c r="AC139" s="22">
        <v>3611150</v>
      </c>
      <c r="AD139" s="22">
        <v>0</v>
      </c>
      <c r="AE139" s="22">
        <v>0</v>
      </c>
      <c r="AF139" s="22">
        <v>0</v>
      </c>
      <c r="AG139" s="22">
        <v>216095</v>
      </c>
      <c r="AH139" s="22">
        <v>83460</v>
      </c>
      <c r="AI139" s="22">
        <v>3910705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25000</v>
      </c>
      <c r="T141" s="22">
        <v>25000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6000</v>
      </c>
      <c r="AI141" s="22">
        <v>6000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9840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9840</v>
      </c>
      <c r="N142" s="22">
        <v>0</v>
      </c>
      <c r="O142" s="22">
        <v>1038000</v>
      </c>
      <c r="P142" s="22">
        <v>0</v>
      </c>
      <c r="Q142" s="22">
        <v>0</v>
      </c>
      <c r="R142" s="22">
        <v>0</v>
      </c>
      <c r="S142" s="22">
        <v>0</v>
      </c>
      <c r="T142" s="22">
        <v>1047840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1038000</v>
      </c>
      <c r="AE142" s="22">
        <v>0</v>
      </c>
      <c r="AF142" s="22">
        <v>0</v>
      </c>
      <c r="AG142" s="22">
        <v>0</v>
      </c>
      <c r="AH142" s="22">
        <v>0</v>
      </c>
      <c r="AI142" s="22">
        <v>1038000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46441</v>
      </c>
      <c r="Q143" s="22">
        <v>0</v>
      </c>
      <c r="R143" s="22">
        <v>0</v>
      </c>
      <c r="S143" s="22">
        <v>0</v>
      </c>
      <c r="T143" s="22">
        <v>46441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9288</v>
      </c>
      <c r="AF143" s="22">
        <v>0</v>
      </c>
      <c r="AG143" s="22">
        <v>0</v>
      </c>
      <c r="AH143" s="22">
        <v>0</v>
      </c>
      <c r="AI143" s="22">
        <v>9288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87068</v>
      </c>
      <c r="F144" s="22">
        <v>0</v>
      </c>
      <c r="G144" s="22">
        <v>6582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93650</v>
      </c>
      <c r="N144" s="22">
        <v>0</v>
      </c>
      <c r="O144" s="22">
        <v>9379055</v>
      </c>
      <c r="P144" s="22">
        <v>52915</v>
      </c>
      <c r="Q144" s="22">
        <v>7628</v>
      </c>
      <c r="R144" s="22">
        <v>0</v>
      </c>
      <c r="S144" s="22">
        <v>0</v>
      </c>
      <c r="T144" s="22">
        <v>9533248</v>
      </c>
      <c r="U144" s="22">
        <v>39181</v>
      </c>
      <c r="V144" s="22">
        <v>0</v>
      </c>
      <c r="W144" s="22">
        <v>4212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43393</v>
      </c>
      <c r="AD144" s="22">
        <v>2602464</v>
      </c>
      <c r="AE144" s="22">
        <v>15875</v>
      </c>
      <c r="AF144" s="22">
        <v>0</v>
      </c>
      <c r="AG144" s="22">
        <v>0</v>
      </c>
      <c r="AH144" s="22">
        <v>0</v>
      </c>
      <c r="AI144" s="22">
        <v>2661732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30286</v>
      </c>
      <c r="Q145" s="22">
        <v>0</v>
      </c>
      <c r="R145" s="22">
        <v>0</v>
      </c>
      <c r="S145" s="22">
        <v>31930</v>
      </c>
      <c r="T145" s="22">
        <v>62216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2019</v>
      </c>
      <c r="AF145" s="22">
        <v>0</v>
      </c>
      <c r="AG145" s="22">
        <v>0</v>
      </c>
      <c r="AH145" s="22">
        <v>21930</v>
      </c>
      <c r="AI145" s="22">
        <v>23949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2574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2574</v>
      </c>
      <c r="AD146" s="22">
        <v>0</v>
      </c>
      <c r="AE146" s="22">
        <v>0</v>
      </c>
      <c r="AF146" s="22">
        <v>0</v>
      </c>
      <c r="AG146" s="22">
        <v>0</v>
      </c>
      <c r="AH146" s="22">
        <v>2876</v>
      </c>
      <c r="AI146" s="22">
        <v>5450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57236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57236</v>
      </c>
      <c r="N147" s="22">
        <v>0</v>
      </c>
      <c r="O147" s="22">
        <v>31359</v>
      </c>
      <c r="P147" s="22">
        <v>19000</v>
      </c>
      <c r="Q147" s="22">
        <v>7200</v>
      </c>
      <c r="R147" s="22">
        <v>0</v>
      </c>
      <c r="S147" s="22">
        <v>0</v>
      </c>
      <c r="T147" s="22">
        <v>114795</v>
      </c>
      <c r="U147" s="22">
        <v>54580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54580</v>
      </c>
      <c r="AD147" s="22">
        <v>2195</v>
      </c>
      <c r="AE147" s="22">
        <v>3801</v>
      </c>
      <c r="AF147" s="22">
        <v>0</v>
      </c>
      <c r="AG147" s="22">
        <v>0</v>
      </c>
      <c r="AH147" s="22">
        <v>0</v>
      </c>
      <c r="AI147" s="22">
        <v>60576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24411</v>
      </c>
      <c r="Q149" s="22">
        <v>0</v>
      </c>
      <c r="R149" s="22">
        <v>0</v>
      </c>
      <c r="S149" s="22">
        <v>30000</v>
      </c>
      <c r="T149" s="22">
        <v>54411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24411</v>
      </c>
      <c r="AF149" s="22">
        <v>0</v>
      </c>
      <c r="AG149" s="22">
        <v>0</v>
      </c>
      <c r="AH149" s="22">
        <v>30000</v>
      </c>
      <c r="AI149" s="22">
        <v>54411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400631</v>
      </c>
      <c r="Q150" s="22">
        <v>3080</v>
      </c>
      <c r="R150" s="22">
        <v>0</v>
      </c>
      <c r="S150" s="22">
        <v>52809</v>
      </c>
      <c r="T150" s="22">
        <v>456520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288026</v>
      </c>
      <c r="AF150" s="22">
        <v>0</v>
      </c>
      <c r="AG150" s="22">
        <v>0</v>
      </c>
      <c r="AH150" s="22">
        <v>38686</v>
      </c>
      <c r="AI150" s="22">
        <v>326712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82747</v>
      </c>
      <c r="Q152" s="22">
        <v>0</v>
      </c>
      <c r="R152" s="22">
        <v>0</v>
      </c>
      <c r="S152" s="22">
        <v>101350</v>
      </c>
      <c r="T152" s="22">
        <v>184097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32979</v>
      </c>
      <c r="AF152" s="22">
        <v>0</v>
      </c>
      <c r="AG152" s="22">
        <v>0</v>
      </c>
      <c r="AH152" s="22">
        <v>96189</v>
      </c>
      <c r="AI152" s="22">
        <v>129168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46247</v>
      </c>
      <c r="Q153" s="22">
        <v>0</v>
      </c>
      <c r="R153" s="22">
        <v>0</v>
      </c>
      <c r="S153" s="22">
        <v>139435</v>
      </c>
      <c r="T153" s="22">
        <v>185682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46247</v>
      </c>
      <c r="AF153" s="22">
        <v>0</v>
      </c>
      <c r="AG153" s="22">
        <v>0</v>
      </c>
      <c r="AH153" s="22">
        <v>119644</v>
      </c>
      <c r="AI153" s="22">
        <v>165891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348532</v>
      </c>
      <c r="F154" s="22">
        <v>0</v>
      </c>
      <c r="G154" s="22">
        <v>20321</v>
      </c>
      <c r="H154" s="22">
        <v>21141</v>
      </c>
      <c r="I154" s="22">
        <v>6807</v>
      </c>
      <c r="J154" s="22">
        <v>0</v>
      </c>
      <c r="K154" s="22">
        <v>0</v>
      </c>
      <c r="L154" s="22">
        <v>0</v>
      </c>
      <c r="M154" s="22">
        <v>396801</v>
      </c>
      <c r="N154" s="22">
        <v>3267949</v>
      </c>
      <c r="O154" s="22">
        <v>148593</v>
      </c>
      <c r="P154" s="22">
        <v>233769</v>
      </c>
      <c r="Q154" s="22">
        <v>150848</v>
      </c>
      <c r="R154" s="22">
        <v>0</v>
      </c>
      <c r="S154" s="22">
        <v>205080</v>
      </c>
      <c r="T154" s="22">
        <v>4403040</v>
      </c>
      <c r="U154" s="22">
        <v>325306</v>
      </c>
      <c r="V154" s="22">
        <v>0</v>
      </c>
      <c r="W154" s="22">
        <v>8190</v>
      </c>
      <c r="X154" s="22">
        <v>5930</v>
      </c>
      <c r="Y154" s="22">
        <v>3507</v>
      </c>
      <c r="Z154" s="22">
        <v>0</v>
      </c>
      <c r="AA154" s="22">
        <v>0</v>
      </c>
      <c r="AB154" s="22">
        <v>0</v>
      </c>
      <c r="AC154" s="22">
        <v>342933</v>
      </c>
      <c r="AD154" s="22">
        <v>148593</v>
      </c>
      <c r="AE154" s="22">
        <v>77613</v>
      </c>
      <c r="AF154" s="22">
        <v>0</v>
      </c>
      <c r="AG154" s="22">
        <v>0</v>
      </c>
      <c r="AH154" s="22">
        <v>188388</v>
      </c>
      <c r="AI154" s="22">
        <v>757527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18025</v>
      </c>
      <c r="T155" s="22">
        <v>18025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18025</v>
      </c>
      <c r="AI155" s="22">
        <v>18025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331292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331292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-2675522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-2675522</v>
      </c>
      <c r="N157" s="22">
        <v>2675522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75</v>
      </c>
      <c r="R158" s="22">
        <v>0</v>
      </c>
      <c r="S158" s="22">
        <v>35000</v>
      </c>
      <c r="T158" s="22">
        <v>35075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9771</v>
      </c>
      <c r="AI158" s="22">
        <v>9771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197095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197095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71000</v>
      </c>
      <c r="T159" s="22">
        <v>268095</v>
      </c>
      <c r="U159" s="22">
        <v>197095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197095</v>
      </c>
      <c r="AD159" s="22">
        <v>0</v>
      </c>
      <c r="AE159" s="22">
        <v>0</v>
      </c>
      <c r="AF159" s="22">
        <v>0</v>
      </c>
      <c r="AG159" s="22">
        <v>0</v>
      </c>
      <c r="AH159" s="22">
        <v>56800</v>
      </c>
      <c r="AI159" s="22">
        <v>253895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57861</v>
      </c>
      <c r="Q160" s="22">
        <v>0</v>
      </c>
      <c r="R160" s="22">
        <v>0</v>
      </c>
      <c r="S160" s="22">
        <v>211907</v>
      </c>
      <c r="T160" s="22">
        <v>269768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57861</v>
      </c>
      <c r="AF160" s="22">
        <v>0</v>
      </c>
      <c r="AG160" s="22">
        <v>0</v>
      </c>
      <c r="AH160" s="22">
        <v>206822</v>
      </c>
      <c r="AI160" s="22">
        <v>264683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205233</v>
      </c>
      <c r="Q161" s="22">
        <v>0</v>
      </c>
      <c r="R161" s="22">
        <v>0</v>
      </c>
      <c r="S161" s="22">
        <v>0</v>
      </c>
      <c r="T161" s="22">
        <v>205233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13799</v>
      </c>
      <c r="AF161" s="22">
        <v>0</v>
      </c>
      <c r="AG161" s="22">
        <v>0</v>
      </c>
      <c r="AH161" s="22">
        <v>0</v>
      </c>
      <c r="AI161" s="22">
        <v>13799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38748</v>
      </c>
      <c r="O162" s="22">
        <v>0</v>
      </c>
      <c r="P162" s="22">
        <v>98818</v>
      </c>
      <c r="Q162" s="22">
        <v>0</v>
      </c>
      <c r="R162" s="22">
        <v>0</v>
      </c>
      <c r="S162" s="22">
        <v>144260</v>
      </c>
      <c r="T162" s="22">
        <v>281826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33478</v>
      </c>
      <c r="AF162" s="22">
        <v>0</v>
      </c>
      <c r="AG162" s="22">
        <v>0</v>
      </c>
      <c r="AH162" s="22">
        <v>105366</v>
      </c>
      <c r="AI162" s="22">
        <v>138844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311473</v>
      </c>
      <c r="F165" s="22">
        <v>0</v>
      </c>
      <c r="G165" s="22">
        <v>5304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316777</v>
      </c>
      <c r="N165" s="22">
        <v>0</v>
      </c>
      <c r="O165" s="22">
        <v>0</v>
      </c>
      <c r="P165" s="22">
        <v>19522</v>
      </c>
      <c r="Q165" s="22">
        <v>0</v>
      </c>
      <c r="R165" s="22">
        <v>0</v>
      </c>
      <c r="S165" s="22">
        <v>0</v>
      </c>
      <c r="T165" s="22">
        <v>336299</v>
      </c>
      <c r="U165" s="22">
        <v>135530</v>
      </c>
      <c r="V165" s="22">
        <v>0</v>
      </c>
      <c r="W165" s="22">
        <v>0</v>
      </c>
      <c r="X165" s="22">
        <v>3748</v>
      </c>
      <c r="Y165" s="22">
        <v>0</v>
      </c>
      <c r="Z165" s="22">
        <v>0</v>
      </c>
      <c r="AA165" s="22">
        <v>0</v>
      </c>
      <c r="AB165" s="22">
        <v>0</v>
      </c>
      <c r="AC165" s="22">
        <v>139278</v>
      </c>
      <c r="AD165" s="22">
        <v>0</v>
      </c>
      <c r="AE165" s="22">
        <v>14837</v>
      </c>
      <c r="AF165" s="22">
        <v>0</v>
      </c>
      <c r="AG165" s="22">
        <v>0</v>
      </c>
      <c r="AH165" s="22">
        <v>0</v>
      </c>
      <c r="AI165" s="22">
        <v>154115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212055</v>
      </c>
      <c r="T166" s="22">
        <v>212055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177200</v>
      </c>
      <c r="AI166" s="22">
        <v>177200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132627</v>
      </c>
      <c r="Q167" s="22">
        <v>0</v>
      </c>
      <c r="R167" s="22">
        <v>0</v>
      </c>
      <c r="S167" s="22">
        <v>23196</v>
      </c>
      <c r="T167" s="22">
        <v>155823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80668</v>
      </c>
      <c r="AF167" s="22">
        <v>0</v>
      </c>
      <c r="AG167" s="22">
        <v>0</v>
      </c>
      <c r="AH167" s="22">
        <v>23196</v>
      </c>
      <c r="AI167" s="22">
        <v>103864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24817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24817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8500</v>
      </c>
      <c r="T168" s="22">
        <v>33317</v>
      </c>
      <c r="U168" s="22">
        <v>19667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19667</v>
      </c>
      <c r="AD168" s="22">
        <v>0</v>
      </c>
      <c r="AE168" s="22">
        <v>0</v>
      </c>
      <c r="AF168" s="22">
        <v>0</v>
      </c>
      <c r="AG168" s="22">
        <v>0</v>
      </c>
      <c r="AH168" s="22">
        <v>7500</v>
      </c>
      <c r="AI168" s="22">
        <v>27167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16627</v>
      </c>
      <c r="P170" s="22">
        <v>43833</v>
      </c>
      <c r="Q170" s="22">
        <v>0</v>
      </c>
      <c r="R170" s="22">
        <v>0</v>
      </c>
      <c r="S170" s="22">
        <v>64741</v>
      </c>
      <c r="T170" s="22">
        <v>125201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9561</v>
      </c>
      <c r="AE170" s="22">
        <v>39875</v>
      </c>
      <c r="AF170" s="22">
        <v>0</v>
      </c>
      <c r="AG170" s="22">
        <v>0</v>
      </c>
      <c r="AH170" s="22">
        <v>12659</v>
      </c>
      <c r="AI170" s="22">
        <v>62095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14397573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14397573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3180</v>
      </c>
      <c r="F172" s="22">
        <v>0</v>
      </c>
      <c r="G172" s="22">
        <v>944904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948084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948084</v>
      </c>
      <c r="U172" s="22">
        <v>147667</v>
      </c>
      <c r="V172" s="22">
        <v>0</v>
      </c>
      <c r="W172" s="22">
        <v>398619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546286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546286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200909</v>
      </c>
      <c r="Q173" s="22">
        <v>0</v>
      </c>
      <c r="R173" s="22">
        <v>0</v>
      </c>
      <c r="S173" s="22">
        <v>0</v>
      </c>
      <c r="T173" s="22">
        <v>200909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77888</v>
      </c>
      <c r="AF173" s="22">
        <v>0</v>
      </c>
      <c r="AG173" s="22">
        <v>0</v>
      </c>
      <c r="AH173" s="22">
        <v>0</v>
      </c>
      <c r="AI173" s="22">
        <v>77888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83072</v>
      </c>
      <c r="Q174" s="22">
        <v>0</v>
      </c>
      <c r="R174" s="22">
        <v>0</v>
      </c>
      <c r="S174" s="22">
        <v>30000</v>
      </c>
      <c r="T174" s="22">
        <v>113072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52548</v>
      </c>
      <c r="AF174" s="22">
        <v>0</v>
      </c>
      <c r="AG174" s="22">
        <v>0</v>
      </c>
      <c r="AH174" s="22">
        <v>30000</v>
      </c>
      <c r="AI174" s="22">
        <v>82548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548927</v>
      </c>
      <c r="F176" s="22">
        <v>0</v>
      </c>
      <c r="G176" s="22">
        <v>26717</v>
      </c>
      <c r="H176" s="22">
        <v>2808</v>
      </c>
      <c r="I176" s="22">
        <v>72538</v>
      </c>
      <c r="J176" s="22">
        <v>0</v>
      </c>
      <c r="K176" s="22">
        <v>0</v>
      </c>
      <c r="L176" s="22">
        <v>0</v>
      </c>
      <c r="M176" s="22">
        <v>650990</v>
      </c>
      <c r="N176" s="22">
        <v>0</v>
      </c>
      <c r="O176" s="22">
        <v>0</v>
      </c>
      <c r="P176" s="22">
        <v>18213</v>
      </c>
      <c r="Q176" s="22">
        <v>0</v>
      </c>
      <c r="R176" s="22">
        <v>0</v>
      </c>
      <c r="S176" s="22">
        <v>0</v>
      </c>
      <c r="T176" s="22">
        <v>669203</v>
      </c>
      <c r="U176" s="22">
        <v>411696</v>
      </c>
      <c r="V176" s="22">
        <v>0</v>
      </c>
      <c r="W176" s="22">
        <v>22406</v>
      </c>
      <c r="X176" s="22">
        <v>2654</v>
      </c>
      <c r="Y176" s="22">
        <v>38508</v>
      </c>
      <c r="Z176" s="22">
        <v>0</v>
      </c>
      <c r="AA176" s="22">
        <v>0</v>
      </c>
      <c r="AB176" s="22">
        <v>0</v>
      </c>
      <c r="AC176" s="22">
        <v>475264</v>
      </c>
      <c r="AD176" s="22">
        <v>18213</v>
      </c>
      <c r="AE176" s="22">
        <v>0</v>
      </c>
      <c r="AF176" s="22">
        <v>0</v>
      </c>
      <c r="AG176" s="22">
        <v>0</v>
      </c>
      <c r="AH176" s="22">
        <v>0</v>
      </c>
      <c r="AI176" s="22">
        <v>493477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34756</v>
      </c>
      <c r="F177" s="22">
        <v>0</v>
      </c>
      <c r="G177" s="22">
        <v>0</v>
      </c>
      <c r="H177" s="22">
        <v>0</v>
      </c>
      <c r="I177" s="22">
        <v>2458</v>
      </c>
      <c r="J177" s="22">
        <v>0</v>
      </c>
      <c r="K177" s="22">
        <v>0</v>
      </c>
      <c r="L177" s="22">
        <v>0</v>
      </c>
      <c r="M177" s="22">
        <v>37214</v>
      </c>
      <c r="N177" s="22">
        <v>0</v>
      </c>
      <c r="O177" s="22">
        <v>0</v>
      </c>
      <c r="P177" s="22">
        <v>25065</v>
      </c>
      <c r="Q177" s="22">
        <v>0</v>
      </c>
      <c r="R177" s="22">
        <v>0</v>
      </c>
      <c r="S177" s="22">
        <v>40597</v>
      </c>
      <c r="T177" s="22">
        <v>102876</v>
      </c>
      <c r="U177" s="22">
        <v>31539</v>
      </c>
      <c r="V177" s="22">
        <v>0</v>
      </c>
      <c r="W177" s="22">
        <v>0</v>
      </c>
      <c r="X177" s="22">
        <v>0</v>
      </c>
      <c r="Y177" s="22">
        <v>1524</v>
      </c>
      <c r="Z177" s="22">
        <v>0</v>
      </c>
      <c r="AA177" s="22">
        <v>0</v>
      </c>
      <c r="AB177" s="22">
        <v>0</v>
      </c>
      <c r="AC177" s="22">
        <v>33063</v>
      </c>
      <c r="AD177" s="22">
        <v>0</v>
      </c>
      <c r="AE177" s="22">
        <v>25065</v>
      </c>
      <c r="AF177" s="22">
        <v>0</v>
      </c>
      <c r="AG177" s="22">
        <v>0</v>
      </c>
      <c r="AH177" s="22">
        <v>40597</v>
      </c>
      <c r="AI177" s="22">
        <v>98725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11980</v>
      </c>
      <c r="H178" s="22">
        <v>55872</v>
      </c>
      <c r="I178" s="22">
        <v>0</v>
      </c>
      <c r="J178" s="22">
        <v>0</v>
      </c>
      <c r="K178" s="22">
        <v>0</v>
      </c>
      <c r="L178" s="22">
        <v>0</v>
      </c>
      <c r="M178" s="22">
        <v>67852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67852</v>
      </c>
      <c r="U178" s="22">
        <v>0</v>
      </c>
      <c r="V178" s="22">
        <v>0</v>
      </c>
      <c r="W178" s="22">
        <v>5911</v>
      </c>
      <c r="X178" s="22">
        <v>27562</v>
      </c>
      <c r="Y178" s="22">
        <v>0</v>
      </c>
      <c r="Z178" s="22">
        <v>0</v>
      </c>
      <c r="AA178" s="22">
        <v>0</v>
      </c>
      <c r="AB178" s="22">
        <v>0</v>
      </c>
      <c r="AC178" s="22">
        <v>33473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33473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6359</v>
      </c>
      <c r="Q179" s="22">
        <v>0</v>
      </c>
      <c r="R179" s="22">
        <v>0</v>
      </c>
      <c r="S179" s="22">
        <v>19248</v>
      </c>
      <c r="T179" s="22">
        <v>25607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3649</v>
      </c>
      <c r="AF179" s="22">
        <v>0</v>
      </c>
      <c r="AG179" s="22">
        <v>0</v>
      </c>
      <c r="AH179" s="22">
        <v>13791</v>
      </c>
      <c r="AI179" s="22">
        <v>17440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376472</v>
      </c>
      <c r="Q180" s="22">
        <v>100000</v>
      </c>
      <c r="R180" s="22">
        <v>0</v>
      </c>
      <c r="S180" s="22">
        <v>64411</v>
      </c>
      <c r="T180" s="22">
        <v>540883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245776</v>
      </c>
      <c r="AF180" s="22">
        <v>0</v>
      </c>
      <c r="AG180" s="22">
        <v>0</v>
      </c>
      <c r="AH180" s="22">
        <v>34758</v>
      </c>
      <c r="AI180" s="22">
        <v>280534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29076</v>
      </c>
      <c r="H181" s="22">
        <v>57311</v>
      </c>
      <c r="I181" s="22">
        <v>0</v>
      </c>
      <c r="J181" s="22">
        <v>0</v>
      </c>
      <c r="K181" s="22">
        <v>0</v>
      </c>
      <c r="L181" s="22">
        <v>0</v>
      </c>
      <c r="M181" s="22">
        <v>86387</v>
      </c>
      <c r="N181" s="22">
        <v>11677276</v>
      </c>
      <c r="O181" s="22">
        <v>676500</v>
      </c>
      <c r="P181" s="22">
        <v>43100</v>
      </c>
      <c r="Q181" s="22">
        <v>259305</v>
      </c>
      <c r="R181" s="22">
        <v>0</v>
      </c>
      <c r="S181" s="22">
        <v>0</v>
      </c>
      <c r="T181" s="22">
        <v>12742568</v>
      </c>
      <c r="U181" s="22">
        <v>0</v>
      </c>
      <c r="V181" s="22">
        <v>0</v>
      </c>
      <c r="W181" s="22">
        <v>12405</v>
      </c>
      <c r="X181" s="22">
        <v>46614</v>
      </c>
      <c r="Y181" s="22">
        <v>0</v>
      </c>
      <c r="Z181" s="22">
        <v>0</v>
      </c>
      <c r="AA181" s="22">
        <v>0</v>
      </c>
      <c r="AB181" s="22">
        <v>0</v>
      </c>
      <c r="AC181" s="22">
        <v>59019</v>
      </c>
      <c r="AD181" s="22">
        <v>372605</v>
      </c>
      <c r="AE181" s="22">
        <v>8189</v>
      </c>
      <c r="AF181" s="22">
        <v>0</v>
      </c>
      <c r="AG181" s="22">
        <v>0</v>
      </c>
      <c r="AH181" s="22">
        <v>0</v>
      </c>
      <c r="AI181" s="22">
        <v>439813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201846</v>
      </c>
      <c r="F182" s="22">
        <v>0</v>
      </c>
      <c r="G182" s="22">
        <v>20825</v>
      </c>
      <c r="H182" s="22">
        <v>3584</v>
      </c>
      <c r="I182" s="22">
        <v>23381</v>
      </c>
      <c r="J182" s="22">
        <v>0</v>
      </c>
      <c r="K182" s="22">
        <v>0</v>
      </c>
      <c r="L182" s="22">
        <v>0</v>
      </c>
      <c r="M182" s="22">
        <v>249636</v>
      </c>
      <c r="N182" s="22">
        <v>104264</v>
      </c>
      <c r="O182" s="22">
        <v>0</v>
      </c>
      <c r="P182" s="22">
        <v>134569</v>
      </c>
      <c r="Q182" s="22">
        <v>19</v>
      </c>
      <c r="R182" s="22">
        <v>0</v>
      </c>
      <c r="S182" s="22">
        <v>333298</v>
      </c>
      <c r="T182" s="22">
        <v>821786</v>
      </c>
      <c r="U182" s="22">
        <v>143227</v>
      </c>
      <c r="V182" s="22">
        <v>0</v>
      </c>
      <c r="W182" s="22">
        <v>13329</v>
      </c>
      <c r="X182" s="22">
        <v>2199</v>
      </c>
      <c r="Y182" s="22">
        <v>12176</v>
      </c>
      <c r="Z182" s="22">
        <v>0</v>
      </c>
      <c r="AA182" s="22">
        <v>0</v>
      </c>
      <c r="AB182" s="22">
        <v>0</v>
      </c>
      <c r="AC182" s="22">
        <v>170931</v>
      </c>
      <c r="AD182" s="22">
        <v>0</v>
      </c>
      <c r="AE182" s="22">
        <v>111047</v>
      </c>
      <c r="AF182" s="22">
        <v>0</v>
      </c>
      <c r="AG182" s="22">
        <v>0</v>
      </c>
      <c r="AH182" s="22">
        <v>185480</v>
      </c>
      <c r="AI182" s="22">
        <v>467458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16412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16412</v>
      </c>
      <c r="N183" s="22">
        <v>250</v>
      </c>
      <c r="O183" s="22">
        <v>0</v>
      </c>
      <c r="P183" s="22">
        <v>3426</v>
      </c>
      <c r="Q183" s="22">
        <v>0</v>
      </c>
      <c r="R183" s="22">
        <v>0</v>
      </c>
      <c r="S183" s="22">
        <v>0</v>
      </c>
      <c r="T183" s="22">
        <v>20088</v>
      </c>
      <c r="U183" s="22">
        <v>3237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3237</v>
      </c>
      <c r="AD183" s="22">
        <v>0</v>
      </c>
      <c r="AE183" s="22">
        <v>2782</v>
      </c>
      <c r="AF183" s="22">
        <v>0</v>
      </c>
      <c r="AG183" s="22">
        <v>0</v>
      </c>
      <c r="AH183" s="22">
        <v>0</v>
      </c>
      <c r="AI183" s="22">
        <v>6019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23996</v>
      </c>
      <c r="Q184" s="22">
        <v>0</v>
      </c>
      <c r="R184" s="22">
        <v>0</v>
      </c>
      <c r="S184" s="22">
        <v>0</v>
      </c>
      <c r="T184" s="22">
        <v>23996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19198</v>
      </c>
      <c r="AF184" s="22">
        <v>0</v>
      </c>
      <c r="AG184" s="22">
        <v>0</v>
      </c>
      <c r="AH184" s="22">
        <v>0</v>
      </c>
      <c r="AI184" s="22">
        <v>19198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37000</v>
      </c>
      <c r="Q185" s="22">
        <v>0</v>
      </c>
      <c r="R185" s="22">
        <v>0</v>
      </c>
      <c r="S185" s="22">
        <v>5750</v>
      </c>
      <c r="T185" s="22">
        <v>42750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1850</v>
      </c>
      <c r="AF185" s="22">
        <v>0</v>
      </c>
      <c r="AG185" s="22">
        <v>0</v>
      </c>
      <c r="AH185" s="22">
        <v>5750</v>
      </c>
      <c r="AI185" s="22">
        <v>7600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15000</v>
      </c>
      <c r="Q186" s="22">
        <v>2121</v>
      </c>
      <c r="R186" s="22">
        <v>0</v>
      </c>
      <c r="S186" s="22">
        <v>0</v>
      </c>
      <c r="T186" s="22">
        <v>17121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3000</v>
      </c>
      <c r="AF186" s="22">
        <v>0</v>
      </c>
      <c r="AG186" s="22">
        <v>0</v>
      </c>
      <c r="AH186" s="22">
        <v>0</v>
      </c>
      <c r="AI186" s="22">
        <v>3000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38871</v>
      </c>
      <c r="F187" s="22">
        <v>0</v>
      </c>
      <c r="G187" s="22">
        <v>163199</v>
      </c>
      <c r="H187" s="22">
        <v>17937</v>
      </c>
      <c r="I187" s="22">
        <v>0</v>
      </c>
      <c r="J187" s="22">
        <v>0</v>
      </c>
      <c r="K187" s="22">
        <v>0</v>
      </c>
      <c r="L187" s="22">
        <v>0</v>
      </c>
      <c r="M187" s="22">
        <v>220007</v>
      </c>
      <c r="N187" s="22">
        <v>0</v>
      </c>
      <c r="O187" s="22">
        <v>152968</v>
      </c>
      <c r="P187" s="22">
        <v>121092</v>
      </c>
      <c r="Q187" s="22">
        <v>0</v>
      </c>
      <c r="R187" s="22">
        <v>0</v>
      </c>
      <c r="S187" s="22">
        <v>0</v>
      </c>
      <c r="T187" s="22">
        <v>494067</v>
      </c>
      <c r="U187" s="22">
        <v>25914</v>
      </c>
      <c r="V187" s="22">
        <v>0</v>
      </c>
      <c r="W187" s="22">
        <v>43651</v>
      </c>
      <c r="X187" s="22">
        <v>10486</v>
      </c>
      <c r="Y187" s="22">
        <v>0</v>
      </c>
      <c r="Z187" s="22">
        <v>0</v>
      </c>
      <c r="AA187" s="22">
        <v>0</v>
      </c>
      <c r="AB187" s="22">
        <v>0</v>
      </c>
      <c r="AC187" s="22">
        <v>80051</v>
      </c>
      <c r="AD187" s="22">
        <v>122345</v>
      </c>
      <c r="AE187" s="22">
        <v>72688</v>
      </c>
      <c r="AF187" s="22">
        <v>0</v>
      </c>
      <c r="AG187" s="22">
        <v>0</v>
      </c>
      <c r="AH187" s="22">
        <v>0</v>
      </c>
      <c r="AI187" s="22">
        <v>275084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105095</v>
      </c>
      <c r="Q188" s="22">
        <v>0</v>
      </c>
      <c r="R188" s="22">
        <v>0</v>
      </c>
      <c r="S188" s="22">
        <v>34197</v>
      </c>
      <c r="T188" s="22">
        <v>139292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73902</v>
      </c>
      <c r="AF188" s="22">
        <v>0</v>
      </c>
      <c r="AG188" s="22">
        <v>0</v>
      </c>
      <c r="AH188" s="22">
        <v>23940</v>
      </c>
      <c r="AI188" s="22">
        <v>97842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120386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120386</v>
      </c>
      <c r="N189" s="22">
        <v>10533</v>
      </c>
      <c r="O189" s="22">
        <v>0</v>
      </c>
      <c r="P189" s="22">
        <v>41954</v>
      </c>
      <c r="Q189" s="22">
        <v>6700</v>
      </c>
      <c r="R189" s="22">
        <v>0</v>
      </c>
      <c r="S189" s="22">
        <v>202099</v>
      </c>
      <c r="T189" s="22">
        <v>381672</v>
      </c>
      <c r="U189" s="22">
        <v>1672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1672</v>
      </c>
      <c r="AD189" s="22">
        <v>32534</v>
      </c>
      <c r="AE189" s="22">
        <v>40480</v>
      </c>
      <c r="AF189" s="22">
        <v>0</v>
      </c>
      <c r="AG189" s="22">
        <v>0</v>
      </c>
      <c r="AH189" s="22">
        <v>134112</v>
      </c>
      <c r="AI189" s="22">
        <v>208798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1494990</v>
      </c>
      <c r="F190" s="22">
        <v>0</v>
      </c>
      <c r="G190" s="22">
        <v>10099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1505089</v>
      </c>
      <c r="N190" s="22">
        <v>0</v>
      </c>
      <c r="O190" s="22">
        <v>28040</v>
      </c>
      <c r="P190" s="22">
        <v>0</v>
      </c>
      <c r="Q190" s="22">
        <v>0</v>
      </c>
      <c r="R190" s="22">
        <v>0</v>
      </c>
      <c r="S190" s="22">
        <v>0</v>
      </c>
      <c r="T190" s="22">
        <v>1533129</v>
      </c>
      <c r="U190" s="22">
        <v>1478083</v>
      </c>
      <c r="V190" s="22">
        <v>0</v>
      </c>
      <c r="W190" s="22">
        <v>5505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1483588</v>
      </c>
      <c r="AD190" s="22">
        <v>25000</v>
      </c>
      <c r="AE190" s="22">
        <v>0</v>
      </c>
      <c r="AF190" s="22">
        <v>0</v>
      </c>
      <c r="AG190" s="22">
        <v>0</v>
      </c>
      <c r="AH190" s="22">
        <v>0</v>
      </c>
      <c r="AI190" s="22">
        <v>1508588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113880</v>
      </c>
      <c r="F191" s="22">
        <v>0</v>
      </c>
      <c r="G191" s="22">
        <v>15013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128893</v>
      </c>
      <c r="N191" s="22">
        <v>0</v>
      </c>
      <c r="O191" s="22">
        <v>15000</v>
      </c>
      <c r="P191" s="22">
        <v>321074</v>
      </c>
      <c r="Q191" s="22">
        <v>921</v>
      </c>
      <c r="R191" s="22">
        <v>0</v>
      </c>
      <c r="S191" s="22">
        <v>250250</v>
      </c>
      <c r="T191" s="22">
        <v>716138</v>
      </c>
      <c r="U191" s="22">
        <v>90905</v>
      </c>
      <c r="V191" s="22">
        <v>0</v>
      </c>
      <c r="W191" s="22">
        <v>10423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101328</v>
      </c>
      <c r="AD191" s="22">
        <v>8100</v>
      </c>
      <c r="AE191" s="22">
        <v>304350</v>
      </c>
      <c r="AF191" s="22">
        <v>0</v>
      </c>
      <c r="AG191" s="22">
        <v>0</v>
      </c>
      <c r="AH191" s="22">
        <v>250250</v>
      </c>
      <c r="AI191" s="22">
        <v>664028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59438</v>
      </c>
      <c r="Q192" s="22">
        <v>0</v>
      </c>
      <c r="R192" s="22">
        <v>0</v>
      </c>
      <c r="S192" s="22">
        <v>0</v>
      </c>
      <c r="T192" s="22">
        <v>59438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239269</v>
      </c>
      <c r="Q194" s="22">
        <v>0</v>
      </c>
      <c r="R194" s="22">
        <v>0</v>
      </c>
      <c r="S194" s="22">
        <v>0</v>
      </c>
      <c r="T194" s="22">
        <v>239269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47892</v>
      </c>
      <c r="AF194" s="22">
        <v>0</v>
      </c>
      <c r="AG194" s="22">
        <v>0</v>
      </c>
      <c r="AH194" s="22">
        <v>0</v>
      </c>
      <c r="AI194" s="22">
        <v>47892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16628</v>
      </c>
      <c r="P195" s="22">
        <v>43832</v>
      </c>
      <c r="Q195" s="22">
        <v>0</v>
      </c>
      <c r="R195" s="22">
        <v>0</v>
      </c>
      <c r="S195" s="22">
        <v>0</v>
      </c>
      <c r="T195" s="22">
        <v>60460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9561</v>
      </c>
      <c r="AE195" s="22">
        <v>39875</v>
      </c>
      <c r="AF195" s="22">
        <v>0</v>
      </c>
      <c r="AG195" s="22">
        <v>0</v>
      </c>
      <c r="AH195" s="22">
        <v>0</v>
      </c>
      <c r="AI195" s="22">
        <v>49436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1143270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1143270</v>
      </c>
      <c r="N196" s="22">
        <v>0</v>
      </c>
      <c r="O196" s="22">
        <v>67334</v>
      </c>
      <c r="P196" s="22">
        <v>88983</v>
      </c>
      <c r="Q196" s="22">
        <v>18600</v>
      </c>
      <c r="R196" s="22">
        <v>45795</v>
      </c>
      <c r="S196" s="22">
        <v>0</v>
      </c>
      <c r="T196" s="22">
        <v>1363982</v>
      </c>
      <c r="U196" s="22">
        <v>736104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736104</v>
      </c>
      <c r="AD196" s="22">
        <v>67334</v>
      </c>
      <c r="AE196" s="22">
        <v>52490</v>
      </c>
      <c r="AF196" s="22">
        <v>0</v>
      </c>
      <c r="AG196" s="22">
        <v>2289</v>
      </c>
      <c r="AH196" s="22">
        <v>0</v>
      </c>
      <c r="AI196" s="22">
        <v>858217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14727</v>
      </c>
      <c r="Q197" s="22">
        <v>0</v>
      </c>
      <c r="R197" s="22">
        <v>0</v>
      </c>
      <c r="S197" s="22">
        <v>328100</v>
      </c>
      <c r="T197" s="22">
        <v>342827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8306</v>
      </c>
      <c r="AF197" s="22">
        <v>0</v>
      </c>
      <c r="AG197" s="22">
        <v>0</v>
      </c>
      <c r="AH197" s="22">
        <v>300629</v>
      </c>
      <c r="AI197" s="22">
        <v>308935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49929</v>
      </c>
      <c r="Q198" s="22">
        <v>0</v>
      </c>
      <c r="R198" s="22">
        <v>0</v>
      </c>
      <c r="S198" s="22">
        <v>0</v>
      </c>
      <c r="T198" s="22">
        <v>49929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3329</v>
      </c>
      <c r="AF198" s="22">
        <v>0</v>
      </c>
      <c r="AG198" s="22">
        <v>0</v>
      </c>
      <c r="AH198" s="22">
        <v>0</v>
      </c>
      <c r="AI198" s="22">
        <v>3329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34996</v>
      </c>
      <c r="Q199" s="22">
        <v>0</v>
      </c>
      <c r="R199" s="22">
        <v>1547</v>
      </c>
      <c r="S199" s="22">
        <v>0</v>
      </c>
      <c r="T199" s="22">
        <v>36543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3150</v>
      </c>
      <c r="AF199" s="22">
        <v>0</v>
      </c>
      <c r="AG199" s="22">
        <v>928</v>
      </c>
      <c r="AH199" s="22">
        <v>0</v>
      </c>
      <c r="AI199" s="22">
        <v>4078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8600</v>
      </c>
      <c r="T200" s="22">
        <v>8600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10951</v>
      </c>
      <c r="Q206" s="22">
        <v>0</v>
      </c>
      <c r="R206" s="22">
        <v>0</v>
      </c>
      <c r="S206" s="22">
        <v>0</v>
      </c>
      <c r="T206" s="22">
        <v>10951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5475</v>
      </c>
      <c r="AH206" s="22">
        <v>0</v>
      </c>
      <c r="AI206" s="22">
        <v>5475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70611</v>
      </c>
      <c r="T208" s="22">
        <v>70611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49675</v>
      </c>
      <c r="AI208" s="22">
        <v>49675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817</v>
      </c>
      <c r="O209" s="22">
        <v>0</v>
      </c>
      <c r="P209" s="22">
        <v>109319</v>
      </c>
      <c r="Q209" s="22">
        <v>0</v>
      </c>
      <c r="R209" s="22">
        <v>0</v>
      </c>
      <c r="S209" s="22">
        <v>6000</v>
      </c>
      <c r="T209" s="22">
        <v>116136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47895</v>
      </c>
      <c r="AF209" s="22">
        <v>0</v>
      </c>
      <c r="AG209" s="22">
        <v>0</v>
      </c>
      <c r="AH209" s="22">
        <v>6000</v>
      </c>
      <c r="AI209" s="22">
        <v>53895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9777</v>
      </c>
      <c r="P210" s="22">
        <v>101445</v>
      </c>
      <c r="Q210" s="22">
        <v>1</v>
      </c>
      <c r="R210" s="22">
        <v>0</v>
      </c>
      <c r="S210" s="22">
        <v>104342</v>
      </c>
      <c r="T210" s="22">
        <v>215565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9777</v>
      </c>
      <c r="AE210" s="22">
        <v>86794</v>
      </c>
      <c r="AF210" s="22">
        <v>0</v>
      </c>
      <c r="AG210" s="22">
        <v>0</v>
      </c>
      <c r="AH210" s="22">
        <v>104342</v>
      </c>
      <c r="AI210" s="22">
        <v>200913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7000</v>
      </c>
      <c r="T213" s="22">
        <v>7000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7000</v>
      </c>
      <c r="AI213" s="22">
        <v>7000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10000</v>
      </c>
      <c r="T217" s="22">
        <v>10000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10000</v>
      </c>
      <c r="AI217" s="22">
        <v>10000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33640</v>
      </c>
      <c r="Q218" s="22">
        <v>0</v>
      </c>
      <c r="R218" s="22">
        <v>0</v>
      </c>
      <c r="S218" s="22">
        <v>0</v>
      </c>
      <c r="T218" s="22">
        <v>33640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29720</v>
      </c>
      <c r="AF218" s="22">
        <v>0</v>
      </c>
      <c r="AG218" s="22">
        <v>0</v>
      </c>
      <c r="AH218" s="22">
        <v>0</v>
      </c>
      <c r="AI218" s="22">
        <v>29720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1873</v>
      </c>
      <c r="T220" s="22">
        <v>1873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1723</v>
      </c>
      <c r="AI220" s="22">
        <v>1723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4635</v>
      </c>
      <c r="T221" s="22">
        <v>4635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3635</v>
      </c>
      <c r="AI221" s="22">
        <v>3635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9673</v>
      </c>
      <c r="T222" s="22">
        <v>9673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7173</v>
      </c>
      <c r="AI222" s="22">
        <v>7173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8302</v>
      </c>
      <c r="Q224" s="22">
        <v>0</v>
      </c>
      <c r="R224" s="22">
        <v>0</v>
      </c>
      <c r="S224" s="22">
        <v>0</v>
      </c>
      <c r="T224" s="22">
        <v>8302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4595</v>
      </c>
      <c r="AF224" s="22">
        <v>0</v>
      </c>
      <c r="AG224" s="22">
        <v>0</v>
      </c>
      <c r="AH224" s="22">
        <v>0</v>
      </c>
      <c r="AI224" s="22">
        <v>4595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31500</v>
      </c>
      <c r="Q229" s="22">
        <v>0</v>
      </c>
      <c r="R229" s="22">
        <v>0</v>
      </c>
      <c r="S229" s="22">
        <v>0</v>
      </c>
      <c r="T229" s="22">
        <v>31500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1575</v>
      </c>
      <c r="AF229" s="22">
        <v>0</v>
      </c>
      <c r="AG229" s="22">
        <v>0</v>
      </c>
      <c r="AH229" s="22">
        <v>0</v>
      </c>
      <c r="AI229" s="22">
        <v>1575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182677</v>
      </c>
      <c r="F230" s="22">
        <v>0</v>
      </c>
      <c r="G230" s="22">
        <v>2811</v>
      </c>
      <c r="H230" s="22">
        <v>7703</v>
      </c>
      <c r="I230" s="22">
        <v>0</v>
      </c>
      <c r="J230" s="22">
        <v>0</v>
      </c>
      <c r="K230" s="22">
        <v>0</v>
      </c>
      <c r="L230" s="22">
        <v>0</v>
      </c>
      <c r="M230" s="22">
        <v>193191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193191</v>
      </c>
      <c r="U230" s="22">
        <v>93741</v>
      </c>
      <c r="V230" s="22">
        <v>0</v>
      </c>
      <c r="W230" s="22">
        <v>2157</v>
      </c>
      <c r="X230" s="22">
        <v>5910</v>
      </c>
      <c r="Y230" s="22">
        <v>0</v>
      </c>
      <c r="Z230" s="22">
        <v>0</v>
      </c>
      <c r="AA230" s="22">
        <v>0</v>
      </c>
      <c r="AB230" s="22">
        <v>0</v>
      </c>
      <c r="AC230" s="22">
        <v>101808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101808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14373</v>
      </c>
      <c r="P232" s="22">
        <v>0</v>
      </c>
      <c r="Q232" s="22">
        <v>3300</v>
      </c>
      <c r="R232" s="22">
        <v>0</v>
      </c>
      <c r="S232" s="22">
        <v>0</v>
      </c>
      <c r="T232" s="22">
        <v>17673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1007</v>
      </c>
      <c r="AE232" s="22">
        <v>0</v>
      </c>
      <c r="AF232" s="22">
        <v>0</v>
      </c>
      <c r="AG232" s="22">
        <v>0</v>
      </c>
      <c r="AH232" s="22">
        <v>0</v>
      </c>
      <c r="AI232" s="22">
        <v>1007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15356</v>
      </c>
      <c r="Q233" s="22">
        <v>0</v>
      </c>
      <c r="R233" s="22">
        <v>0</v>
      </c>
      <c r="S233" s="22">
        <v>0</v>
      </c>
      <c r="T233" s="22">
        <v>15356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15356</v>
      </c>
      <c r="AF233" s="22">
        <v>0</v>
      </c>
      <c r="AG233" s="22">
        <v>0</v>
      </c>
      <c r="AH233" s="22">
        <v>0</v>
      </c>
      <c r="AI233" s="22">
        <v>15356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40500</v>
      </c>
      <c r="Q237" s="22">
        <v>0</v>
      </c>
      <c r="R237" s="22">
        <v>0</v>
      </c>
      <c r="S237" s="22">
        <v>30000</v>
      </c>
      <c r="T237" s="22">
        <v>70500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1620</v>
      </c>
      <c r="AF237" s="22">
        <v>0</v>
      </c>
      <c r="AG237" s="22">
        <v>0</v>
      </c>
      <c r="AH237" s="22">
        <v>30000</v>
      </c>
      <c r="AI237" s="22">
        <v>31620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41000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41000</v>
      </c>
      <c r="N240" s="22">
        <v>0</v>
      </c>
      <c r="O240" s="22">
        <v>72054</v>
      </c>
      <c r="P240" s="22">
        <v>8662</v>
      </c>
      <c r="Q240" s="22">
        <v>27515</v>
      </c>
      <c r="R240" s="22">
        <v>0</v>
      </c>
      <c r="S240" s="22">
        <v>0</v>
      </c>
      <c r="T240" s="22">
        <v>149231</v>
      </c>
      <c r="U240" s="22">
        <v>41000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41000</v>
      </c>
      <c r="AD240" s="22">
        <v>21950</v>
      </c>
      <c r="AE240" s="22">
        <v>7359</v>
      </c>
      <c r="AF240" s="22">
        <v>0</v>
      </c>
      <c r="AG240" s="22">
        <v>0</v>
      </c>
      <c r="AH240" s="22">
        <v>0</v>
      </c>
      <c r="AI240" s="22">
        <v>70309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11760</v>
      </c>
      <c r="P242" s="22">
        <v>23345</v>
      </c>
      <c r="Q242" s="22">
        <v>2700</v>
      </c>
      <c r="R242" s="22">
        <v>0</v>
      </c>
      <c r="S242" s="22">
        <v>0</v>
      </c>
      <c r="T242" s="22">
        <v>37805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823</v>
      </c>
      <c r="AE242" s="22">
        <v>20228</v>
      </c>
      <c r="AF242" s="22">
        <v>0</v>
      </c>
      <c r="AG242" s="22">
        <v>0</v>
      </c>
      <c r="AH242" s="22">
        <v>0</v>
      </c>
      <c r="AI242" s="22">
        <v>21051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61845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61845</v>
      </c>
      <c r="N244" s="22">
        <v>0</v>
      </c>
      <c r="O244" s="22">
        <v>6818</v>
      </c>
      <c r="P244" s="22">
        <v>0</v>
      </c>
      <c r="Q244" s="22">
        <v>0</v>
      </c>
      <c r="R244" s="22">
        <v>0</v>
      </c>
      <c r="S244" s="22">
        <v>0</v>
      </c>
      <c r="T244" s="22">
        <v>68663</v>
      </c>
      <c r="U244" s="22">
        <v>0</v>
      </c>
      <c r="V244" s="22">
        <v>0</v>
      </c>
      <c r="W244" s="22">
        <v>42055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42055</v>
      </c>
      <c r="AD244" s="22">
        <v>6818</v>
      </c>
      <c r="AE244" s="22">
        <v>0</v>
      </c>
      <c r="AF244" s="22">
        <v>0</v>
      </c>
      <c r="AG244" s="22">
        <v>0</v>
      </c>
      <c r="AH244" s="22">
        <v>0</v>
      </c>
      <c r="AI244" s="22">
        <v>48873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15421</v>
      </c>
      <c r="Q248" s="22">
        <v>0</v>
      </c>
      <c r="R248" s="22">
        <v>0</v>
      </c>
      <c r="S248" s="22">
        <v>0</v>
      </c>
      <c r="T248" s="22">
        <v>15421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15421</v>
      </c>
      <c r="AF248" s="22">
        <v>0</v>
      </c>
      <c r="AG248" s="22">
        <v>0</v>
      </c>
      <c r="AH248" s="22">
        <v>0</v>
      </c>
      <c r="AI248" s="22">
        <v>15421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-1765924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-1765924</v>
      </c>
      <c r="N250" s="22">
        <v>1765924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391</v>
      </c>
      <c r="R251" s="22">
        <v>0</v>
      </c>
      <c r="S251" s="22">
        <v>0</v>
      </c>
      <c r="T251" s="22">
        <v>391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10068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10068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10068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16628</v>
      </c>
      <c r="P255" s="22">
        <v>43833</v>
      </c>
      <c r="Q255" s="22">
        <v>0</v>
      </c>
      <c r="R255" s="22">
        <v>0</v>
      </c>
      <c r="S255" s="22">
        <v>0</v>
      </c>
      <c r="T255" s="22">
        <v>60461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9560</v>
      </c>
      <c r="AE255" s="22">
        <v>39875</v>
      </c>
      <c r="AF255" s="22">
        <v>0</v>
      </c>
      <c r="AG255" s="22">
        <v>0</v>
      </c>
      <c r="AH255" s="22">
        <v>0</v>
      </c>
      <c r="AI255" s="22">
        <v>49435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86018</v>
      </c>
      <c r="Q257" s="22">
        <v>0</v>
      </c>
      <c r="R257" s="22">
        <v>0</v>
      </c>
      <c r="S257" s="22">
        <v>0</v>
      </c>
      <c r="T257" s="22">
        <v>86018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86018</v>
      </c>
      <c r="AF257" s="22">
        <v>0</v>
      </c>
      <c r="AG257" s="22">
        <v>0</v>
      </c>
      <c r="AH257" s="22">
        <v>0</v>
      </c>
      <c r="AI257" s="22">
        <v>86018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52270</v>
      </c>
      <c r="Q258" s="22">
        <v>0</v>
      </c>
      <c r="R258" s="22">
        <v>0</v>
      </c>
      <c r="S258" s="22">
        <v>0</v>
      </c>
      <c r="T258" s="22">
        <v>52270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17647</v>
      </c>
      <c r="AF258" s="22">
        <v>0</v>
      </c>
      <c r="AG258" s="22">
        <v>0</v>
      </c>
      <c r="AH258" s="22">
        <v>0</v>
      </c>
      <c r="AI258" s="22">
        <v>17647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8919</v>
      </c>
      <c r="Q259" s="22">
        <v>0</v>
      </c>
      <c r="R259" s="22">
        <v>0</v>
      </c>
      <c r="S259" s="22">
        <v>13500</v>
      </c>
      <c r="T259" s="22">
        <v>22419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7129</v>
      </c>
      <c r="AF259" s="22">
        <v>0</v>
      </c>
      <c r="AG259" s="22">
        <v>0</v>
      </c>
      <c r="AH259" s="22">
        <v>13500</v>
      </c>
      <c r="AI259" s="22">
        <v>20629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1942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1942</v>
      </c>
      <c r="N260" s="22">
        <v>0</v>
      </c>
      <c r="O260" s="22">
        <v>0</v>
      </c>
      <c r="P260" s="22">
        <v>0</v>
      </c>
      <c r="Q260" s="22">
        <v>0</v>
      </c>
      <c r="R260" s="22">
        <v>17711</v>
      </c>
      <c r="S260" s="22">
        <v>7000</v>
      </c>
      <c r="T260" s="22">
        <v>26653</v>
      </c>
      <c r="U260" s="22">
        <v>0</v>
      </c>
      <c r="V260" s="22">
        <v>0</v>
      </c>
      <c r="W260" s="22">
        <v>1334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1334</v>
      </c>
      <c r="AD260" s="22">
        <v>0</v>
      </c>
      <c r="AE260" s="22">
        <v>0</v>
      </c>
      <c r="AF260" s="22">
        <v>0</v>
      </c>
      <c r="AG260" s="22">
        <v>17711</v>
      </c>
      <c r="AH260" s="22">
        <v>7000</v>
      </c>
      <c r="AI260" s="22">
        <v>26045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34215</v>
      </c>
      <c r="Q262" s="22">
        <v>0</v>
      </c>
      <c r="R262" s="22">
        <v>0</v>
      </c>
      <c r="S262" s="22">
        <v>0</v>
      </c>
      <c r="T262" s="22">
        <v>34215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3422</v>
      </c>
      <c r="AF262" s="22">
        <v>0</v>
      </c>
      <c r="AG262" s="22">
        <v>0</v>
      </c>
      <c r="AH262" s="22">
        <v>0</v>
      </c>
      <c r="AI262" s="22">
        <v>3422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132515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132515</v>
      </c>
      <c r="N264" s="22">
        <v>0</v>
      </c>
      <c r="O264" s="22">
        <v>0</v>
      </c>
      <c r="P264" s="22">
        <v>32282</v>
      </c>
      <c r="Q264" s="22">
        <v>0</v>
      </c>
      <c r="R264" s="22">
        <v>0</v>
      </c>
      <c r="S264" s="22">
        <v>0</v>
      </c>
      <c r="T264" s="22">
        <v>164797</v>
      </c>
      <c r="U264" s="22">
        <v>127601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127601</v>
      </c>
      <c r="AD264" s="22">
        <v>0</v>
      </c>
      <c r="AE264" s="22">
        <v>2152</v>
      </c>
      <c r="AF264" s="22">
        <v>0</v>
      </c>
      <c r="AG264" s="22">
        <v>0</v>
      </c>
      <c r="AH264" s="22">
        <v>0</v>
      </c>
      <c r="AI264" s="22">
        <v>129753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30200</v>
      </c>
      <c r="Q265" s="22">
        <v>0</v>
      </c>
      <c r="R265" s="22">
        <v>0</v>
      </c>
      <c r="S265" s="22">
        <v>0</v>
      </c>
      <c r="T265" s="22">
        <v>30200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1510</v>
      </c>
      <c r="AF265" s="22">
        <v>0</v>
      </c>
      <c r="AG265" s="22">
        <v>0</v>
      </c>
      <c r="AH265" s="22">
        <v>0</v>
      </c>
      <c r="AI265" s="22">
        <v>1510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53800</v>
      </c>
      <c r="Q268" s="22">
        <v>0</v>
      </c>
      <c r="R268" s="22">
        <v>0</v>
      </c>
      <c r="S268" s="22">
        <v>0</v>
      </c>
      <c r="T268" s="22">
        <v>53800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21520</v>
      </c>
      <c r="AF268" s="22">
        <v>0</v>
      </c>
      <c r="AG268" s="22">
        <v>0</v>
      </c>
      <c r="AH268" s="22">
        <v>0</v>
      </c>
      <c r="AI268" s="22">
        <v>21520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45165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45165</v>
      </c>
      <c r="N269" s="22">
        <v>0</v>
      </c>
      <c r="O269" s="22">
        <v>0</v>
      </c>
      <c r="P269" s="22">
        <v>133874</v>
      </c>
      <c r="Q269" s="22">
        <v>0</v>
      </c>
      <c r="R269" s="22">
        <v>0</v>
      </c>
      <c r="S269" s="22">
        <v>9500</v>
      </c>
      <c r="T269" s="22">
        <v>188539</v>
      </c>
      <c r="U269" s="22">
        <v>45165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45165</v>
      </c>
      <c r="AD269" s="22">
        <v>0</v>
      </c>
      <c r="AE269" s="22">
        <v>59405</v>
      </c>
      <c r="AF269" s="22">
        <v>0</v>
      </c>
      <c r="AG269" s="22">
        <v>0</v>
      </c>
      <c r="AH269" s="22">
        <v>9500</v>
      </c>
      <c r="AI269" s="22">
        <v>114070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2385</v>
      </c>
      <c r="Q275" s="22">
        <v>0</v>
      </c>
      <c r="R275" s="22">
        <v>0</v>
      </c>
      <c r="S275" s="22">
        <v>15450</v>
      </c>
      <c r="T275" s="22">
        <v>17835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2385</v>
      </c>
      <c r="AF275" s="22">
        <v>0</v>
      </c>
      <c r="AG275" s="22">
        <v>0</v>
      </c>
      <c r="AH275" s="22">
        <v>15450</v>
      </c>
      <c r="AI275" s="22">
        <v>17835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275905</v>
      </c>
      <c r="T277" s="22">
        <v>275905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66217</v>
      </c>
      <c r="AI277" s="22">
        <v>66217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11000</v>
      </c>
      <c r="T280" s="22">
        <v>11000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11000</v>
      </c>
      <c r="AI280" s="22">
        <v>11000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9894</v>
      </c>
      <c r="Q281" s="22">
        <v>0</v>
      </c>
      <c r="R281" s="22">
        <v>0</v>
      </c>
      <c r="S281" s="22">
        <v>0</v>
      </c>
      <c r="T281" s="22">
        <v>9894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9290</v>
      </c>
      <c r="AF281" s="22">
        <v>0</v>
      </c>
      <c r="AG281" s="22">
        <v>0</v>
      </c>
      <c r="AH281" s="22">
        <v>0</v>
      </c>
      <c r="AI281" s="22">
        <v>9290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90555</v>
      </c>
      <c r="P282" s="22">
        <v>5000</v>
      </c>
      <c r="Q282" s="22">
        <v>0</v>
      </c>
      <c r="R282" s="22">
        <v>0</v>
      </c>
      <c r="S282" s="22">
        <v>56048</v>
      </c>
      <c r="T282" s="22">
        <v>151603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43128</v>
      </c>
      <c r="AE282" s="22">
        <v>500</v>
      </c>
      <c r="AF282" s="22">
        <v>0</v>
      </c>
      <c r="AG282" s="22">
        <v>0</v>
      </c>
      <c r="AH282" s="22">
        <v>56047</v>
      </c>
      <c r="AI282" s="22">
        <v>99675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59870</v>
      </c>
      <c r="Q283" s="22">
        <v>0</v>
      </c>
      <c r="R283" s="22">
        <v>0</v>
      </c>
      <c r="S283" s="22">
        <v>15047</v>
      </c>
      <c r="T283" s="22">
        <v>74917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40605</v>
      </c>
      <c r="AF283" s="22">
        <v>0</v>
      </c>
      <c r="AG283" s="22">
        <v>0</v>
      </c>
      <c r="AH283" s="22">
        <v>15047</v>
      </c>
      <c r="AI283" s="22">
        <v>55652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40031</v>
      </c>
      <c r="Q284" s="22">
        <v>0</v>
      </c>
      <c r="R284" s="22">
        <v>0</v>
      </c>
      <c r="S284" s="22">
        <v>0</v>
      </c>
      <c r="T284" s="22">
        <v>40031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40031</v>
      </c>
      <c r="AF284" s="22">
        <v>0</v>
      </c>
      <c r="AG284" s="22">
        <v>0</v>
      </c>
      <c r="AH284" s="22">
        <v>0</v>
      </c>
      <c r="AI284" s="22">
        <v>40031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102273</v>
      </c>
      <c r="F286" s="22">
        <v>0</v>
      </c>
      <c r="G286" s="22">
        <v>55320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157593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8800</v>
      </c>
      <c r="T286" s="22">
        <v>166393</v>
      </c>
      <c r="U286" s="22">
        <v>102273</v>
      </c>
      <c r="V286" s="22">
        <v>0</v>
      </c>
      <c r="W286" s="22">
        <v>55320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157593</v>
      </c>
      <c r="AD286" s="22">
        <v>0</v>
      </c>
      <c r="AE286" s="22">
        <v>0</v>
      </c>
      <c r="AF286" s="22">
        <v>0</v>
      </c>
      <c r="AG286" s="22">
        <v>0</v>
      </c>
      <c r="AH286" s="22">
        <v>8800</v>
      </c>
      <c r="AI286" s="22">
        <v>166393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1605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1605</v>
      </c>
      <c r="N288" s="22">
        <v>0</v>
      </c>
      <c r="O288" s="22">
        <v>8000</v>
      </c>
      <c r="P288" s="22">
        <v>8170</v>
      </c>
      <c r="Q288" s="22">
        <v>0</v>
      </c>
      <c r="R288" s="22">
        <v>0</v>
      </c>
      <c r="S288" s="22">
        <v>40306</v>
      </c>
      <c r="T288" s="22">
        <v>58081</v>
      </c>
      <c r="U288" s="22">
        <v>0</v>
      </c>
      <c r="V288" s="22">
        <v>0</v>
      </c>
      <c r="W288" s="22">
        <v>0</v>
      </c>
      <c r="X288" s="22">
        <v>1605</v>
      </c>
      <c r="Y288" s="22">
        <v>0</v>
      </c>
      <c r="Z288" s="22">
        <v>0</v>
      </c>
      <c r="AA288" s="22">
        <v>0</v>
      </c>
      <c r="AB288" s="22">
        <v>0</v>
      </c>
      <c r="AC288" s="22">
        <v>1605</v>
      </c>
      <c r="AD288" s="22">
        <v>0</v>
      </c>
      <c r="AE288" s="22">
        <v>5845</v>
      </c>
      <c r="AF288" s="22">
        <v>0</v>
      </c>
      <c r="AG288" s="22">
        <v>0</v>
      </c>
      <c r="AH288" s="22">
        <v>34681</v>
      </c>
      <c r="AI288" s="22">
        <v>42131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500</v>
      </c>
      <c r="T300" s="22">
        <v>500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125</v>
      </c>
      <c r="AI300" s="22">
        <v>125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14491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14491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14491</v>
      </c>
      <c r="U301" s="22">
        <v>10851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10851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10851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18740</v>
      </c>
      <c r="Q303" s="22">
        <v>0</v>
      </c>
      <c r="R303" s="22">
        <v>0</v>
      </c>
      <c r="S303" s="22">
        <v>0</v>
      </c>
      <c r="T303" s="22">
        <v>18740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18740</v>
      </c>
      <c r="AF303" s="22">
        <v>0</v>
      </c>
      <c r="AG303" s="22">
        <v>0</v>
      </c>
      <c r="AH303" s="22">
        <v>0</v>
      </c>
      <c r="AI303" s="22">
        <v>18740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4500</v>
      </c>
      <c r="Q305" s="22">
        <v>0</v>
      </c>
      <c r="R305" s="22">
        <v>2337</v>
      </c>
      <c r="S305" s="22">
        <v>0</v>
      </c>
      <c r="T305" s="22">
        <v>6837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4500</v>
      </c>
      <c r="AF305" s="22">
        <v>0</v>
      </c>
      <c r="AG305" s="22">
        <v>1578</v>
      </c>
      <c r="AH305" s="22">
        <v>0</v>
      </c>
      <c r="AI305" s="22">
        <v>6078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14500</v>
      </c>
      <c r="Y313" s="22">
        <v>0</v>
      </c>
      <c r="Z313" s="22">
        <v>0</v>
      </c>
      <c r="AA313" s="22">
        <v>0</v>
      </c>
      <c r="AB313" s="22">
        <v>0</v>
      </c>
      <c r="AC313" s="22">
        <v>14500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14500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16750</v>
      </c>
      <c r="Q315" s="22">
        <v>0</v>
      </c>
      <c r="R315" s="22">
        <v>0</v>
      </c>
      <c r="S315" s="22">
        <v>0</v>
      </c>
      <c r="T315" s="22">
        <v>16750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16750</v>
      </c>
      <c r="AF315" s="22">
        <v>0</v>
      </c>
      <c r="AG315" s="22">
        <v>0</v>
      </c>
      <c r="AH315" s="22">
        <v>0</v>
      </c>
      <c r="AI315" s="22">
        <v>16750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6000</v>
      </c>
      <c r="Q322" s="22">
        <v>0</v>
      </c>
      <c r="R322" s="22">
        <v>0</v>
      </c>
      <c r="S322" s="22">
        <v>0</v>
      </c>
      <c r="T322" s="22">
        <v>6000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1348</v>
      </c>
      <c r="AF322" s="22">
        <v>0</v>
      </c>
      <c r="AG322" s="22">
        <v>0</v>
      </c>
      <c r="AH322" s="22">
        <v>0</v>
      </c>
      <c r="AI322" s="22">
        <v>1348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54252</v>
      </c>
      <c r="T323" s="22">
        <v>54252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29838</v>
      </c>
      <c r="AI323" s="22">
        <v>29838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51597</v>
      </c>
      <c r="Q325" s="22">
        <v>0</v>
      </c>
      <c r="R325" s="22">
        <v>0</v>
      </c>
      <c r="S325" s="22">
        <v>9000</v>
      </c>
      <c r="T325" s="22">
        <v>60597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9035</v>
      </c>
      <c r="AF325" s="22">
        <v>0</v>
      </c>
      <c r="AG325" s="22">
        <v>0</v>
      </c>
      <c r="AH325" s="22">
        <v>3240</v>
      </c>
      <c r="AI325" s="22">
        <v>12275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7929</v>
      </c>
      <c r="Q329" s="22">
        <v>0</v>
      </c>
      <c r="R329" s="22">
        <v>0</v>
      </c>
      <c r="S329" s="22">
        <v>0</v>
      </c>
      <c r="T329" s="22">
        <v>7929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6740</v>
      </c>
      <c r="AF329" s="22">
        <v>0</v>
      </c>
      <c r="AG329" s="22">
        <v>0</v>
      </c>
      <c r="AH329" s="22">
        <v>0</v>
      </c>
      <c r="AI329" s="22">
        <v>6740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180000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180000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180000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1500</v>
      </c>
      <c r="Q341" s="22">
        <v>0</v>
      </c>
      <c r="R341" s="22">
        <v>0</v>
      </c>
      <c r="S341" s="22">
        <v>4000</v>
      </c>
      <c r="T341" s="22">
        <v>5500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825</v>
      </c>
      <c r="AF341" s="22">
        <v>0</v>
      </c>
      <c r="AG341" s="22">
        <v>0</v>
      </c>
      <c r="AH341" s="22">
        <v>3600</v>
      </c>
      <c r="AI341" s="22">
        <v>4425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8500</v>
      </c>
      <c r="T343" s="22">
        <v>8500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8500</v>
      </c>
      <c r="AI343" s="22">
        <v>8500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</row>
    <row r="349" spans="1:38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20136</v>
      </c>
      <c r="M349" s="22">
        <v>20136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20136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17988</v>
      </c>
      <c r="AC349" s="22">
        <v>17988</v>
      </c>
      <c r="AD349" s="22">
        <v>0</v>
      </c>
      <c r="AE349" s="22">
        <v>2563</v>
      </c>
      <c r="AF349" s="22">
        <v>0</v>
      </c>
      <c r="AG349" s="22">
        <v>0</v>
      </c>
      <c r="AH349" s="22">
        <v>0</v>
      </c>
      <c r="AI349" s="22">
        <v>20551</v>
      </c>
      <c r="AJ349" s="22">
        <v>0</v>
      </c>
      <c r="AK349" s="22">
        <v>0</v>
      </c>
      <c r="AL349" s="22">
        <v>0</v>
      </c>
    </row>
    <row r="350" spans="1:38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15456</v>
      </c>
      <c r="P350" s="22">
        <v>3601949</v>
      </c>
      <c r="Q350" s="22">
        <v>0</v>
      </c>
      <c r="R350" s="22">
        <v>0</v>
      </c>
      <c r="S350" s="22">
        <v>379968</v>
      </c>
      <c r="T350" s="22">
        <v>3997373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2705</v>
      </c>
      <c r="AE350" s="22">
        <v>1638608</v>
      </c>
      <c r="AF350" s="22">
        <v>0</v>
      </c>
      <c r="AG350" s="22">
        <v>0</v>
      </c>
      <c r="AH350" s="22">
        <v>298609</v>
      </c>
      <c r="AI350" s="22">
        <v>1939922</v>
      </c>
      <c r="AJ350" s="22">
        <v>0</v>
      </c>
      <c r="AK350" s="22">
        <v>0</v>
      </c>
      <c r="AL350" s="22">
        <v>0</v>
      </c>
    </row>
    <row r="351" spans="1:38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FF45D-0694-456B-A4D5-1627A1909127}">
  <dimension ref="A1:AL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1185</v>
      </c>
      <c r="D1" s="20" t="s">
        <v>1243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1187</v>
      </c>
      <c r="F2" s="21" t="s">
        <v>1188</v>
      </c>
      <c r="G2" s="21" t="s">
        <v>1189</v>
      </c>
      <c r="H2" s="21" t="s">
        <v>1190</v>
      </c>
      <c r="I2" s="21" t="s">
        <v>1191</v>
      </c>
      <c r="J2" s="21" t="s">
        <v>1192</v>
      </c>
      <c r="K2" s="21" t="s">
        <v>1193</v>
      </c>
      <c r="L2" s="21" t="s">
        <v>1194</v>
      </c>
      <c r="M2" s="21" t="s">
        <v>1195</v>
      </c>
      <c r="N2" s="21" t="s">
        <v>1196</v>
      </c>
      <c r="O2" s="21" t="s">
        <v>1197</v>
      </c>
      <c r="P2" s="21" t="s">
        <v>1198</v>
      </c>
      <c r="Q2" s="21" t="s">
        <v>64</v>
      </c>
      <c r="R2" s="21" t="s">
        <v>1199</v>
      </c>
      <c r="S2" s="21" t="s">
        <v>1200</v>
      </c>
      <c r="T2" s="21" t="s">
        <v>1201</v>
      </c>
      <c r="U2" s="21" t="s">
        <v>1187</v>
      </c>
      <c r="V2" s="21" t="s">
        <v>1188</v>
      </c>
      <c r="W2" s="21" t="s">
        <v>1189</v>
      </c>
      <c r="X2" s="21" t="s">
        <v>1190</v>
      </c>
      <c r="Y2" s="21" t="s">
        <v>1191</v>
      </c>
      <c r="Z2" s="21" t="s">
        <v>1192</v>
      </c>
      <c r="AA2" s="21" t="s">
        <v>1193</v>
      </c>
      <c r="AB2" s="21" t="s">
        <v>1194</v>
      </c>
      <c r="AC2" s="21" t="s">
        <v>1202</v>
      </c>
      <c r="AD2" s="21" t="s">
        <v>1197</v>
      </c>
      <c r="AE2" s="21" t="s">
        <v>1198</v>
      </c>
      <c r="AF2" s="21" t="s">
        <v>64</v>
      </c>
      <c r="AG2" s="21" t="s">
        <v>1199</v>
      </c>
      <c r="AH2" s="21" t="s">
        <v>1200</v>
      </c>
      <c r="AI2" s="21" t="s">
        <v>1203</v>
      </c>
      <c r="AJ2" s="21" t="s">
        <v>1204</v>
      </c>
      <c r="AK2" s="21" t="s">
        <v>1205</v>
      </c>
      <c r="AL2" s="21" t="s">
        <v>1206</v>
      </c>
    </row>
    <row r="3" spans="1:38" x14ac:dyDescent="0.25">
      <c r="A3" s="21"/>
      <c r="B3" s="21"/>
      <c r="C3" s="21"/>
      <c r="D3" s="21" t="s">
        <v>88</v>
      </c>
      <c r="E3" s="21" t="s">
        <v>1207</v>
      </c>
      <c r="F3" s="21" t="s">
        <v>1208</v>
      </c>
      <c r="G3" s="21" t="s">
        <v>1209</v>
      </c>
      <c r="H3" s="21" t="s">
        <v>1210</v>
      </c>
      <c r="I3" s="21" t="s">
        <v>1211</v>
      </c>
      <c r="J3" s="21" t="s">
        <v>1212</v>
      </c>
      <c r="K3" s="21" t="s">
        <v>1213</v>
      </c>
      <c r="L3" s="21" t="s">
        <v>1214</v>
      </c>
      <c r="M3" s="21" t="s">
        <v>1215</v>
      </c>
      <c r="N3" s="21" t="s">
        <v>1216</v>
      </c>
      <c r="O3" s="21" t="s">
        <v>1217</v>
      </c>
      <c r="P3" s="21" t="s">
        <v>1218</v>
      </c>
      <c r="Q3" s="21" t="s">
        <v>1219</v>
      </c>
      <c r="R3" s="21" t="s">
        <v>1220</v>
      </c>
      <c r="S3" s="21" t="s">
        <v>1221</v>
      </c>
      <c r="T3" s="21" t="s">
        <v>1222</v>
      </c>
      <c r="U3" s="21" t="s">
        <v>1223</v>
      </c>
      <c r="V3" s="21" t="s">
        <v>1224</v>
      </c>
      <c r="W3" s="21" t="s">
        <v>1225</v>
      </c>
      <c r="X3" s="21" t="s">
        <v>1226</v>
      </c>
      <c r="Y3" s="21" t="s">
        <v>1227</v>
      </c>
      <c r="Z3" s="21" t="s">
        <v>1228</v>
      </c>
      <c r="AA3" s="21" t="s">
        <v>1229</v>
      </c>
      <c r="AB3" s="21" t="s">
        <v>1230</v>
      </c>
      <c r="AC3" s="21" t="s">
        <v>1231</v>
      </c>
      <c r="AD3" s="21" t="s">
        <v>1232</v>
      </c>
      <c r="AE3" s="21" t="s">
        <v>1233</v>
      </c>
      <c r="AF3" s="21" t="s">
        <v>1234</v>
      </c>
      <c r="AG3" s="21" t="s">
        <v>1235</v>
      </c>
      <c r="AH3" s="21" t="s">
        <v>1236</v>
      </c>
      <c r="AI3" s="21" t="s">
        <v>1237</v>
      </c>
      <c r="AJ3" s="21" t="s">
        <v>1238</v>
      </c>
      <c r="AK3" s="21" t="s">
        <v>1239</v>
      </c>
      <c r="AL3" s="21" t="s">
        <v>1240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199649641</v>
      </c>
      <c r="F4" s="22">
        <v>0</v>
      </c>
      <c r="G4" s="22">
        <v>71539107</v>
      </c>
      <c r="H4" s="22">
        <v>63149648</v>
      </c>
      <c r="I4" s="22">
        <v>64937758</v>
      </c>
      <c r="J4" s="22">
        <v>917635</v>
      </c>
      <c r="K4" s="22">
        <v>0</v>
      </c>
      <c r="L4" s="22">
        <v>0</v>
      </c>
      <c r="M4" s="22">
        <v>400193789</v>
      </c>
      <c r="N4" s="22">
        <v>19512718</v>
      </c>
      <c r="O4" s="22">
        <v>122371551</v>
      </c>
      <c r="P4" s="22">
        <v>15143788</v>
      </c>
      <c r="Q4" s="22">
        <v>79674229</v>
      </c>
      <c r="R4" s="22">
        <v>43160763</v>
      </c>
      <c r="S4" s="22">
        <v>11255469</v>
      </c>
      <c r="T4" s="22">
        <v>691312307</v>
      </c>
      <c r="U4" s="22">
        <v>65273816</v>
      </c>
      <c r="V4" s="22">
        <v>0</v>
      </c>
      <c r="W4" s="22">
        <v>15112767</v>
      </c>
      <c r="X4" s="22">
        <v>13985278</v>
      </c>
      <c r="Y4" s="22">
        <v>12021512</v>
      </c>
      <c r="Z4" s="22">
        <v>105037</v>
      </c>
      <c r="AA4" s="22">
        <v>0</v>
      </c>
      <c r="AB4" s="22">
        <v>0</v>
      </c>
      <c r="AC4" s="22">
        <v>106498410</v>
      </c>
      <c r="AD4" s="22">
        <v>13813023</v>
      </c>
      <c r="AE4" s="22">
        <v>6363443</v>
      </c>
      <c r="AF4" s="22">
        <v>0</v>
      </c>
      <c r="AG4" s="22">
        <v>11778980</v>
      </c>
      <c r="AH4" s="22">
        <v>3893500</v>
      </c>
      <c r="AI4" s="22">
        <v>142347356</v>
      </c>
      <c r="AJ4" s="22">
        <v>548964951</v>
      </c>
      <c r="AK4" s="22">
        <v>51162865</v>
      </c>
      <c r="AL4" s="22">
        <v>497802086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74753278</v>
      </c>
      <c r="F5" s="22">
        <v>0</v>
      </c>
      <c r="G5" s="22">
        <v>22982666</v>
      </c>
      <c r="H5" s="22">
        <v>19047750</v>
      </c>
      <c r="I5" s="22">
        <v>7339194</v>
      </c>
      <c r="J5" s="22">
        <v>0</v>
      </c>
      <c r="K5" s="22">
        <v>0</v>
      </c>
      <c r="L5" s="22">
        <v>0</v>
      </c>
      <c r="M5" s="22">
        <v>124122888</v>
      </c>
      <c r="N5" s="22">
        <v>5455721</v>
      </c>
      <c r="O5" s="22">
        <v>28839723</v>
      </c>
      <c r="P5" s="22">
        <v>5435398</v>
      </c>
      <c r="Q5" s="22">
        <v>9809359</v>
      </c>
      <c r="R5" s="22">
        <v>11614179</v>
      </c>
      <c r="S5" s="22">
        <v>5065508</v>
      </c>
      <c r="T5" s="22">
        <v>190342776</v>
      </c>
      <c r="U5" s="22">
        <v>40962031</v>
      </c>
      <c r="V5" s="22">
        <v>0</v>
      </c>
      <c r="W5" s="22">
        <v>8444452</v>
      </c>
      <c r="X5" s="22">
        <v>4040959</v>
      </c>
      <c r="Y5" s="22">
        <v>1224032</v>
      </c>
      <c r="Z5" s="22">
        <v>0</v>
      </c>
      <c r="AA5" s="22">
        <v>0</v>
      </c>
      <c r="AB5" s="22">
        <v>0</v>
      </c>
      <c r="AC5" s="22">
        <v>54671474</v>
      </c>
      <c r="AD5" s="22">
        <v>7674897</v>
      </c>
      <c r="AE5" s="22">
        <v>2524112</v>
      </c>
      <c r="AF5" s="22">
        <v>0</v>
      </c>
      <c r="AG5" s="22">
        <v>2708998</v>
      </c>
      <c r="AH5" s="22">
        <v>2318346</v>
      </c>
      <c r="AI5" s="22">
        <v>69897827</v>
      </c>
      <c r="AJ5" s="22">
        <v>120444949</v>
      </c>
      <c r="AK5" s="22">
        <v>8815969</v>
      </c>
      <c r="AL5" s="22">
        <v>111628980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4900958000</v>
      </c>
      <c r="F6" s="22">
        <v>1582490000</v>
      </c>
      <c r="G6" s="22">
        <v>1867960000</v>
      </c>
      <c r="H6" s="22">
        <v>1631742000</v>
      </c>
      <c r="I6" s="22">
        <v>1649560000</v>
      </c>
      <c r="J6" s="22">
        <v>34225000</v>
      </c>
      <c r="K6" s="22">
        <v>0</v>
      </c>
      <c r="L6" s="22">
        <v>0</v>
      </c>
      <c r="M6" s="22">
        <v>11666935000</v>
      </c>
      <c r="N6" s="22">
        <v>1022106000</v>
      </c>
      <c r="O6" s="22">
        <v>1851817000</v>
      </c>
      <c r="P6" s="22">
        <v>829464000</v>
      </c>
      <c r="Q6" s="22">
        <v>1975232000</v>
      </c>
      <c r="R6" s="22">
        <v>1086738000</v>
      </c>
      <c r="S6" s="22">
        <v>1175183000</v>
      </c>
      <c r="T6" s="22">
        <v>19607475000</v>
      </c>
      <c r="U6" s="22">
        <v>2243809000</v>
      </c>
      <c r="V6" s="22">
        <v>313857000</v>
      </c>
      <c r="W6" s="22">
        <v>456848000</v>
      </c>
      <c r="X6" s="22">
        <v>417073000</v>
      </c>
      <c r="Y6" s="22">
        <v>341313000</v>
      </c>
      <c r="Z6" s="22">
        <v>12595000</v>
      </c>
      <c r="AA6" s="22">
        <v>0</v>
      </c>
      <c r="AB6" s="22">
        <v>0</v>
      </c>
      <c r="AC6" s="22">
        <v>3785495000</v>
      </c>
      <c r="AD6" s="22">
        <v>641451000</v>
      </c>
      <c r="AE6" s="22">
        <v>500980000</v>
      </c>
      <c r="AF6" s="22">
        <v>0</v>
      </c>
      <c r="AG6" s="22">
        <v>544685000</v>
      </c>
      <c r="AH6" s="22">
        <v>518078000</v>
      </c>
      <c r="AI6" s="22">
        <v>5990689000</v>
      </c>
      <c r="AJ6" s="22">
        <v>13616786000</v>
      </c>
      <c r="AK6" s="22">
        <v>3644382000</v>
      </c>
      <c r="AL6" s="22">
        <v>9972404000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106220169</v>
      </c>
      <c r="F7" s="22">
        <v>0</v>
      </c>
      <c r="G7" s="22">
        <v>42489192</v>
      </c>
      <c r="H7" s="22">
        <v>29570383</v>
      </c>
      <c r="I7" s="22">
        <v>30915093</v>
      </c>
      <c r="J7" s="22">
        <v>653525</v>
      </c>
      <c r="K7" s="22">
        <v>0</v>
      </c>
      <c r="L7" s="22">
        <v>0</v>
      </c>
      <c r="M7" s="22">
        <v>209848362</v>
      </c>
      <c r="N7" s="22">
        <v>19801090</v>
      </c>
      <c r="O7" s="22">
        <v>56161125</v>
      </c>
      <c r="P7" s="22">
        <v>7093829</v>
      </c>
      <c r="Q7" s="22">
        <v>6286473</v>
      </c>
      <c r="R7" s="22">
        <v>8858237</v>
      </c>
      <c r="S7" s="22">
        <v>5948329</v>
      </c>
      <c r="T7" s="22">
        <v>313997445</v>
      </c>
      <c r="U7" s="22">
        <v>47735109</v>
      </c>
      <c r="V7" s="22">
        <v>0</v>
      </c>
      <c r="W7" s="22">
        <v>13942815</v>
      </c>
      <c r="X7" s="22">
        <v>11502598</v>
      </c>
      <c r="Y7" s="22">
        <v>7050043</v>
      </c>
      <c r="Z7" s="22">
        <v>120911</v>
      </c>
      <c r="AA7" s="22">
        <v>0</v>
      </c>
      <c r="AB7" s="22">
        <v>0</v>
      </c>
      <c r="AC7" s="22">
        <v>80351476</v>
      </c>
      <c r="AD7" s="22">
        <v>13153952</v>
      </c>
      <c r="AE7" s="22">
        <v>2460147</v>
      </c>
      <c r="AF7" s="22">
        <v>0</v>
      </c>
      <c r="AG7" s="22">
        <v>5311780</v>
      </c>
      <c r="AH7" s="22">
        <v>2328614</v>
      </c>
      <c r="AI7" s="22">
        <v>103605969</v>
      </c>
      <c r="AJ7" s="22">
        <v>210391476</v>
      </c>
      <c r="AK7" s="22">
        <v>22141957</v>
      </c>
      <c r="AL7" s="22">
        <v>188249519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129685880</v>
      </c>
      <c r="F8" s="22">
        <v>0</v>
      </c>
      <c r="G8" s="22">
        <v>23625528</v>
      </c>
      <c r="H8" s="22">
        <v>37161215</v>
      </c>
      <c r="I8" s="22">
        <v>0</v>
      </c>
      <c r="J8" s="22">
        <v>2583955</v>
      </c>
      <c r="K8" s="22">
        <v>0</v>
      </c>
      <c r="L8" s="22">
        <v>0</v>
      </c>
      <c r="M8" s="22">
        <v>193056578</v>
      </c>
      <c r="N8" s="22">
        <v>38193339</v>
      </c>
      <c r="O8" s="22">
        <v>23237332</v>
      </c>
      <c r="P8" s="22">
        <v>11399223</v>
      </c>
      <c r="Q8" s="22">
        <v>36585290</v>
      </c>
      <c r="R8" s="22">
        <v>4003787</v>
      </c>
      <c r="S8" s="22">
        <v>5305465</v>
      </c>
      <c r="T8" s="22">
        <v>311781014</v>
      </c>
      <c r="U8" s="22">
        <v>61543179</v>
      </c>
      <c r="V8" s="22">
        <v>0</v>
      </c>
      <c r="W8" s="22">
        <v>8411224</v>
      </c>
      <c r="X8" s="22">
        <v>9722218</v>
      </c>
      <c r="Y8" s="22">
        <v>0</v>
      </c>
      <c r="Z8" s="22">
        <v>760751</v>
      </c>
      <c r="AA8" s="22">
        <v>0</v>
      </c>
      <c r="AB8" s="22">
        <v>0</v>
      </c>
      <c r="AC8" s="22">
        <v>80437372</v>
      </c>
      <c r="AD8" s="22">
        <v>5551493</v>
      </c>
      <c r="AE8" s="22">
        <v>3531929</v>
      </c>
      <c r="AF8" s="22">
        <v>0</v>
      </c>
      <c r="AG8" s="22">
        <v>797257</v>
      </c>
      <c r="AH8" s="22">
        <v>2205805</v>
      </c>
      <c r="AI8" s="22">
        <v>92523856</v>
      </c>
      <c r="AJ8" s="22">
        <v>219257158</v>
      </c>
      <c r="AK8" s="22">
        <v>27803511</v>
      </c>
      <c r="AL8" s="22">
        <v>191453647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5956999000</v>
      </c>
      <c r="F9" s="22">
        <v>808783000</v>
      </c>
      <c r="G9" s="22">
        <v>0</v>
      </c>
      <c r="H9" s="22">
        <v>1288590000</v>
      </c>
      <c r="I9" s="22">
        <v>1534903000</v>
      </c>
      <c r="J9" s="22">
        <v>8922000</v>
      </c>
      <c r="K9" s="22">
        <v>0</v>
      </c>
      <c r="L9" s="22">
        <v>0</v>
      </c>
      <c r="M9" s="22">
        <v>9598197000</v>
      </c>
      <c r="N9" s="22">
        <v>1670378000</v>
      </c>
      <c r="O9" s="22">
        <v>1969036000</v>
      </c>
      <c r="P9" s="22">
        <v>704359000</v>
      </c>
      <c r="Q9" s="22">
        <v>1289906000</v>
      </c>
      <c r="R9" s="22">
        <v>800517000</v>
      </c>
      <c r="S9" s="22">
        <v>932134000</v>
      </c>
      <c r="T9" s="22">
        <v>16964527000</v>
      </c>
      <c r="U9" s="22">
        <v>3026546000</v>
      </c>
      <c r="V9" s="22">
        <v>280009000</v>
      </c>
      <c r="W9" s="22">
        <v>0</v>
      </c>
      <c r="X9" s="22">
        <v>226038000</v>
      </c>
      <c r="Y9" s="22">
        <v>382141000</v>
      </c>
      <c r="Z9" s="22">
        <v>1444000</v>
      </c>
      <c r="AA9" s="22">
        <v>0</v>
      </c>
      <c r="AB9" s="22">
        <v>0</v>
      </c>
      <c r="AC9" s="22">
        <v>3916178000</v>
      </c>
      <c r="AD9" s="22">
        <v>885879000</v>
      </c>
      <c r="AE9" s="22">
        <v>415465000</v>
      </c>
      <c r="AF9" s="22">
        <v>0</v>
      </c>
      <c r="AG9" s="22">
        <v>349518000</v>
      </c>
      <c r="AH9" s="22">
        <v>393984000</v>
      </c>
      <c r="AI9" s="22">
        <v>5961024000</v>
      </c>
      <c r="AJ9" s="22">
        <v>11003503000</v>
      </c>
      <c r="AK9" s="22">
        <v>2372851000</v>
      </c>
      <c r="AL9" s="22">
        <v>8630652000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142453396</v>
      </c>
      <c r="F10" s="22">
        <v>0</v>
      </c>
      <c r="G10" s="22">
        <v>39265366</v>
      </c>
      <c r="H10" s="22">
        <v>44101266</v>
      </c>
      <c r="I10" s="22">
        <v>37193341</v>
      </c>
      <c r="J10" s="22">
        <v>0</v>
      </c>
      <c r="K10" s="22">
        <v>0</v>
      </c>
      <c r="L10" s="22">
        <v>0</v>
      </c>
      <c r="M10" s="22">
        <v>263013369</v>
      </c>
      <c r="N10" s="22">
        <v>9384217</v>
      </c>
      <c r="O10" s="22">
        <v>65262353</v>
      </c>
      <c r="P10" s="22">
        <v>11311611</v>
      </c>
      <c r="Q10" s="22">
        <v>86615428</v>
      </c>
      <c r="R10" s="22">
        <v>17441669</v>
      </c>
      <c r="S10" s="22">
        <v>4603699</v>
      </c>
      <c r="T10" s="22">
        <v>457632346</v>
      </c>
      <c r="U10" s="22">
        <v>51038713</v>
      </c>
      <c r="V10" s="22">
        <v>0</v>
      </c>
      <c r="W10" s="22">
        <v>7599281</v>
      </c>
      <c r="X10" s="22">
        <v>6856725</v>
      </c>
      <c r="Y10" s="22">
        <v>5552301</v>
      </c>
      <c r="Z10" s="22">
        <v>0</v>
      </c>
      <c r="AA10" s="22">
        <v>0</v>
      </c>
      <c r="AB10" s="22">
        <v>0</v>
      </c>
      <c r="AC10" s="22">
        <v>71047020</v>
      </c>
      <c r="AD10" s="22">
        <v>12172372</v>
      </c>
      <c r="AE10" s="22">
        <v>6190218</v>
      </c>
      <c r="AF10" s="22">
        <v>0</v>
      </c>
      <c r="AG10" s="22">
        <v>7784652</v>
      </c>
      <c r="AH10" s="22">
        <v>2091002</v>
      </c>
      <c r="AI10" s="22">
        <v>99285264</v>
      </c>
      <c r="AJ10" s="22">
        <v>358347082</v>
      </c>
      <c r="AK10" s="22">
        <v>38283867</v>
      </c>
      <c r="AL10" s="22">
        <v>320063215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334566960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334566960</v>
      </c>
      <c r="N11" s="22">
        <v>17106483</v>
      </c>
      <c r="O11" s="22">
        <v>262753214</v>
      </c>
      <c r="P11" s="22">
        <v>17657092</v>
      </c>
      <c r="Q11" s="22">
        <v>50705739</v>
      </c>
      <c r="R11" s="22">
        <v>14630769</v>
      </c>
      <c r="S11" s="22">
        <v>17926827</v>
      </c>
      <c r="T11" s="22">
        <v>715347084</v>
      </c>
      <c r="U11" s="22">
        <v>118530580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118530580</v>
      </c>
      <c r="AD11" s="22">
        <v>40916909</v>
      </c>
      <c r="AE11" s="22">
        <v>8953496</v>
      </c>
      <c r="AF11" s="22">
        <v>0</v>
      </c>
      <c r="AG11" s="22">
        <v>7511955</v>
      </c>
      <c r="AH11" s="22">
        <v>7349030</v>
      </c>
      <c r="AI11" s="22">
        <v>183261970</v>
      </c>
      <c r="AJ11" s="22">
        <v>532085114</v>
      </c>
      <c r="AK11" s="22">
        <v>132730808</v>
      </c>
      <c r="AL11" s="22">
        <v>399354306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65040020</v>
      </c>
      <c r="F12" s="22">
        <v>0</v>
      </c>
      <c r="G12" s="22">
        <v>18899544</v>
      </c>
      <c r="H12" s="22">
        <v>19588359</v>
      </c>
      <c r="I12" s="22">
        <v>13515273</v>
      </c>
      <c r="J12" s="22">
        <v>0</v>
      </c>
      <c r="K12" s="22">
        <v>0</v>
      </c>
      <c r="L12" s="22">
        <v>0</v>
      </c>
      <c r="M12" s="22">
        <v>117043196</v>
      </c>
      <c r="N12" s="22">
        <v>282387</v>
      </c>
      <c r="O12" s="22">
        <v>27263434</v>
      </c>
      <c r="P12" s="22">
        <v>4372389</v>
      </c>
      <c r="Q12" s="22">
        <v>10720891</v>
      </c>
      <c r="R12" s="22">
        <v>5410655</v>
      </c>
      <c r="S12" s="22">
        <v>4563559</v>
      </c>
      <c r="T12" s="22">
        <v>169656511</v>
      </c>
      <c r="U12" s="22">
        <v>25446206</v>
      </c>
      <c r="V12" s="22">
        <v>0</v>
      </c>
      <c r="W12" s="22">
        <v>3955810</v>
      </c>
      <c r="X12" s="22">
        <v>4200826</v>
      </c>
      <c r="Y12" s="22">
        <v>2504133</v>
      </c>
      <c r="Z12" s="22">
        <v>0</v>
      </c>
      <c r="AA12" s="22">
        <v>0</v>
      </c>
      <c r="AB12" s="22">
        <v>0</v>
      </c>
      <c r="AC12" s="22">
        <v>36106975</v>
      </c>
      <c r="AD12" s="22">
        <v>7762545</v>
      </c>
      <c r="AE12" s="22">
        <v>2339210</v>
      </c>
      <c r="AF12" s="22">
        <v>0</v>
      </c>
      <c r="AG12" s="22">
        <v>2192578</v>
      </c>
      <c r="AH12" s="22">
        <v>2779528</v>
      </c>
      <c r="AI12" s="22">
        <v>51180836</v>
      </c>
      <c r="AJ12" s="22">
        <v>118475675</v>
      </c>
      <c r="AK12" s="22">
        <v>9012010</v>
      </c>
      <c r="AL12" s="22">
        <v>109463665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231296171</v>
      </c>
      <c r="F13" s="22">
        <v>0</v>
      </c>
      <c r="G13" s="22">
        <v>104105735</v>
      </c>
      <c r="H13" s="22">
        <v>89193481</v>
      </c>
      <c r="I13" s="22">
        <v>139303992</v>
      </c>
      <c r="J13" s="22">
        <v>0</v>
      </c>
      <c r="K13" s="22">
        <v>0</v>
      </c>
      <c r="L13" s="22">
        <v>0</v>
      </c>
      <c r="M13" s="22">
        <v>563899379</v>
      </c>
      <c r="N13" s="22">
        <v>2238121</v>
      </c>
      <c r="O13" s="22">
        <v>98767105</v>
      </c>
      <c r="P13" s="22">
        <v>17890520</v>
      </c>
      <c r="Q13" s="22">
        <v>88048391</v>
      </c>
      <c r="R13" s="22">
        <v>16312765</v>
      </c>
      <c r="S13" s="22">
        <v>6759414</v>
      </c>
      <c r="T13" s="22">
        <v>793915695</v>
      </c>
      <c r="U13" s="22">
        <v>114137030</v>
      </c>
      <c r="V13" s="22">
        <v>0</v>
      </c>
      <c r="W13" s="22">
        <v>25753958</v>
      </c>
      <c r="X13" s="22">
        <v>22991504</v>
      </c>
      <c r="Y13" s="22">
        <v>33464318</v>
      </c>
      <c r="Z13" s="22">
        <v>0</v>
      </c>
      <c r="AA13" s="22">
        <v>0</v>
      </c>
      <c r="AB13" s="22">
        <v>0</v>
      </c>
      <c r="AC13" s="22">
        <v>196346810</v>
      </c>
      <c r="AD13" s="22">
        <v>21847050</v>
      </c>
      <c r="AE13" s="22">
        <v>7662525</v>
      </c>
      <c r="AF13" s="22">
        <v>0</v>
      </c>
      <c r="AG13" s="22">
        <v>4262568</v>
      </c>
      <c r="AH13" s="22">
        <v>2878497</v>
      </c>
      <c r="AI13" s="22">
        <v>232997450</v>
      </c>
      <c r="AJ13" s="22">
        <v>560918245</v>
      </c>
      <c r="AK13" s="22">
        <v>49942095</v>
      </c>
      <c r="AL13" s="22">
        <v>510976150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372744000</v>
      </c>
      <c r="F14" s="22">
        <v>0</v>
      </c>
      <c r="G14" s="22">
        <v>198072000</v>
      </c>
      <c r="H14" s="22">
        <v>158985000</v>
      </c>
      <c r="I14" s="22">
        <v>145194000</v>
      </c>
      <c r="J14" s="22">
        <v>3186000</v>
      </c>
      <c r="K14" s="22">
        <v>141024000</v>
      </c>
      <c r="L14" s="22">
        <v>0</v>
      </c>
      <c r="M14" s="22">
        <v>1019205000</v>
      </c>
      <c r="N14" s="22">
        <v>72858000</v>
      </c>
      <c r="O14" s="22">
        <v>282076000</v>
      </c>
      <c r="P14" s="22">
        <v>92134000</v>
      </c>
      <c r="Q14" s="22">
        <v>92383000</v>
      </c>
      <c r="R14" s="22">
        <v>60186000</v>
      </c>
      <c r="S14" s="22">
        <v>59250000</v>
      </c>
      <c r="T14" s="22">
        <v>1678092000</v>
      </c>
      <c r="U14" s="22">
        <v>152274000</v>
      </c>
      <c r="V14" s="22">
        <v>0</v>
      </c>
      <c r="W14" s="22">
        <v>45172000</v>
      </c>
      <c r="X14" s="22">
        <v>36440000</v>
      </c>
      <c r="Y14" s="22">
        <v>28195000</v>
      </c>
      <c r="Z14" s="22">
        <v>2579000</v>
      </c>
      <c r="AA14" s="22">
        <v>55144000</v>
      </c>
      <c r="AB14" s="22">
        <v>0</v>
      </c>
      <c r="AC14" s="22">
        <v>319804000</v>
      </c>
      <c r="AD14" s="22">
        <v>89122000</v>
      </c>
      <c r="AE14" s="22">
        <v>47833000</v>
      </c>
      <c r="AF14" s="22">
        <v>0</v>
      </c>
      <c r="AG14" s="22">
        <v>22156000</v>
      </c>
      <c r="AH14" s="22">
        <v>25945000</v>
      </c>
      <c r="AI14" s="22">
        <v>504860000</v>
      </c>
      <c r="AJ14" s="22">
        <v>1173232000</v>
      </c>
      <c r="AK14" s="22">
        <v>76521000</v>
      </c>
      <c r="AL14" s="22">
        <v>1096711000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200010296</v>
      </c>
      <c r="F15" s="22">
        <v>0</v>
      </c>
      <c r="G15" s="22">
        <v>114846233</v>
      </c>
      <c r="H15" s="22">
        <v>34654764</v>
      </c>
      <c r="I15" s="22">
        <v>46111574</v>
      </c>
      <c r="J15" s="22">
        <v>0</v>
      </c>
      <c r="K15" s="22">
        <v>0</v>
      </c>
      <c r="L15" s="22">
        <v>0</v>
      </c>
      <c r="M15" s="22">
        <v>395622867</v>
      </c>
      <c r="N15" s="22">
        <v>19030043</v>
      </c>
      <c r="O15" s="22">
        <v>129221357</v>
      </c>
      <c r="P15" s="22">
        <v>25424550</v>
      </c>
      <c r="Q15" s="22">
        <v>21194001</v>
      </c>
      <c r="R15" s="22">
        <v>0</v>
      </c>
      <c r="S15" s="22">
        <v>7280098</v>
      </c>
      <c r="T15" s="22">
        <v>597772916</v>
      </c>
      <c r="U15" s="22">
        <v>62175090</v>
      </c>
      <c r="V15" s="22">
        <v>37233314</v>
      </c>
      <c r="W15" s="22">
        <v>19639983</v>
      </c>
      <c r="X15" s="22">
        <v>9567473</v>
      </c>
      <c r="Y15" s="22">
        <v>0</v>
      </c>
      <c r="Z15" s="22">
        <v>0</v>
      </c>
      <c r="AA15" s="22">
        <v>0</v>
      </c>
      <c r="AB15" s="22">
        <v>0</v>
      </c>
      <c r="AC15" s="22">
        <v>128615860</v>
      </c>
      <c r="AD15" s="22">
        <v>36714247</v>
      </c>
      <c r="AE15" s="22">
        <v>14624014</v>
      </c>
      <c r="AF15" s="22">
        <v>0</v>
      </c>
      <c r="AG15" s="22">
        <v>0</v>
      </c>
      <c r="AH15" s="22">
        <v>5163258</v>
      </c>
      <c r="AI15" s="22">
        <v>185117379</v>
      </c>
      <c r="AJ15" s="22">
        <v>412655537</v>
      </c>
      <c r="AK15" s="22">
        <v>26472021</v>
      </c>
      <c r="AL15" s="22">
        <v>386183516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343573000</v>
      </c>
      <c r="F16" s="22">
        <v>0</v>
      </c>
      <c r="G16" s="22">
        <v>138804000</v>
      </c>
      <c r="H16" s="22">
        <v>116791000</v>
      </c>
      <c r="I16" s="22">
        <v>95127000</v>
      </c>
      <c r="J16" s="22">
        <v>0</v>
      </c>
      <c r="K16" s="22">
        <v>286198000</v>
      </c>
      <c r="L16" s="22">
        <v>893324000</v>
      </c>
      <c r="M16" s="22">
        <v>1873817000</v>
      </c>
      <c r="N16" s="22">
        <v>104256000</v>
      </c>
      <c r="O16" s="22">
        <v>170200000</v>
      </c>
      <c r="P16" s="22">
        <v>57265000</v>
      </c>
      <c r="Q16" s="22">
        <v>45015000</v>
      </c>
      <c r="R16" s="22">
        <v>62185000</v>
      </c>
      <c r="S16" s="22">
        <v>41453000</v>
      </c>
      <c r="T16" s="22">
        <v>2354191000</v>
      </c>
      <c r="U16" s="22">
        <v>173523000</v>
      </c>
      <c r="V16" s="22">
        <v>0</v>
      </c>
      <c r="W16" s="22">
        <v>45205000</v>
      </c>
      <c r="X16" s="22">
        <v>40513000</v>
      </c>
      <c r="Y16" s="22">
        <v>15970000</v>
      </c>
      <c r="Z16" s="22">
        <v>0</v>
      </c>
      <c r="AA16" s="22">
        <v>158362000</v>
      </c>
      <c r="AB16" s="22">
        <v>673504000</v>
      </c>
      <c r="AC16" s="22">
        <v>1107077000</v>
      </c>
      <c r="AD16" s="22">
        <v>66954000</v>
      </c>
      <c r="AE16" s="22">
        <v>37187000</v>
      </c>
      <c r="AF16" s="22">
        <v>0</v>
      </c>
      <c r="AG16" s="22">
        <v>32213000</v>
      </c>
      <c r="AH16" s="22">
        <v>25465000</v>
      </c>
      <c r="AI16" s="22">
        <v>1268896000</v>
      </c>
      <c r="AJ16" s="22">
        <v>1085295000</v>
      </c>
      <c r="AK16" s="22">
        <v>211129000</v>
      </c>
      <c r="AL16" s="22">
        <v>874166000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680385495</v>
      </c>
      <c r="F17" s="22">
        <v>0</v>
      </c>
      <c r="G17" s="22">
        <v>242735659</v>
      </c>
      <c r="H17" s="22">
        <v>243301732</v>
      </c>
      <c r="I17" s="22">
        <v>233092748</v>
      </c>
      <c r="J17" s="22">
        <v>1958379</v>
      </c>
      <c r="K17" s="22">
        <v>73292316</v>
      </c>
      <c r="L17" s="22">
        <v>0</v>
      </c>
      <c r="M17" s="22">
        <v>1474766329</v>
      </c>
      <c r="N17" s="22">
        <v>157263081</v>
      </c>
      <c r="O17" s="22">
        <v>313585390</v>
      </c>
      <c r="P17" s="22">
        <v>56050952</v>
      </c>
      <c r="Q17" s="22">
        <v>325643212</v>
      </c>
      <c r="R17" s="22">
        <v>66313960</v>
      </c>
      <c r="S17" s="22">
        <v>46445392</v>
      </c>
      <c r="T17" s="22">
        <v>2440068316</v>
      </c>
      <c r="U17" s="22">
        <v>336278115</v>
      </c>
      <c r="V17" s="22">
        <v>0</v>
      </c>
      <c r="W17" s="22">
        <v>69727297</v>
      </c>
      <c r="X17" s="22">
        <v>87982947</v>
      </c>
      <c r="Y17" s="22">
        <v>49826438</v>
      </c>
      <c r="Z17" s="22">
        <v>675545</v>
      </c>
      <c r="AA17" s="22">
        <v>30733895</v>
      </c>
      <c r="AB17" s="22">
        <v>0</v>
      </c>
      <c r="AC17" s="22">
        <v>575224237</v>
      </c>
      <c r="AD17" s="22">
        <v>81440514</v>
      </c>
      <c r="AE17" s="22">
        <v>31621425</v>
      </c>
      <c r="AF17" s="22">
        <v>0</v>
      </c>
      <c r="AG17" s="22">
        <v>28794853</v>
      </c>
      <c r="AH17" s="22">
        <v>20250719</v>
      </c>
      <c r="AI17" s="22">
        <v>737331748</v>
      </c>
      <c r="AJ17" s="22">
        <v>1702736568</v>
      </c>
      <c r="AK17" s="22">
        <v>208500672</v>
      </c>
      <c r="AL17" s="22">
        <v>1494235896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123122680</v>
      </c>
      <c r="F18" s="22">
        <v>0</v>
      </c>
      <c r="G18" s="22">
        <v>69625310</v>
      </c>
      <c r="H18" s="22">
        <v>30455710</v>
      </c>
      <c r="I18" s="22">
        <v>57003330</v>
      </c>
      <c r="J18" s="22">
        <v>0</v>
      </c>
      <c r="K18" s="22">
        <v>0</v>
      </c>
      <c r="L18" s="22">
        <v>0</v>
      </c>
      <c r="M18" s="22">
        <v>280207030</v>
      </c>
      <c r="N18" s="22">
        <v>9803890</v>
      </c>
      <c r="O18" s="22">
        <v>33039390</v>
      </c>
      <c r="P18" s="22">
        <v>15037320</v>
      </c>
      <c r="Q18" s="22">
        <v>132227960</v>
      </c>
      <c r="R18" s="22">
        <v>11696840</v>
      </c>
      <c r="S18" s="22">
        <v>5123480</v>
      </c>
      <c r="T18" s="22">
        <v>487135910</v>
      </c>
      <c r="U18" s="22">
        <v>49675810</v>
      </c>
      <c r="V18" s="22">
        <v>0</v>
      </c>
      <c r="W18" s="22">
        <v>26721270</v>
      </c>
      <c r="X18" s="22">
        <v>8229290</v>
      </c>
      <c r="Y18" s="22">
        <v>12201620</v>
      </c>
      <c r="Z18" s="22">
        <v>0</v>
      </c>
      <c r="AA18" s="22">
        <v>0</v>
      </c>
      <c r="AB18" s="22">
        <v>0</v>
      </c>
      <c r="AC18" s="22">
        <v>96827990</v>
      </c>
      <c r="AD18" s="22">
        <v>10344500</v>
      </c>
      <c r="AE18" s="22">
        <v>7677360</v>
      </c>
      <c r="AF18" s="22">
        <v>0</v>
      </c>
      <c r="AG18" s="22">
        <v>3201590</v>
      </c>
      <c r="AH18" s="22">
        <v>2347070</v>
      </c>
      <c r="AI18" s="22">
        <v>120398510</v>
      </c>
      <c r="AJ18" s="22">
        <v>366737400</v>
      </c>
      <c r="AK18" s="22">
        <v>13919850</v>
      </c>
      <c r="AL18" s="22">
        <v>352817550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286636709</v>
      </c>
      <c r="F19" s="22">
        <v>87406</v>
      </c>
      <c r="G19" s="22">
        <v>88891350</v>
      </c>
      <c r="H19" s="22">
        <v>53030296</v>
      </c>
      <c r="I19" s="22">
        <v>82694874</v>
      </c>
      <c r="J19" s="22">
        <v>0</v>
      </c>
      <c r="K19" s="22">
        <v>0</v>
      </c>
      <c r="L19" s="22">
        <v>0</v>
      </c>
      <c r="M19" s="22">
        <v>511340635</v>
      </c>
      <c r="N19" s="22">
        <v>36973293</v>
      </c>
      <c r="O19" s="22">
        <v>137136404</v>
      </c>
      <c r="P19" s="22">
        <v>30259002</v>
      </c>
      <c r="Q19" s="22">
        <v>372827053</v>
      </c>
      <c r="R19" s="22">
        <v>46664687</v>
      </c>
      <c r="S19" s="22">
        <v>36200496</v>
      </c>
      <c r="T19" s="22">
        <v>1171401570</v>
      </c>
      <c r="U19" s="22">
        <v>165497648</v>
      </c>
      <c r="V19" s="22">
        <v>13162</v>
      </c>
      <c r="W19" s="22">
        <v>32457869</v>
      </c>
      <c r="X19" s="22">
        <v>15421042</v>
      </c>
      <c r="Y19" s="22">
        <v>20646544</v>
      </c>
      <c r="Z19" s="22">
        <v>0</v>
      </c>
      <c r="AA19" s="22">
        <v>0</v>
      </c>
      <c r="AB19" s="22">
        <v>0</v>
      </c>
      <c r="AC19" s="22">
        <v>234036265</v>
      </c>
      <c r="AD19" s="22">
        <v>55370475</v>
      </c>
      <c r="AE19" s="22">
        <v>18898200</v>
      </c>
      <c r="AF19" s="22">
        <v>0</v>
      </c>
      <c r="AG19" s="22">
        <v>20899158</v>
      </c>
      <c r="AH19" s="22">
        <v>13317824</v>
      </c>
      <c r="AI19" s="22">
        <v>342521922</v>
      </c>
      <c r="AJ19" s="22">
        <v>828879648</v>
      </c>
      <c r="AK19" s="22">
        <v>52858270</v>
      </c>
      <c r="AL19" s="22">
        <v>776021378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36338703</v>
      </c>
      <c r="F20" s="22">
        <v>0</v>
      </c>
      <c r="G20" s="22">
        <v>53780290</v>
      </c>
      <c r="H20" s="22">
        <v>20747010</v>
      </c>
      <c r="I20" s="22">
        <v>10889146</v>
      </c>
      <c r="J20" s="22">
        <v>170923</v>
      </c>
      <c r="K20" s="22">
        <v>0</v>
      </c>
      <c r="L20" s="22">
        <v>0</v>
      </c>
      <c r="M20" s="22">
        <v>121926072</v>
      </c>
      <c r="N20" s="22">
        <v>20584134</v>
      </c>
      <c r="O20" s="22">
        <v>18546692</v>
      </c>
      <c r="P20" s="22">
        <v>8547300</v>
      </c>
      <c r="Q20" s="22">
        <v>2353283</v>
      </c>
      <c r="R20" s="22">
        <v>13685790</v>
      </c>
      <c r="S20" s="22">
        <v>4385030</v>
      </c>
      <c r="T20" s="22">
        <v>190028301</v>
      </c>
      <c r="U20" s="22">
        <v>14364264</v>
      </c>
      <c r="V20" s="22">
        <v>0</v>
      </c>
      <c r="W20" s="22">
        <v>15592464</v>
      </c>
      <c r="X20" s="22">
        <v>5165326</v>
      </c>
      <c r="Y20" s="22">
        <v>2877611</v>
      </c>
      <c r="Z20" s="22">
        <v>81230</v>
      </c>
      <c r="AA20" s="22">
        <v>0</v>
      </c>
      <c r="AB20" s="22">
        <v>0</v>
      </c>
      <c r="AC20" s="22">
        <v>38080895</v>
      </c>
      <c r="AD20" s="22">
        <v>6471758</v>
      </c>
      <c r="AE20" s="22">
        <v>3703875</v>
      </c>
      <c r="AF20" s="22">
        <v>0</v>
      </c>
      <c r="AG20" s="22">
        <v>7011735</v>
      </c>
      <c r="AH20" s="22">
        <v>1929927</v>
      </c>
      <c r="AI20" s="22">
        <v>57198190</v>
      </c>
      <c r="AJ20" s="22">
        <v>132830111</v>
      </c>
      <c r="AK20" s="22">
        <v>32759004</v>
      </c>
      <c r="AL20" s="22">
        <v>100071107</v>
      </c>
    </row>
    <row r="21" spans="1:38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126549135</v>
      </c>
      <c r="F21" s="22">
        <v>0</v>
      </c>
      <c r="G21" s="22">
        <v>36354345</v>
      </c>
      <c r="H21" s="22">
        <v>25917281</v>
      </c>
      <c r="I21" s="22">
        <v>4094783</v>
      </c>
      <c r="J21" s="22">
        <v>0</v>
      </c>
      <c r="K21" s="22">
        <v>2947353</v>
      </c>
      <c r="L21" s="22">
        <v>0</v>
      </c>
      <c r="M21" s="22">
        <v>195862897</v>
      </c>
      <c r="N21" s="22">
        <v>871695</v>
      </c>
      <c r="O21" s="22">
        <v>7471769</v>
      </c>
      <c r="P21" s="22">
        <v>8015727</v>
      </c>
      <c r="Q21" s="22">
        <v>3385948</v>
      </c>
      <c r="R21" s="22">
        <v>3049630</v>
      </c>
      <c r="S21" s="22">
        <v>2750138</v>
      </c>
      <c r="T21" s="22">
        <v>221407804</v>
      </c>
      <c r="U21" s="22">
        <v>83803614</v>
      </c>
      <c r="V21" s="22">
        <v>0</v>
      </c>
      <c r="W21" s="22">
        <v>16635036</v>
      </c>
      <c r="X21" s="22">
        <v>10029016</v>
      </c>
      <c r="Y21" s="22">
        <v>1612100</v>
      </c>
      <c r="Z21" s="22">
        <v>0</v>
      </c>
      <c r="AA21" s="22">
        <v>1523583</v>
      </c>
      <c r="AB21" s="22">
        <v>0</v>
      </c>
      <c r="AC21" s="22">
        <v>113603349</v>
      </c>
      <c r="AD21" s="22">
        <v>3866806</v>
      </c>
      <c r="AE21" s="22">
        <v>4644455</v>
      </c>
      <c r="AF21" s="22">
        <v>0</v>
      </c>
      <c r="AG21" s="22">
        <v>1124919</v>
      </c>
      <c r="AH21" s="22">
        <v>1594147</v>
      </c>
      <c r="AI21" s="22">
        <v>124833676</v>
      </c>
      <c r="AJ21" s="22">
        <v>96574128</v>
      </c>
      <c r="AK21" s="22">
        <v>769024</v>
      </c>
      <c r="AL21" s="22">
        <v>95805104</v>
      </c>
    </row>
    <row r="22" spans="1:38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13021527</v>
      </c>
      <c r="F22" s="22">
        <v>0</v>
      </c>
      <c r="G22" s="22">
        <v>9718368</v>
      </c>
      <c r="H22" s="22">
        <v>16236663</v>
      </c>
      <c r="I22" s="22">
        <v>1625197</v>
      </c>
      <c r="J22" s="22">
        <v>0</v>
      </c>
      <c r="K22" s="22">
        <v>0</v>
      </c>
      <c r="L22" s="22">
        <v>0</v>
      </c>
      <c r="M22" s="22">
        <v>40601755</v>
      </c>
      <c r="N22" s="22">
        <v>8222142</v>
      </c>
      <c r="O22" s="22">
        <v>23042705</v>
      </c>
      <c r="P22" s="22">
        <v>4154301</v>
      </c>
      <c r="Q22" s="22">
        <v>403759</v>
      </c>
      <c r="R22" s="22">
        <v>4103860</v>
      </c>
      <c r="S22" s="22">
        <v>2519131</v>
      </c>
      <c r="T22" s="22">
        <v>83047653</v>
      </c>
      <c r="U22" s="22">
        <v>4210522</v>
      </c>
      <c r="V22" s="22">
        <v>0</v>
      </c>
      <c r="W22" s="22">
        <v>2923144</v>
      </c>
      <c r="X22" s="22">
        <v>3619237</v>
      </c>
      <c r="Y22" s="22">
        <v>447131</v>
      </c>
      <c r="Z22" s="22">
        <v>0</v>
      </c>
      <c r="AA22" s="22">
        <v>0</v>
      </c>
      <c r="AB22" s="22">
        <v>0</v>
      </c>
      <c r="AC22" s="22">
        <v>11200034</v>
      </c>
      <c r="AD22" s="22">
        <v>8059350</v>
      </c>
      <c r="AE22" s="22">
        <v>2189852</v>
      </c>
      <c r="AF22" s="22">
        <v>0</v>
      </c>
      <c r="AG22" s="22">
        <v>2043561</v>
      </c>
      <c r="AH22" s="22">
        <v>1324867</v>
      </c>
      <c r="AI22" s="22">
        <v>24817664</v>
      </c>
      <c r="AJ22" s="22">
        <v>58229989</v>
      </c>
      <c r="AK22" s="22">
        <v>5520117</v>
      </c>
      <c r="AL22" s="22">
        <v>52709872</v>
      </c>
    </row>
    <row r="23" spans="1:38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232191762</v>
      </c>
      <c r="F23" s="22">
        <v>0</v>
      </c>
      <c r="G23" s="22">
        <v>61429677</v>
      </c>
      <c r="H23" s="22">
        <v>24616550</v>
      </c>
      <c r="I23" s="22">
        <v>0</v>
      </c>
      <c r="J23" s="22">
        <v>0</v>
      </c>
      <c r="K23" s="22">
        <v>0</v>
      </c>
      <c r="L23" s="22">
        <v>0</v>
      </c>
      <c r="M23" s="22">
        <v>318237989</v>
      </c>
      <c r="N23" s="22">
        <v>1030690</v>
      </c>
      <c r="O23" s="22">
        <v>18355895</v>
      </c>
      <c r="P23" s="22">
        <v>9601032</v>
      </c>
      <c r="Q23" s="22">
        <v>4467269</v>
      </c>
      <c r="R23" s="22">
        <v>5704490</v>
      </c>
      <c r="S23" s="22">
        <v>4091041</v>
      </c>
      <c r="T23" s="22">
        <v>361488406</v>
      </c>
      <c r="U23" s="22">
        <v>154047299</v>
      </c>
      <c r="V23" s="22">
        <v>0</v>
      </c>
      <c r="W23" s="22">
        <v>10689477</v>
      </c>
      <c r="X23" s="22">
        <v>8426635</v>
      </c>
      <c r="Y23" s="22">
        <v>0</v>
      </c>
      <c r="Z23" s="22">
        <v>0</v>
      </c>
      <c r="AA23" s="22">
        <v>0</v>
      </c>
      <c r="AB23" s="22">
        <v>0</v>
      </c>
      <c r="AC23" s="22">
        <v>173163411</v>
      </c>
      <c r="AD23" s="22">
        <v>3180904</v>
      </c>
      <c r="AE23" s="22">
        <v>2765561</v>
      </c>
      <c r="AF23" s="22">
        <v>0</v>
      </c>
      <c r="AG23" s="22">
        <v>653447</v>
      </c>
      <c r="AH23" s="22">
        <v>1634279</v>
      </c>
      <c r="AI23" s="22">
        <v>181397602</v>
      </c>
      <c r="AJ23" s="22">
        <v>180090804</v>
      </c>
      <c r="AK23" s="22">
        <v>19996101</v>
      </c>
      <c r="AL23" s="22">
        <v>160094703</v>
      </c>
    </row>
    <row r="24" spans="1:38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683436554</v>
      </c>
      <c r="F24" s="22">
        <v>0</v>
      </c>
      <c r="G24" s="22">
        <v>152873023</v>
      </c>
      <c r="H24" s="22">
        <v>97618903</v>
      </c>
      <c r="I24" s="22">
        <v>89290332</v>
      </c>
      <c r="J24" s="22">
        <v>1098012</v>
      </c>
      <c r="K24" s="22">
        <v>0</v>
      </c>
      <c r="L24" s="22">
        <v>9077264</v>
      </c>
      <c r="M24" s="22">
        <v>1033394088</v>
      </c>
      <c r="N24" s="22">
        <v>50947589</v>
      </c>
      <c r="O24" s="22">
        <v>360835630</v>
      </c>
      <c r="P24" s="22">
        <v>67589090</v>
      </c>
      <c r="Q24" s="22">
        <v>426248090</v>
      </c>
      <c r="R24" s="22">
        <v>59527548</v>
      </c>
      <c r="S24" s="22">
        <v>62909481</v>
      </c>
      <c r="T24" s="22">
        <v>2061451516</v>
      </c>
      <c r="U24" s="22">
        <v>223298118</v>
      </c>
      <c r="V24" s="22">
        <v>0</v>
      </c>
      <c r="W24" s="22">
        <v>28441957</v>
      </c>
      <c r="X24" s="22">
        <v>30375360</v>
      </c>
      <c r="Y24" s="22">
        <v>18321099</v>
      </c>
      <c r="Z24" s="22">
        <v>316510</v>
      </c>
      <c r="AA24" s="22">
        <v>0</v>
      </c>
      <c r="AB24" s="22">
        <v>1446149</v>
      </c>
      <c r="AC24" s="22">
        <v>302199193</v>
      </c>
      <c r="AD24" s="22">
        <v>74524860</v>
      </c>
      <c r="AE24" s="22">
        <v>30123304</v>
      </c>
      <c r="AF24" s="22">
        <v>0</v>
      </c>
      <c r="AG24" s="22">
        <v>26927636</v>
      </c>
      <c r="AH24" s="22">
        <v>26560378</v>
      </c>
      <c r="AI24" s="22">
        <v>460335371</v>
      </c>
      <c r="AJ24" s="22">
        <v>1601116145</v>
      </c>
      <c r="AK24" s="22">
        <v>172113994</v>
      </c>
      <c r="AL24" s="22">
        <v>1429002151</v>
      </c>
    </row>
    <row r="25" spans="1:38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391951072</v>
      </c>
      <c r="F25" s="22">
        <v>0</v>
      </c>
      <c r="G25" s="22">
        <v>655245044</v>
      </c>
      <c r="H25" s="22">
        <v>464957491</v>
      </c>
      <c r="I25" s="22">
        <v>297263623</v>
      </c>
      <c r="J25" s="22">
        <v>0</v>
      </c>
      <c r="K25" s="22">
        <v>0</v>
      </c>
      <c r="L25" s="22">
        <v>0</v>
      </c>
      <c r="M25" s="22">
        <v>1809417230</v>
      </c>
      <c r="N25" s="22">
        <v>931357727</v>
      </c>
      <c r="O25" s="22">
        <v>537332739</v>
      </c>
      <c r="P25" s="22">
        <v>71345834</v>
      </c>
      <c r="Q25" s="22">
        <v>353604546</v>
      </c>
      <c r="R25" s="22">
        <v>130493125</v>
      </c>
      <c r="S25" s="22">
        <v>66950783</v>
      </c>
      <c r="T25" s="22">
        <v>3900501984</v>
      </c>
      <c r="U25" s="22">
        <v>150939413</v>
      </c>
      <c r="V25" s="22">
        <v>0</v>
      </c>
      <c r="W25" s="22">
        <v>165029312</v>
      </c>
      <c r="X25" s="22">
        <v>80330466</v>
      </c>
      <c r="Y25" s="22">
        <v>24360269</v>
      </c>
      <c r="Z25" s="22">
        <v>0</v>
      </c>
      <c r="AA25" s="22">
        <v>0</v>
      </c>
      <c r="AB25" s="22">
        <v>0</v>
      </c>
      <c r="AC25" s="22">
        <v>420659460</v>
      </c>
      <c r="AD25" s="22">
        <v>71072663</v>
      </c>
      <c r="AE25" s="22">
        <v>33124842</v>
      </c>
      <c r="AF25" s="22">
        <v>0</v>
      </c>
      <c r="AG25" s="22">
        <v>23809993</v>
      </c>
      <c r="AH25" s="22">
        <v>33763048</v>
      </c>
      <c r="AI25" s="22">
        <v>582430006</v>
      </c>
      <c r="AJ25" s="22">
        <v>3318071978</v>
      </c>
      <c r="AK25" s="22">
        <v>420305816</v>
      </c>
      <c r="AL25" s="22">
        <v>2897766162</v>
      </c>
    </row>
    <row r="26" spans="1:38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7485779</v>
      </c>
      <c r="F26" s="22">
        <v>0</v>
      </c>
      <c r="G26" s="22">
        <v>1668151</v>
      </c>
      <c r="H26" s="22">
        <v>1205059</v>
      </c>
      <c r="I26" s="22">
        <v>0</v>
      </c>
      <c r="J26" s="22">
        <v>0</v>
      </c>
      <c r="K26" s="22">
        <v>0</v>
      </c>
      <c r="L26" s="22">
        <v>0</v>
      </c>
      <c r="M26" s="22">
        <v>10358989</v>
      </c>
      <c r="N26" s="22">
        <v>0</v>
      </c>
      <c r="O26" s="22">
        <v>584981</v>
      </c>
      <c r="P26" s="22">
        <v>771404</v>
      </c>
      <c r="Q26" s="22">
        <v>2840139</v>
      </c>
      <c r="R26" s="22">
        <v>15479</v>
      </c>
      <c r="S26" s="22">
        <v>295487</v>
      </c>
      <c r="T26" s="22">
        <v>14866479</v>
      </c>
      <c r="U26" s="22">
        <v>4588607</v>
      </c>
      <c r="V26" s="22">
        <v>0</v>
      </c>
      <c r="W26" s="22">
        <v>511286</v>
      </c>
      <c r="X26" s="22">
        <v>120729</v>
      </c>
      <c r="Y26" s="22">
        <v>0</v>
      </c>
      <c r="Z26" s="22">
        <v>0</v>
      </c>
      <c r="AA26" s="22">
        <v>0</v>
      </c>
      <c r="AB26" s="22">
        <v>0</v>
      </c>
      <c r="AC26" s="22">
        <v>5220622</v>
      </c>
      <c r="AD26" s="22">
        <v>154537</v>
      </c>
      <c r="AE26" s="22">
        <v>327158</v>
      </c>
      <c r="AF26" s="22">
        <v>0</v>
      </c>
      <c r="AG26" s="22">
        <v>2477</v>
      </c>
      <c r="AH26" s="22">
        <v>161255</v>
      </c>
      <c r="AI26" s="22">
        <v>5866049</v>
      </c>
      <c r="AJ26" s="22">
        <v>9000430</v>
      </c>
      <c r="AK26" s="22">
        <v>0</v>
      </c>
      <c r="AL26" s="22">
        <v>9000430</v>
      </c>
    </row>
    <row r="27" spans="1:38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157336838</v>
      </c>
      <c r="F27" s="22">
        <v>0</v>
      </c>
      <c r="G27" s="22">
        <v>5149252</v>
      </c>
      <c r="H27" s="22">
        <v>2689263</v>
      </c>
      <c r="I27" s="22">
        <v>0</v>
      </c>
      <c r="J27" s="22">
        <v>0</v>
      </c>
      <c r="K27" s="22">
        <v>0</v>
      </c>
      <c r="L27" s="22">
        <v>0</v>
      </c>
      <c r="M27" s="22">
        <v>165175353</v>
      </c>
      <c r="N27" s="22">
        <v>1152780</v>
      </c>
      <c r="O27" s="22">
        <v>14416821</v>
      </c>
      <c r="P27" s="22">
        <v>10983878</v>
      </c>
      <c r="Q27" s="22">
        <v>1450987</v>
      </c>
      <c r="R27" s="22">
        <v>0</v>
      </c>
      <c r="S27" s="22">
        <v>4364930</v>
      </c>
      <c r="T27" s="22">
        <v>197544749</v>
      </c>
      <c r="U27" s="22">
        <v>97057011</v>
      </c>
      <c r="V27" s="22">
        <v>0</v>
      </c>
      <c r="W27" s="22">
        <v>1961768</v>
      </c>
      <c r="X27" s="22">
        <v>1190197</v>
      </c>
      <c r="Y27" s="22">
        <v>0</v>
      </c>
      <c r="Z27" s="22">
        <v>0</v>
      </c>
      <c r="AA27" s="22">
        <v>0</v>
      </c>
      <c r="AB27" s="22">
        <v>0</v>
      </c>
      <c r="AC27" s="22">
        <v>100208976</v>
      </c>
      <c r="AD27" s="22">
        <v>3016949</v>
      </c>
      <c r="AE27" s="22">
        <v>4647065</v>
      </c>
      <c r="AF27" s="22">
        <v>0</v>
      </c>
      <c r="AG27" s="22">
        <v>0</v>
      </c>
      <c r="AH27" s="22">
        <v>2446978</v>
      </c>
      <c r="AI27" s="22">
        <v>110319968</v>
      </c>
      <c r="AJ27" s="22">
        <v>87224781</v>
      </c>
      <c r="AK27" s="22">
        <v>0</v>
      </c>
      <c r="AL27" s="22">
        <v>87224781</v>
      </c>
    </row>
    <row r="28" spans="1:38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47692463</v>
      </c>
      <c r="F28" s="22">
        <v>0</v>
      </c>
      <c r="G28" s="22">
        <v>2511736</v>
      </c>
      <c r="H28" s="22">
        <v>990799</v>
      </c>
      <c r="I28" s="22">
        <v>0</v>
      </c>
      <c r="J28" s="22">
        <v>0</v>
      </c>
      <c r="K28" s="22">
        <v>0</v>
      </c>
      <c r="L28" s="22">
        <v>0</v>
      </c>
      <c r="M28" s="22">
        <v>51194998</v>
      </c>
      <c r="N28" s="22">
        <v>2152856</v>
      </c>
      <c r="O28" s="22">
        <v>2067509</v>
      </c>
      <c r="P28" s="22">
        <v>7138599</v>
      </c>
      <c r="Q28" s="22">
        <v>1965728</v>
      </c>
      <c r="R28" s="22">
        <v>1154955</v>
      </c>
      <c r="S28" s="22">
        <v>2783268</v>
      </c>
      <c r="T28" s="22">
        <v>68457913</v>
      </c>
      <c r="U28" s="22">
        <v>17319767</v>
      </c>
      <c r="V28" s="22">
        <v>0</v>
      </c>
      <c r="W28" s="22">
        <v>924305</v>
      </c>
      <c r="X28" s="22">
        <v>283702</v>
      </c>
      <c r="Y28" s="22">
        <v>0</v>
      </c>
      <c r="Z28" s="22">
        <v>0</v>
      </c>
      <c r="AA28" s="22">
        <v>0</v>
      </c>
      <c r="AB28" s="22">
        <v>0</v>
      </c>
      <c r="AC28" s="22">
        <v>18527774</v>
      </c>
      <c r="AD28" s="22">
        <v>574885</v>
      </c>
      <c r="AE28" s="22">
        <v>2538171</v>
      </c>
      <c r="AF28" s="22">
        <v>0</v>
      </c>
      <c r="AG28" s="22">
        <v>657597</v>
      </c>
      <c r="AH28" s="22">
        <v>1227623</v>
      </c>
      <c r="AI28" s="22">
        <v>23526050</v>
      </c>
      <c r="AJ28" s="22">
        <v>44931863</v>
      </c>
      <c r="AK28" s="22">
        <v>0</v>
      </c>
      <c r="AL28" s="22">
        <v>44931863</v>
      </c>
    </row>
    <row r="29" spans="1:38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76206931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76206931</v>
      </c>
      <c r="N29" s="22">
        <v>0</v>
      </c>
      <c r="O29" s="22">
        <v>5114468</v>
      </c>
      <c r="P29" s="22">
        <v>8477285</v>
      </c>
      <c r="Q29" s="22">
        <v>545740</v>
      </c>
      <c r="R29" s="22">
        <v>324492</v>
      </c>
      <c r="S29" s="22">
        <v>2056432</v>
      </c>
      <c r="T29" s="22">
        <v>92725348</v>
      </c>
      <c r="U29" s="22">
        <v>48128127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48128127</v>
      </c>
      <c r="AD29" s="22">
        <v>896828</v>
      </c>
      <c r="AE29" s="22">
        <v>3174395</v>
      </c>
      <c r="AF29" s="22">
        <v>0</v>
      </c>
      <c r="AG29" s="22">
        <v>136265</v>
      </c>
      <c r="AH29" s="22">
        <v>1148456</v>
      </c>
      <c r="AI29" s="22">
        <v>53484071</v>
      </c>
      <c r="AJ29" s="22">
        <v>39241277</v>
      </c>
      <c r="AK29" s="22">
        <v>0</v>
      </c>
      <c r="AL29" s="22">
        <v>39241277</v>
      </c>
    </row>
    <row r="30" spans="1:38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294765204</v>
      </c>
      <c r="F30" s="22">
        <v>0</v>
      </c>
      <c r="G30" s="22">
        <v>26852895</v>
      </c>
      <c r="H30" s="22">
        <v>19698716</v>
      </c>
      <c r="I30" s="22">
        <v>6871493</v>
      </c>
      <c r="J30" s="22">
        <v>0</v>
      </c>
      <c r="K30" s="22">
        <v>0</v>
      </c>
      <c r="L30" s="22">
        <v>0</v>
      </c>
      <c r="M30" s="22">
        <v>348188308</v>
      </c>
      <c r="N30" s="22">
        <v>811933</v>
      </c>
      <c r="O30" s="22">
        <v>15282049</v>
      </c>
      <c r="P30" s="22">
        <v>7341760</v>
      </c>
      <c r="Q30" s="22">
        <v>4544167</v>
      </c>
      <c r="R30" s="22">
        <v>948437</v>
      </c>
      <c r="S30" s="22">
        <v>3795628</v>
      </c>
      <c r="T30" s="22">
        <v>380912282</v>
      </c>
      <c r="U30" s="22">
        <v>78617482</v>
      </c>
      <c r="V30" s="22">
        <v>0</v>
      </c>
      <c r="W30" s="22">
        <v>8974178</v>
      </c>
      <c r="X30" s="22">
        <v>4123686</v>
      </c>
      <c r="Y30" s="22">
        <v>2559999</v>
      </c>
      <c r="Z30" s="22">
        <v>0</v>
      </c>
      <c r="AA30" s="22">
        <v>0</v>
      </c>
      <c r="AB30" s="22">
        <v>0</v>
      </c>
      <c r="AC30" s="22">
        <v>94275345</v>
      </c>
      <c r="AD30" s="22">
        <v>3810233</v>
      </c>
      <c r="AE30" s="22">
        <v>3583191</v>
      </c>
      <c r="AF30" s="22">
        <v>0</v>
      </c>
      <c r="AG30" s="22">
        <v>679782</v>
      </c>
      <c r="AH30" s="22">
        <v>1834476</v>
      </c>
      <c r="AI30" s="22">
        <v>104183027</v>
      </c>
      <c r="AJ30" s="22">
        <v>276729255</v>
      </c>
      <c r="AK30" s="22">
        <v>6729363</v>
      </c>
      <c r="AL30" s="22">
        <v>269999892</v>
      </c>
    </row>
    <row r="31" spans="1:38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43125879</v>
      </c>
      <c r="F31" s="22">
        <v>1674774</v>
      </c>
      <c r="G31" s="22">
        <v>16200489</v>
      </c>
      <c r="H31" s="22">
        <v>2979158</v>
      </c>
      <c r="I31" s="22">
        <v>0</v>
      </c>
      <c r="J31" s="22">
        <v>0</v>
      </c>
      <c r="K31" s="22">
        <v>0</v>
      </c>
      <c r="L31" s="22">
        <v>0</v>
      </c>
      <c r="M31" s="22">
        <v>63980300</v>
      </c>
      <c r="N31" s="22">
        <v>1321219</v>
      </c>
      <c r="O31" s="22">
        <v>1739263</v>
      </c>
      <c r="P31" s="22">
        <v>2404725</v>
      </c>
      <c r="Q31" s="22">
        <v>17406318</v>
      </c>
      <c r="R31" s="22">
        <v>1822789</v>
      </c>
      <c r="S31" s="22">
        <v>2126891</v>
      </c>
      <c r="T31" s="22">
        <v>90801505</v>
      </c>
      <c r="U31" s="22">
        <v>16426066</v>
      </c>
      <c r="V31" s="22">
        <v>571252</v>
      </c>
      <c r="W31" s="22">
        <v>912973</v>
      </c>
      <c r="X31" s="22">
        <v>840534</v>
      </c>
      <c r="Y31" s="22">
        <v>0</v>
      </c>
      <c r="Z31" s="22">
        <v>0</v>
      </c>
      <c r="AA31" s="22">
        <v>0</v>
      </c>
      <c r="AB31" s="22">
        <v>0</v>
      </c>
      <c r="AC31" s="22">
        <v>18750825</v>
      </c>
      <c r="AD31" s="22">
        <v>792116</v>
      </c>
      <c r="AE31" s="22">
        <v>1081201</v>
      </c>
      <c r="AF31" s="22">
        <v>0</v>
      </c>
      <c r="AG31" s="22">
        <v>1144698</v>
      </c>
      <c r="AH31" s="22">
        <v>1121195</v>
      </c>
      <c r="AI31" s="22">
        <v>22890035</v>
      </c>
      <c r="AJ31" s="22">
        <v>67911470</v>
      </c>
      <c r="AK31" s="22">
        <v>5307730</v>
      </c>
      <c r="AL31" s="22">
        <v>62603740</v>
      </c>
    </row>
    <row r="32" spans="1:38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172723933</v>
      </c>
      <c r="F32" s="22">
        <v>0</v>
      </c>
      <c r="G32" s="22">
        <v>2559016</v>
      </c>
      <c r="H32" s="22">
        <v>1381574</v>
      </c>
      <c r="I32" s="22">
        <v>0</v>
      </c>
      <c r="J32" s="22">
        <v>0</v>
      </c>
      <c r="K32" s="22">
        <v>0</v>
      </c>
      <c r="L32" s="22">
        <v>0</v>
      </c>
      <c r="M32" s="22">
        <v>176664523</v>
      </c>
      <c r="N32" s="22">
        <v>125697</v>
      </c>
      <c r="O32" s="22">
        <v>6182298</v>
      </c>
      <c r="P32" s="22">
        <v>3611806</v>
      </c>
      <c r="Q32" s="22">
        <v>810212</v>
      </c>
      <c r="R32" s="22">
        <v>0</v>
      </c>
      <c r="S32" s="22">
        <v>1885717</v>
      </c>
      <c r="T32" s="22">
        <v>189280253</v>
      </c>
      <c r="U32" s="22">
        <v>142643329</v>
      </c>
      <c r="V32" s="22">
        <v>0</v>
      </c>
      <c r="W32" s="22">
        <v>953619</v>
      </c>
      <c r="X32" s="22">
        <v>458083</v>
      </c>
      <c r="Y32" s="22">
        <v>0</v>
      </c>
      <c r="Z32" s="22">
        <v>0</v>
      </c>
      <c r="AA32" s="22">
        <v>0</v>
      </c>
      <c r="AB32" s="22">
        <v>0</v>
      </c>
      <c r="AC32" s="22">
        <v>144055031</v>
      </c>
      <c r="AD32" s="22">
        <v>1172112</v>
      </c>
      <c r="AE32" s="22">
        <v>1565159</v>
      </c>
      <c r="AF32" s="22">
        <v>0</v>
      </c>
      <c r="AG32" s="22">
        <v>0</v>
      </c>
      <c r="AH32" s="22">
        <v>1092208</v>
      </c>
      <c r="AI32" s="22">
        <v>147884510</v>
      </c>
      <c r="AJ32" s="22">
        <v>41395743</v>
      </c>
      <c r="AK32" s="22">
        <v>0</v>
      </c>
      <c r="AL32" s="22">
        <v>41395743</v>
      </c>
    </row>
    <row r="33" spans="1:38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494669519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494669519</v>
      </c>
      <c r="N33" s="22">
        <v>12392893</v>
      </c>
      <c r="O33" s="22">
        <v>39671925</v>
      </c>
      <c r="P33" s="22">
        <v>24850797</v>
      </c>
      <c r="Q33" s="22">
        <v>7850994</v>
      </c>
      <c r="R33" s="22">
        <v>0</v>
      </c>
      <c r="S33" s="22">
        <v>11534158</v>
      </c>
      <c r="T33" s="22">
        <v>590970286</v>
      </c>
      <c r="U33" s="22">
        <v>0</v>
      </c>
      <c r="V33" s="22">
        <v>0</v>
      </c>
      <c r="W33" s="22">
        <v>394051686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394051686</v>
      </c>
      <c r="AD33" s="22">
        <v>2619377</v>
      </c>
      <c r="AE33" s="22">
        <v>7830011</v>
      </c>
      <c r="AF33" s="22">
        <v>0</v>
      </c>
      <c r="AG33" s="22">
        <v>0</v>
      </c>
      <c r="AH33" s="22">
        <v>5838370</v>
      </c>
      <c r="AI33" s="22">
        <v>410339444</v>
      </c>
      <c r="AJ33" s="22">
        <v>180630842</v>
      </c>
      <c r="AK33" s="22">
        <v>527467</v>
      </c>
      <c r="AL33" s="22">
        <v>180103375</v>
      </c>
    </row>
    <row r="34" spans="1:38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327227507</v>
      </c>
      <c r="F34" s="22">
        <v>0</v>
      </c>
      <c r="G34" s="22">
        <v>3307084</v>
      </c>
      <c r="H34" s="22">
        <v>8430618</v>
      </c>
      <c r="I34" s="22">
        <v>1263612</v>
      </c>
      <c r="J34" s="22">
        <v>0</v>
      </c>
      <c r="K34" s="22">
        <v>0</v>
      </c>
      <c r="L34" s="22">
        <v>0</v>
      </c>
      <c r="M34" s="22">
        <v>340228821</v>
      </c>
      <c r="N34" s="22">
        <v>13375531</v>
      </c>
      <c r="O34" s="22">
        <v>21874299</v>
      </c>
      <c r="P34" s="22">
        <v>9520037</v>
      </c>
      <c r="Q34" s="22">
        <v>5727697</v>
      </c>
      <c r="R34" s="22">
        <v>5368515</v>
      </c>
      <c r="S34" s="22">
        <v>4573991</v>
      </c>
      <c r="T34" s="22">
        <v>400668891</v>
      </c>
      <c r="U34" s="22">
        <v>226004955</v>
      </c>
      <c r="V34" s="22">
        <v>0</v>
      </c>
      <c r="W34" s="22">
        <v>937333</v>
      </c>
      <c r="X34" s="22">
        <v>2187046</v>
      </c>
      <c r="Y34" s="22">
        <v>95425</v>
      </c>
      <c r="Z34" s="22">
        <v>0</v>
      </c>
      <c r="AA34" s="22">
        <v>0</v>
      </c>
      <c r="AB34" s="22">
        <v>0</v>
      </c>
      <c r="AC34" s="22">
        <v>229224759</v>
      </c>
      <c r="AD34" s="22">
        <v>2862685</v>
      </c>
      <c r="AE34" s="22">
        <v>2705346</v>
      </c>
      <c r="AF34" s="22">
        <v>0</v>
      </c>
      <c r="AG34" s="22">
        <v>1224638</v>
      </c>
      <c r="AH34" s="22">
        <v>1839085</v>
      </c>
      <c r="AI34" s="22">
        <v>237856513</v>
      </c>
      <c r="AJ34" s="22">
        <v>162812378</v>
      </c>
      <c r="AK34" s="22">
        <v>4354533</v>
      </c>
      <c r="AL34" s="22">
        <v>158457845</v>
      </c>
    </row>
    <row r="35" spans="1:38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42108124</v>
      </c>
      <c r="F35" s="22">
        <v>0</v>
      </c>
      <c r="G35" s="22">
        <v>4473727</v>
      </c>
      <c r="H35" s="22">
        <v>4213723</v>
      </c>
      <c r="I35" s="22">
        <v>0</v>
      </c>
      <c r="J35" s="22">
        <v>0</v>
      </c>
      <c r="K35" s="22">
        <v>0</v>
      </c>
      <c r="L35" s="22">
        <v>0</v>
      </c>
      <c r="M35" s="22">
        <v>50795574</v>
      </c>
      <c r="N35" s="22">
        <v>1263141</v>
      </c>
      <c r="O35" s="22">
        <v>5894137</v>
      </c>
      <c r="P35" s="22">
        <v>11272934</v>
      </c>
      <c r="Q35" s="22">
        <v>5223763</v>
      </c>
      <c r="R35" s="22">
        <v>3824957</v>
      </c>
      <c r="S35" s="22">
        <v>4577518</v>
      </c>
      <c r="T35" s="22">
        <v>82852024</v>
      </c>
      <c r="U35" s="22">
        <v>17473198</v>
      </c>
      <c r="V35" s="22">
        <v>0</v>
      </c>
      <c r="W35" s="22">
        <v>271162</v>
      </c>
      <c r="X35" s="22">
        <v>1239594</v>
      </c>
      <c r="Y35" s="22">
        <v>0</v>
      </c>
      <c r="Z35" s="22">
        <v>0</v>
      </c>
      <c r="AA35" s="22">
        <v>0</v>
      </c>
      <c r="AB35" s="22">
        <v>0</v>
      </c>
      <c r="AC35" s="22">
        <v>18983954</v>
      </c>
      <c r="AD35" s="22">
        <v>1199844</v>
      </c>
      <c r="AE35" s="22">
        <v>7049175</v>
      </c>
      <c r="AF35" s="22">
        <v>0</v>
      </c>
      <c r="AG35" s="22">
        <v>2169723</v>
      </c>
      <c r="AH35" s="22">
        <v>2260768</v>
      </c>
      <c r="AI35" s="22">
        <v>31663464</v>
      </c>
      <c r="AJ35" s="22">
        <v>51188560</v>
      </c>
      <c r="AK35" s="22">
        <v>7373125</v>
      </c>
      <c r="AL35" s="22">
        <v>43815435</v>
      </c>
    </row>
    <row r="36" spans="1:38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61552580</v>
      </c>
      <c r="F36" s="22">
        <v>0</v>
      </c>
      <c r="G36" s="22">
        <v>121345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61673925</v>
      </c>
      <c r="N36" s="22">
        <v>232368</v>
      </c>
      <c r="O36" s="22">
        <v>2262265</v>
      </c>
      <c r="P36" s="22">
        <v>8662613</v>
      </c>
      <c r="Q36" s="22">
        <v>3917661</v>
      </c>
      <c r="R36" s="22">
        <v>0</v>
      </c>
      <c r="S36" s="22">
        <v>1972508</v>
      </c>
      <c r="T36" s="22">
        <v>78721340</v>
      </c>
      <c r="U36" s="22">
        <v>37795258</v>
      </c>
      <c r="V36" s="22">
        <v>0</v>
      </c>
      <c r="W36" s="22">
        <v>10973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37806231</v>
      </c>
      <c r="AD36" s="22">
        <v>460564</v>
      </c>
      <c r="AE36" s="22">
        <v>3421992</v>
      </c>
      <c r="AF36" s="22">
        <v>0</v>
      </c>
      <c r="AG36" s="22">
        <v>0</v>
      </c>
      <c r="AH36" s="22">
        <v>1141074</v>
      </c>
      <c r="AI36" s="22">
        <v>42829861</v>
      </c>
      <c r="AJ36" s="22">
        <v>35891479</v>
      </c>
      <c r="AK36" s="22">
        <v>0</v>
      </c>
      <c r="AL36" s="22">
        <v>35891479</v>
      </c>
    </row>
    <row r="37" spans="1:38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97474323</v>
      </c>
      <c r="F37" s="22">
        <v>0</v>
      </c>
      <c r="G37" s="22">
        <v>7027290</v>
      </c>
      <c r="H37" s="22">
        <v>638796</v>
      </c>
      <c r="I37" s="22">
        <v>0</v>
      </c>
      <c r="J37" s="22">
        <v>0</v>
      </c>
      <c r="K37" s="22">
        <v>0</v>
      </c>
      <c r="L37" s="22">
        <v>0</v>
      </c>
      <c r="M37" s="22">
        <v>105140409</v>
      </c>
      <c r="N37" s="22">
        <v>2606597</v>
      </c>
      <c r="O37" s="22">
        <v>2583731</v>
      </c>
      <c r="P37" s="22">
        <v>3046926</v>
      </c>
      <c r="Q37" s="22">
        <v>603832</v>
      </c>
      <c r="R37" s="22">
        <v>0</v>
      </c>
      <c r="S37" s="22">
        <v>920848</v>
      </c>
      <c r="T37" s="22">
        <v>114902343</v>
      </c>
      <c r="U37" s="22">
        <v>41588328</v>
      </c>
      <c r="V37" s="22">
        <v>0</v>
      </c>
      <c r="W37" s="22">
        <v>1675991</v>
      </c>
      <c r="X37" s="22">
        <v>212463</v>
      </c>
      <c r="Y37" s="22">
        <v>0</v>
      </c>
      <c r="Z37" s="22">
        <v>0</v>
      </c>
      <c r="AA37" s="22">
        <v>0</v>
      </c>
      <c r="AB37" s="22">
        <v>0</v>
      </c>
      <c r="AC37" s="22">
        <v>43476782</v>
      </c>
      <c r="AD37" s="22">
        <v>1500446</v>
      </c>
      <c r="AE37" s="22">
        <v>1191003</v>
      </c>
      <c r="AF37" s="22">
        <v>0</v>
      </c>
      <c r="AG37" s="22">
        <v>0</v>
      </c>
      <c r="AH37" s="22">
        <v>640113</v>
      </c>
      <c r="AI37" s="22">
        <v>46808344</v>
      </c>
      <c r="AJ37" s="22">
        <v>68093999</v>
      </c>
      <c r="AK37" s="22">
        <v>0</v>
      </c>
      <c r="AL37" s="22">
        <v>68093999</v>
      </c>
    </row>
    <row r="38" spans="1:38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602220929</v>
      </c>
      <c r="F38" s="22">
        <v>0</v>
      </c>
      <c r="G38" s="22">
        <v>2442816</v>
      </c>
      <c r="H38" s="22">
        <v>12495500</v>
      </c>
      <c r="I38" s="22">
        <v>0</v>
      </c>
      <c r="J38" s="22">
        <v>0</v>
      </c>
      <c r="K38" s="22">
        <v>0</v>
      </c>
      <c r="L38" s="22">
        <v>0</v>
      </c>
      <c r="M38" s="22">
        <v>617159245</v>
      </c>
      <c r="N38" s="22">
        <v>3801282</v>
      </c>
      <c r="O38" s="22">
        <v>9384970</v>
      </c>
      <c r="P38" s="22">
        <v>11449549</v>
      </c>
      <c r="Q38" s="22">
        <v>43040036</v>
      </c>
      <c r="R38" s="22">
        <v>911827</v>
      </c>
      <c r="S38" s="22">
        <v>1768388</v>
      </c>
      <c r="T38" s="22">
        <v>687515297</v>
      </c>
      <c r="U38" s="22">
        <v>317428684</v>
      </c>
      <c r="V38" s="22">
        <v>0</v>
      </c>
      <c r="W38" s="22">
        <v>384511</v>
      </c>
      <c r="X38" s="22">
        <v>1338697</v>
      </c>
      <c r="Y38" s="22">
        <v>0</v>
      </c>
      <c r="Z38" s="22">
        <v>0</v>
      </c>
      <c r="AA38" s="22">
        <v>0</v>
      </c>
      <c r="AB38" s="22">
        <v>0</v>
      </c>
      <c r="AC38" s="22">
        <v>319151892</v>
      </c>
      <c r="AD38" s="22">
        <v>1346543</v>
      </c>
      <c r="AE38" s="22">
        <v>3915724</v>
      </c>
      <c r="AF38" s="22">
        <v>0</v>
      </c>
      <c r="AG38" s="22">
        <v>58543</v>
      </c>
      <c r="AH38" s="22">
        <v>647937</v>
      </c>
      <c r="AI38" s="22">
        <v>325120639</v>
      </c>
      <c r="AJ38" s="22">
        <v>362394658</v>
      </c>
      <c r="AK38" s="22">
        <v>0</v>
      </c>
      <c r="AL38" s="22">
        <v>362394658</v>
      </c>
    </row>
    <row r="39" spans="1:38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218994109</v>
      </c>
      <c r="F39" s="22">
        <v>0</v>
      </c>
      <c r="G39" s="22">
        <v>28248081</v>
      </c>
      <c r="H39" s="22">
        <v>4855787</v>
      </c>
      <c r="I39" s="22">
        <v>1384020</v>
      </c>
      <c r="J39" s="22">
        <v>0</v>
      </c>
      <c r="K39" s="22">
        <v>0</v>
      </c>
      <c r="L39" s="22">
        <v>0</v>
      </c>
      <c r="M39" s="22">
        <v>253481997</v>
      </c>
      <c r="N39" s="22">
        <v>7718347</v>
      </c>
      <c r="O39" s="22">
        <v>10635937</v>
      </c>
      <c r="P39" s="22">
        <v>10771035</v>
      </c>
      <c r="Q39" s="22">
        <v>5668153</v>
      </c>
      <c r="R39" s="22">
        <v>573342</v>
      </c>
      <c r="S39" s="22">
        <v>6771335</v>
      </c>
      <c r="T39" s="22">
        <v>295620146</v>
      </c>
      <c r="U39" s="22">
        <v>139066381</v>
      </c>
      <c r="V39" s="22">
        <v>0</v>
      </c>
      <c r="W39" s="22">
        <v>7928477</v>
      </c>
      <c r="X39" s="22">
        <v>2442188</v>
      </c>
      <c r="Y39" s="22">
        <v>364740</v>
      </c>
      <c r="Z39" s="22">
        <v>0</v>
      </c>
      <c r="AA39" s="22">
        <v>0</v>
      </c>
      <c r="AB39" s="22">
        <v>0</v>
      </c>
      <c r="AC39" s="22">
        <v>149801786</v>
      </c>
      <c r="AD39" s="22">
        <v>3643971</v>
      </c>
      <c r="AE39" s="22">
        <v>3669561</v>
      </c>
      <c r="AF39" s="22">
        <v>0</v>
      </c>
      <c r="AG39" s="22">
        <v>410381</v>
      </c>
      <c r="AH39" s="22">
        <v>3478688</v>
      </c>
      <c r="AI39" s="22">
        <v>161004387</v>
      </c>
      <c r="AJ39" s="22">
        <v>134615759</v>
      </c>
      <c r="AK39" s="22">
        <v>2798</v>
      </c>
      <c r="AL39" s="22">
        <v>134612961</v>
      </c>
    </row>
    <row r="40" spans="1:38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33690798</v>
      </c>
      <c r="F40" s="22">
        <v>0</v>
      </c>
      <c r="G40" s="22">
        <v>1827309</v>
      </c>
      <c r="H40" s="22">
        <v>697542</v>
      </c>
      <c r="I40" s="22">
        <v>0</v>
      </c>
      <c r="J40" s="22">
        <v>0</v>
      </c>
      <c r="K40" s="22">
        <v>0</v>
      </c>
      <c r="L40" s="22">
        <v>0</v>
      </c>
      <c r="M40" s="22">
        <v>36215649</v>
      </c>
      <c r="N40" s="22">
        <v>1043409</v>
      </c>
      <c r="O40" s="22">
        <v>2254411</v>
      </c>
      <c r="P40" s="22">
        <v>6024220</v>
      </c>
      <c r="Q40" s="22">
        <v>286344</v>
      </c>
      <c r="R40" s="22">
        <v>1972694</v>
      </c>
      <c r="S40" s="22">
        <v>406902</v>
      </c>
      <c r="T40" s="22">
        <v>48203629</v>
      </c>
      <c r="U40" s="22">
        <v>24898989</v>
      </c>
      <c r="V40" s="22">
        <v>0</v>
      </c>
      <c r="W40" s="22">
        <v>786881</v>
      </c>
      <c r="X40" s="22">
        <v>308224</v>
      </c>
      <c r="Y40" s="22">
        <v>0</v>
      </c>
      <c r="Z40" s="22">
        <v>0</v>
      </c>
      <c r="AA40" s="22">
        <v>0</v>
      </c>
      <c r="AB40" s="22">
        <v>0</v>
      </c>
      <c r="AC40" s="22">
        <v>25994094</v>
      </c>
      <c r="AD40" s="22">
        <v>507554</v>
      </c>
      <c r="AE40" s="22">
        <v>3111860</v>
      </c>
      <c r="AF40" s="22">
        <v>0</v>
      </c>
      <c r="AG40" s="22">
        <v>1164714</v>
      </c>
      <c r="AH40" s="22">
        <v>248079</v>
      </c>
      <c r="AI40" s="22">
        <v>31026301</v>
      </c>
      <c r="AJ40" s="22">
        <v>17177328</v>
      </c>
      <c r="AK40" s="22">
        <v>0</v>
      </c>
      <c r="AL40" s="22">
        <v>17177328</v>
      </c>
    </row>
    <row r="41" spans="1:38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114637045</v>
      </c>
      <c r="F41" s="22">
        <v>0</v>
      </c>
      <c r="G41" s="22">
        <v>1698221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116335266</v>
      </c>
      <c r="N41" s="22">
        <v>0</v>
      </c>
      <c r="O41" s="22">
        <v>8638457</v>
      </c>
      <c r="P41" s="22">
        <v>13926668</v>
      </c>
      <c r="Q41" s="22">
        <v>661092</v>
      </c>
      <c r="R41" s="22">
        <v>191927</v>
      </c>
      <c r="S41" s="22">
        <v>4199087</v>
      </c>
      <c r="T41" s="22">
        <v>143952497</v>
      </c>
      <c r="U41" s="22">
        <v>62208165</v>
      </c>
      <c r="V41" s="22">
        <v>0</v>
      </c>
      <c r="W41" s="22">
        <v>84911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62293076</v>
      </c>
      <c r="AD41" s="22">
        <v>1097777</v>
      </c>
      <c r="AE41" s="22">
        <v>4177485</v>
      </c>
      <c r="AF41" s="22">
        <v>0</v>
      </c>
      <c r="AG41" s="22">
        <v>1221</v>
      </c>
      <c r="AH41" s="22">
        <v>2279998</v>
      </c>
      <c r="AI41" s="22">
        <v>69849557</v>
      </c>
      <c r="AJ41" s="22">
        <v>74102940</v>
      </c>
      <c r="AK41" s="22">
        <v>65300</v>
      </c>
      <c r="AL41" s="22">
        <v>74037640</v>
      </c>
    </row>
    <row r="42" spans="1:38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298239187</v>
      </c>
      <c r="F42" s="22">
        <v>0</v>
      </c>
      <c r="G42" s="22">
        <v>17152202</v>
      </c>
      <c r="H42" s="22">
        <v>5391174</v>
      </c>
      <c r="I42" s="22">
        <v>0</v>
      </c>
      <c r="J42" s="22">
        <v>0</v>
      </c>
      <c r="K42" s="22">
        <v>0</v>
      </c>
      <c r="L42" s="22">
        <v>0</v>
      </c>
      <c r="M42" s="22">
        <v>320782563</v>
      </c>
      <c r="N42" s="22">
        <v>10185435</v>
      </c>
      <c r="O42" s="22">
        <v>27248645</v>
      </c>
      <c r="P42" s="22">
        <v>18347191</v>
      </c>
      <c r="Q42" s="22">
        <v>5442691</v>
      </c>
      <c r="R42" s="22">
        <v>761511</v>
      </c>
      <c r="S42" s="22">
        <v>9918382</v>
      </c>
      <c r="T42" s="22">
        <v>392686418</v>
      </c>
      <c r="U42" s="22">
        <v>162257780</v>
      </c>
      <c r="V42" s="22">
        <v>0</v>
      </c>
      <c r="W42" s="22">
        <v>5414816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167672596</v>
      </c>
      <c r="AD42" s="22">
        <v>4145995</v>
      </c>
      <c r="AE42" s="22">
        <v>10068949</v>
      </c>
      <c r="AF42" s="22">
        <v>0</v>
      </c>
      <c r="AG42" s="22">
        <v>205906</v>
      </c>
      <c r="AH42" s="22">
        <v>6215026</v>
      </c>
      <c r="AI42" s="22">
        <v>188308472</v>
      </c>
      <c r="AJ42" s="22">
        <v>204377946</v>
      </c>
      <c r="AK42" s="22">
        <v>18840234</v>
      </c>
      <c r="AL42" s="22">
        <v>185537712</v>
      </c>
    </row>
    <row r="43" spans="1:38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105441166</v>
      </c>
      <c r="F43" s="22">
        <v>0</v>
      </c>
      <c r="G43" s="22">
        <v>1129886</v>
      </c>
      <c r="H43" s="22">
        <v>1250131</v>
      </c>
      <c r="I43" s="22">
        <v>0</v>
      </c>
      <c r="J43" s="22">
        <v>11036</v>
      </c>
      <c r="K43" s="22">
        <v>0</v>
      </c>
      <c r="L43" s="22">
        <v>0</v>
      </c>
      <c r="M43" s="22">
        <v>107832219</v>
      </c>
      <c r="N43" s="22">
        <v>0</v>
      </c>
      <c r="O43" s="22">
        <v>7827428</v>
      </c>
      <c r="P43" s="22">
        <v>12301082</v>
      </c>
      <c r="Q43" s="22">
        <v>26469352</v>
      </c>
      <c r="R43" s="22">
        <v>0</v>
      </c>
      <c r="S43" s="22">
        <v>4547930</v>
      </c>
      <c r="T43" s="22">
        <v>158978011</v>
      </c>
      <c r="U43" s="22">
        <v>77807920</v>
      </c>
      <c r="V43" s="22">
        <v>0</v>
      </c>
      <c r="W43" s="22">
        <v>700362</v>
      </c>
      <c r="X43" s="22">
        <v>121854</v>
      </c>
      <c r="Y43" s="22">
        <v>0</v>
      </c>
      <c r="Z43" s="22">
        <v>1107</v>
      </c>
      <c r="AA43" s="22">
        <v>0</v>
      </c>
      <c r="AB43" s="22">
        <v>0</v>
      </c>
      <c r="AC43" s="22">
        <v>78631243</v>
      </c>
      <c r="AD43" s="22">
        <v>971423</v>
      </c>
      <c r="AE43" s="22">
        <v>7158776</v>
      </c>
      <c r="AF43" s="22">
        <v>0</v>
      </c>
      <c r="AG43" s="22">
        <v>0</v>
      </c>
      <c r="AH43" s="22">
        <v>2837803</v>
      </c>
      <c r="AI43" s="22">
        <v>89599245</v>
      </c>
      <c r="AJ43" s="22">
        <v>69378766</v>
      </c>
      <c r="AK43" s="22">
        <v>137203</v>
      </c>
      <c r="AL43" s="22">
        <v>69241563</v>
      </c>
    </row>
    <row r="44" spans="1:38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284370928</v>
      </c>
      <c r="F44" s="22">
        <v>0</v>
      </c>
      <c r="G44" s="22">
        <v>9207109</v>
      </c>
      <c r="H44" s="22">
        <v>1577544</v>
      </c>
      <c r="I44" s="22">
        <v>2048467</v>
      </c>
      <c r="J44" s="22">
        <v>0</v>
      </c>
      <c r="K44" s="22">
        <v>0</v>
      </c>
      <c r="L44" s="22">
        <v>0</v>
      </c>
      <c r="M44" s="22">
        <v>297204048</v>
      </c>
      <c r="N44" s="22">
        <v>22168235</v>
      </c>
      <c r="O44" s="22">
        <v>60670637</v>
      </c>
      <c r="P44" s="22">
        <v>23073355</v>
      </c>
      <c r="Q44" s="22">
        <v>63604402</v>
      </c>
      <c r="R44" s="22">
        <v>13532395</v>
      </c>
      <c r="S44" s="22">
        <v>12616833</v>
      </c>
      <c r="T44" s="22">
        <v>492869905</v>
      </c>
      <c r="U44" s="22">
        <v>124167446</v>
      </c>
      <c r="V44" s="22">
        <v>0</v>
      </c>
      <c r="W44" s="22">
        <v>469952</v>
      </c>
      <c r="X44" s="22">
        <v>573110</v>
      </c>
      <c r="Y44" s="22">
        <v>29349</v>
      </c>
      <c r="Z44" s="22">
        <v>0</v>
      </c>
      <c r="AA44" s="22">
        <v>0</v>
      </c>
      <c r="AB44" s="22">
        <v>0</v>
      </c>
      <c r="AC44" s="22">
        <v>125239857</v>
      </c>
      <c r="AD44" s="22">
        <v>4909705</v>
      </c>
      <c r="AE44" s="22">
        <v>12745295</v>
      </c>
      <c r="AF44" s="22">
        <v>0</v>
      </c>
      <c r="AG44" s="22">
        <v>3053454</v>
      </c>
      <c r="AH44" s="22">
        <v>5174928</v>
      </c>
      <c r="AI44" s="22">
        <v>151123239</v>
      </c>
      <c r="AJ44" s="22">
        <v>341746666</v>
      </c>
      <c r="AK44" s="22">
        <v>44437590</v>
      </c>
      <c r="AL44" s="22">
        <v>297309076</v>
      </c>
    </row>
    <row r="45" spans="1:38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420220913</v>
      </c>
      <c r="F45" s="22">
        <v>0</v>
      </c>
      <c r="G45" s="22">
        <v>4917763</v>
      </c>
      <c r="H45" s="22">
        <v>7296848</v>
      </c>
      <c r="I45" s="22">
        <v>0</v>
      </c>
      <c r="J45" s="22">
        <v>0</v>
      </c>
      <c r="K45" s="22">
        <v>0</v>
      </c>
      <c r="L45" s="22">
        <v>0</v>
      </c>
      <c r="M45" s="22">
        <v>432435524</v>
      </c>
      <c r="N45" s="22">
        <v>9084204</v>
      </c>
      <c r="O45" s="22">
        <v>17820959</v>
      </c>
      <c r="P45" s="22">
        <v>7265789</v>
      </c>
      <c r="Q45" s="22">
        <v>5078422</v>
      </c>
      <c r="R45" s="22">
        <v>0</v>
      </c>
      <c r="S45" s="22">
        <v>7505267</v>
      </c>
      <c r="T45" s="22">
        <v>479190165</v>
      </c>
      <c r="U45" s="22">
        <v>282329869</v>
      </c>
      <c r="V45" s="22">
        <v>0</v>
      </c>
      <c r="W45" s="22">
        <v>685754</v>
      </c>
      <c r="X45" s="22">
        <v>582107</v>
      </c>
      <c r="Y45" s="22">
        <v>0</v>
      </c>
      <c r="Z45" s="22">
        <v>0</v>
      </c>
      <c r="AA45" s="22">
        <v>0</v>
      </c>
      <c r="AB45" s="22">
        <v>0</v>
      </c>
      <c r="AC45" s="22">
        <v>283597730</v>
      </c>
      <c r="AD45" s="22">
        <v>3418485</v>
      </c>
      <c r="AE45" s="22">
        <v>2602030</v>
      </c>
      <c r="AF45" s="22">
        <v>0</v>
      </c>
      <c r="AG45" s="22">
        <v>0</v>
      </c>
      <c r="AH45" s="22">
        <v>3517306</v>
      </c>
      <c r="AI45" s="22">
        <v>293135551</v>
      </c>
      <c r="AJ45" s="22">
        <v>186054614</v>
      </c>
      <c r="AK45" s="22">
        <v>0</v>
      </c>
      <c r="AL45" s="22">
        <v>186054614</v>
      </c>
    </row>
    <row r="46" spans="1:38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98367977</v>
      </c>
      <c r="F46" s="22">
        <v>0</v>
      </c>
      <c r="G46" s="22">
        <v>50585798</v>
      </c>
      <c r="H46" s="22">
        <v>1791644</v>
      </c>
      <c r="I46" s="22">
        <v>0</v>
      </c>
      <c r="J46" s="22">
        <v>0</v>
      </c>
      <c r="K46" s="22">
        <v>0</v>
      </c>
      <c r="L46" s="22">
        <v>0</v>
      </c>
      <c r="M46" s="22">
        <v>150745419</v>
      </c>
      <c r="N46" s="22">
        <v>775575</v>
      </c>
      <c r="O46" s="22">
        <v>8251686</v>
      </c>
      <c r="P46" s="22">
        <v>7182398</v>
      </c>
      <c r="Q46" s="22">
        <v>1380432</v>
      </c>
      <c r="R46" s="22">
        <v>1416247</v>
      </c>
      <c r="S46" s="22">
        <v>8054251</v>
      </c>
      <c r="T46" s="22">
        <v>177806008</v>
      </c>
      <c r="U46" s="22">
        <v>58865642</v>
      </c>
      <c r="V46" s="22">
        <v>0</v>
      </c>
      <c r="W46" s="22">
        <v>4316908</v>
      </c>
      <c r="X46" s="22">
        <v>721005</v>
      </c>
      <c r="Y46" s="22">
        <v>0</v>
      </c>
      <c r="Z46" s="22">
        <v>0</v>
      </c>
      <c r="AA46" s="22">
        <v>0</v>
      </c>
      <c r="AB46" s="22">
        <v>0</v>
      </c>
      <c r="AC46" s="22">
        <v>63903555</v>
      </c>
      <c r="AD46" s="22">
        <v>2159323</v>
      </c>
      <c r="AE46" s="22">
        <v>1966906</v>
      </c>
      <c r="AF46" s="22">
        <v>0</v>
      </c>
      <c r="AG46" s="22">
        <v>777635</v>
      </c>
      <c r="AH46" s="22">
        <v>3312314</v>
      </c>
      <c r="AI46" s="22">
        <v>72119733</v>
      </c>
      <c r="AJ46" s="22">
        <v>105686275</v>
      </c>
      <c r="AK46" s="22">
        <v>7517865</v>
      </c>
      <c r="AL46" s="22">
        <v>98168410</v>
      </c>
    </row>
    <row r="47" spans="1:38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229668224</v>
      </c>
      <c r="F47" s="22">
        <v>0</v>
      </c>
      <c r="G47" s="22">
        <v>31832130</v>
      </c>
      <c r="H47" s="22">
        <v>50801065</v>
      </c>
      <c r="I47" s="22">
        <v>8558525</v>
      </c>
      <c r="J47" s="22">
        <v>0</v>
      </c>
      <c r="K47" s="22">
        <v>0</v>
      </c>
      <c r="L47" s="22">
        <v>1752087</v>
      </c>
      <c r="M47" s="22">
        <v>322612031</v>
      </c>
      <c r="N47" s="22">
        <v>16173184</v>
      </c>
      <c r="O47" s="22">
        <v>65210313</v>
      </c>
      <c r="P47" s="22">
        <v>17503095</v>
      </c>
      <c r="Q47" s="22">
        <v>32633363</v>
      </c>
      <c r="R47" s="22">
        <v>10812615</v>
      </c>
      <c r="S47" s="22">
        <v>6318265</v>
      </c>
      <c r="T47" s="22">
        <v>471262866</v>
      </c>
      <c r="U47" s="22">
        <v>106641403</v>
      </c>
      <c r="V47" s="22">
        <v>0</v>
      </c>
      <c r="W47" s="22">
        <v>5873403</v>
      </c>
      <c r="X47" s="22">
        <v>8053458</v>
      </c>
      <c r="Y47" s="22">
        <v>3107300</v>
      </c>
      <c r="Z47" s="22">
        <v>0</v>
      </c>
      <c r="AA47" s="22">
        <v>0</v>
      </c>
      <c r="AB47" s="22">
        <v>1752087</v>
      </c>
      <c r="AC47" s="22">
        <v>125427651</v>
      </c>
      <c r="AD47" s="22">
        <v>9775687</v>
      </c>
      <c r="AE47" s="22">
        <v>4904759</v>
      </c>
      <c r="AF47" s="22">
        <v>0</v>
      </c>
      <c r="AG47" s="22">
        <v>4246825</v>
      </c>
      <c r="AH47" s="22">
        <v>3508194</v>
      </c>
      <c r="AI47" s="22">
        <v>147863116</v>
      </c>
      <c r="AJ47" s="22">
        <v>323399750</v>
      </c>
      <c r="AK47" s="22">
        <v>38658680</v>
      </c>
      <c r="AL47" s="22">
        <v>284741070</v>
      </c>
    </row>
    <row r="48" spans="1:38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96851936</v>
      </c>
      <c r="F48" s="22">
        <v>0</v>
      </c>
      <c r="G48" s="22">
        <v>917645</v>
      </c>
      <c r="H48" s="22">
        <v>4620222</v>
      </c>
      <c r="I48" s="22">
        <v>0</v>
      </c>
      <c r="J48" s="22">
        <v>1324655</v>
      </c>
      <c r="K48" s="22">
        <v>0</v>
      </c>
      <c r="L48" s="22">
        <v>0</v>
      </c>
      <c r="M48" s="22">
        <v>103714458</v>
      </c>
      <c r="N48" s="22">
        <v>0</v>
      </c>
      <c r="O48" s="22">
        <v>5451395</v>
      </c>
      <c r="P48" s="22">
        <v>8971523</v>
      </c>
      <c r="Q48" s="22">
        <v>10592363</v>
      </c>
      <c r="R48" s="22">
        <v>1835730</v>
      </c>
      <c r="S48" s="22">
        <v>6959681</v>
      </c>
      <c r="T48" s="22">
        <v>137525150</v>
      </c>
      <c r="U48" s="22">
        <v>71829418</v>
      </c>
      <c r="V48" s="22">
        <v>0</v>
      </c>
      <c r="W48" s="22">
        <v>547351</v>
      </c>
      <c r="X48" s="22">
        <v>1474544</v>
      </c>
      <c r="Y48" s="22">
        <v>0</v>
      </c>
      <c r="Z48" s="22">
        <v>0</v>
      </c>
      <c r="AA48" s="22">
        <v>0</v>
      </c>
      <c r="AB48" s="22">
        <v>0</v>
      </c>
      <c r="AC48" s="22">
        <v>73851313</v>
      </c>
      <c r="AD48" s="22">
        <v>2051614</v>
      </c>
      <c r="AE48" s="22">
        <v>4400044</v>
      </c>
      <c r="AF48" s="22">
        <v>0</v>
      </c>
      <c r="AG48" s="22">
        <v>995652</v>
      </c>
      <c r="AH48" s="22">
        <v>5031559</v>
      </c>
      <c r="AI48" s="22">
        <v>86330182</v>
      </c>
      <c r="AJ48" s="22">
        <v>51194968</v>
      </c>
      <c r="AK48" s="22">
        <v>2161875</v>
      </c>
      <c r="AL48" s="22">
        <v>49033093</v>
      </c>
    </row>
    <row r="49" spans="1:38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628494501</v>
      </c>
      <c r="F49" s="22">
        <v>0</v>
      </c>
      <c r="G49" s="22">
        <v>0</v>
      </c>
      <c r="H49" s="22">
        <v>7184274</v>
      </c>
      <c r="I49" s="22">
        <v>0</v>
      </c>
      <c r="J49" s="22">
        <v>0</v>
      </c>
      <c r="K49" s="22">
        <v>0</v>
      </c>
      <c r="L49" s="22">
        <v>0</v>
      </c>
      <c r="M49" s="22">
        <v>635678775</v>
      </c>
      <c r="N49" s="22">
        <v>0</v>
      </c>
      <c r="O49" s="22">
        <v>15694765</v>
      </c>
      <c r="P49" s="22">
        <v>15663678</v>
      </c>
      <c r="Q49" s="22">
        <v>12606490</v>
      </c>
      <c r="R49" s="22">
        <v>2390707</v>
      </c>
      <c r="S49" s="22">
        <v>6013120</v>
      </c>
      <c r="T49" s="22">
        <v>688047535</v>
      </c>
      <c r="U49" s="22">
        <v>359421335</v>
      </c>
      <c r="V49" s="22">
        <v>0</v>
      </c>
      <c r="W49" s="22">
        <v>0</v>
      </c>
      <c r="X49" s="22">
        <v>356030</v>
      </c>
      <c r="Y49" s="22">
        <v>0</v>
      </c>
      <c r="Z49" s="22">
        <v>0</v>
      </c>
      <c r="AA49" s="22">
        <v>0</v>
      </c>
      <c r="AB49" s="22">
        <v>0</v>
      </c>
      <c r="AC49" s="22">
        <v>359777365</v>
      </c>
      <c r="AD49" s="22">
        <v>2460535</v>
      </c>
      <c r="AE49" s="22">
        <v>7683411</v>
      </c>
      <c r="AF49" s="22">
        <v>0</v>
      </c>
      <c r="AG49" s="22">
        <v>304020</v>
      </c>
      <c r="AH49" s="22">
        <v>2289052</v>
      </c>
      <c r="AI49" s="22">
        <v>372514383</v>
      </c>
      <c r="AJ49" s="22">
        <v>315533152</v>
      </c>
      <c r="AK49" s="22">
        <v>0</v>
      </c>
      <c r="AL49" s="22">
        <v>315533152</v>
      </c>
    </row>
    <row r="50" spans="1:38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64094430</v>
      </c>
      <c r="F50" s="22">
        <v>0</v>
      </c>
      <c r="G50" s="22">
        <v>4246102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68340532</v>
      </c>
      <c r="N50" s="22">
        <v>0</v>
      </c>
      <c r="O50" s="22">
        <v>984708</v>
      </c>
      <c r="P50" s="22">
        <v>14367129</v>
      </c>
      <c r="Q50" s="22">
        <v>1511029</v>
      </c>
      <c r="R50" s="22">
        <v>0</v>
      </c>
      <c r="S50" s="22">
        <v>1582254</v>
      </c>
      <c r="T50" s="22">
        <v>86785652</v>
      </c>
      <c r="U50" s="22">
        <v>46218336</v>
      </c>
      <c r="V50" s="22">
        <v>0</v>
      </c>
      <c r="W50" s="22">
        <v>484891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46703227</v>
      </c>
      <c r="AD50" s="22">
        <v>469828</v>
      </c>
      <c r="AE50" s="22">
        <v>5273038</v>
      </c>
      <c r="AF50" s="22">
        <v>0</v>
      </c>
      <c r="AG50" s="22">
        <v>0</v>
      </c>
      <c r="AH50" s="22">
        <v>793971</v>
      </c>
      <c r="AI50" s="22">
        <v>53240064</v>
      </c>
      <c r="AJ50" s="22">
        <v>33545588</v>
      </c>
      <c r="AK50" s="22">
        <v>0</v>
      </c>
      <c r="AL50" s="22">
        <v>33545588</v>
      </c>
    </row>
    <row r="51" spans="1:38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843794926</v>
      </c>
      <c r="F51" s="22">
        <v>0</v>
      </c>
      <c r="G51" s="22">
        <v>23273846</v>
      </c>
      <c r="H51" s="22">
        <v>18256559</v>
      </c>
      <c r="I51" s="22">
        <v>518190</v>
      </c>
      <c r="J51" s="22">
        <v>0</v>
      </c>
      <c r="K51" s="22">
        <v>0</v>
      </c>
      <c r="L51" s="22">
        <v>0</v>
      </c>
      <c r="M51" s="22">
        <v>885843521</v>
      </c>
      <c r="N51" s="22">
        <v>2523665</v>
      </c>
      <c r="O51" s="22">
        <v>15092213</v>
      </c>
      <c r="P51" s="22">
        <v>16917704</v>
      </c>
      <c r="Q51" s="22">
        <v>65647605</v>
      </c>
      <c r="R51" s="22">
        <v>4703958</v>
      </c>
      <c r="S51" s="22">
        <v>10600425</v>
      </c>
      <c r="T51" s="22">
        <v>1001329091</v>
      </c>
      <c r="U51" s="22">
        <v>745069359</v>
      </c>
      <c r="V51" s="22">
        <v>0</v>
      </c>
      <c r="W51" s="22">
        <v>6580523</v>
      </c>
      <c r="X51" s="22">
        <v>3399065</v>
      </c>
      <c r="Y51" s="22">
        <v>166564</v>
      </c>
      <c r="Z51" s="22">
        <v>0</v>
      </c>
      <c r="AA51" s="22">
        <v>0</v>
      </c>
      <c r="AB51" s="22">
        <v>0</v>
      </c>
      <c r="AC51" s="22">
        <v>755215511</v>
      </c>
      <c r="AD51" s="22">
        <v>4803438</v>
      </c>
      <c r="AE51" s="22">
        <v>8459457</v>
      </c>
      <c r="AF51" s="22">
        <v>0</v>
      </c>
      <c r="AG51" s="22">
        <v>1489859</v>
      </c>
      <c r="AH51" s="22">
        <v>3874532</v>
      </c>
      <c r="AI51" s="22">
        <v>773842797</v>
      </c>
      <c r="AJ51" s="22">
        <v>227486294</v>
      </c>
      <c r="AK51" s="22">
        <v>3174231</v>
      </c>
      <c r="AL51" s="22">
        <v>224312063</v>
      </c>
    </row>
    <row r="52" spans="1:38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106691144</v>
      </c>
      <c r="F52" s="22">
        <v>0</v>
      </c>
      <c r="G52" s="22">
        <v>4441476</v>
      </c>
      <c r="H52" s="22">
        <v>11889376</v>
      </c>
      <c r="I52" s="22">
        <v>0</v>
      </c>
      <c r="J52" s="22">
        <v>0</v>
      </c>
      <c r="K52" s="22">
        <v>0</v>
      </c>
      <c r="L52" s="22">
        <v>0</v>
      </c>
      <c r="M52" s="22">
        <v>123021996</v>
      </c>
      <c r="N52" s="22">
        <v>5785423</v>
      </c>
      <c r="O52" s="22">
        <v>28501848</v>
      </c>
      <c r="P52" s="22">
        <v>7967428</v>
      </c>
      <c r="Q52" s="22">
        <v>2513651</v>
      </c>
      <c r="R52" s="22">
        <v>0</v>
      </c>
      <c r="S52" s="22">
        <v>1104682</v>
      </c>
      <c r="T52" s="22">
        <v>168895028</v>
      </c>
      <c r="U52" s="22">
        <v>63683225</v>
      </c>
      <c r="V52" s="22">
        <v>0</v>
      </c>
      <c r="W52" s="22">
        <v>787012</v>
      </c>
      <c r="X52" s="22">
        <v>796114</v>
      </c>
      <c r="Y52" s="22">
        <v>0</v>
      </c>
      <c r="Z52" s="22">
        <v>0</v>
      </c>
      <c r="AA52" s="22">
        <v>0</v>
      </c>
      <c r="AB52" s="22">
        <v>0</v>
      </c>
      <c r="AC52" s="22">
        <v>65266351</v>
      </c>
      <c r="AD52" s="22">
        <v>10496615</v>
      </c>
      <c r="AE52" s="22">
        <v>4140594</v>
      </c>
      <c r="AF52" s="22">
        <v>0</v>
      </c>
      <c r="AG52" s="22">
        <v>0</v>
      </c>
      <c r="AH52" s="22">
        <v>669459</v>
      </c>
      <c r="AI52" s="22">
        <v>80573019</v>
      </c>
      <c r="AJ52" s="22">
        <v>88322009</v>
      </c>
      <c r="AK52" s="22">
        <v>1018933</v>
      </c>
      <c r="AL52" s="22">
        <v>87303076</v>
      </c>
    </row>
    <row r="53" spans="1:38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282218262</v>
      </c>
      <c r="F53" s="22">
        <v>0</v>
      </c>
      <c r="G53" s="22">
        <v>19896835</v>
      </c>
      <c r="H53" s="22">
        <v>25149451</v>
      </c>
      <c r="I53" s="22">
        <v>4740424</v>
      </c>
      <c r="J53" s="22">
        <v>0</v>
      </c>
      <c r="K53" s="22">
        <v>0</v>
      </c>
      <c r="L53" s="22">
        <v>0</v>
      </c>
      <c r="M53" s="22">
        <v>332004972</v>
      </c>
      <c r="N53" s="22">
        <v>0</v>
      </c>
      <c r="O53" s="22">
        <v>11696973</v>
      </c>
      <c r="P53" s="22">
        <v>12113613</v>
      </c>
      <c r="Q53" s="22">
        <v>8914114</v>
      </c>
      <c r="R53" s="22">
        <v>11761990</v>
      </c>
      <c r="S53" s="22">
        <v>5712398</v>
      </c>
      <c r="T53" s="22">
        <v>382204060</v>
      </c>
      <c r="U53" s="22">
        <v>218131896</v>
      </c>
      <c r="V53" s="22">
        <v>0</v>
      </c>
      <c r="W53" s="22">
        <v>3863804</v>
      </c>
      <c r="X53" s="22">
        <v>6549147</v>
      </c>
      <c r="Y53" s="22">
        <v>1115229</v>
      </c>
      <c r="Z53" s="22">
        <v>0</v>
      </c>
      <c r="AA53" s="22">
        <v>0</v>
      </c>
      <c r="AB53" s="22">
        <v>0</v>
      </c>
      <c r="AC53" s="22">
        <v>229660076</v>
      </c>
      <c r="AD53" s="22">
        <v>8685831</v>
      </c>
      <c r="AE53" s="22">
        <v>5810022</v>
      </c>
      <c r="AF53" s="22">
        <v>0</v>
      </c>
      <c r="AG53" s="22">
        <v>7492535</v>
      </c>
      <c r="AH53" s="22">
        <v>2993641</v>
      </c>
      <c r="AI53" s="22">
        <v>254642105</v>
      </c>
      <c r="AJ53" s="22">
        <v>127561955</v>
      </c>
      <c r="AK53" s="22">
        <v>11171360</v>
      </c>
      <c r="AL53" s="22">
        <v>116390595</v>
      </c>
    </row>
    <row r="54" spans="1:38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97365388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97365388</v>
      </c>
      <c r="N54" s="22">
        <v>66247</v>
      </c>
      <c r="O54" s="22">
        <v>2715227</v>
      </c>
      <c r="P54" s="22">
        <v>10390285</v>
      </c>
      <c r="Q54" s="22">
        <v>397165</v>
      </c>
      <c r="R54" s="22">
        <v>751258</v>
      </c>
      <c r="S54" s="22">
        <v>3100189</v>
      </c>
      <c r="T54" s="22">
        <v>114785759</v>
      </c>
      <c r="U54" s="22">
        <v>90941170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90941170</v>
      </c>
      <c r="AD54" s="22">
        <v>764375</v>
      </c>
      <c r="AE54" s="22">
        <v>3647863</v>
      </c>
      <c r="AF54" s="22">
        <v>0</v>
      </c>
      <c r="AG54" s="22">
        <v>163484</v>
      </c>
      <c r="AH54" s="22">
        <v>1800494</v>
      </c>
      <c r="AI54" s="22">
        <v>97317386</v>
      </c>
      <c r="AJ54" s="22">
        <v>17468373</v>
      </c>
      <c r="AK54" s="22">
        <v>0</v>
      </c>
      <c r="AL54" s="22">
        <v>17468373</v>
      </c>
    </row>
    <row r="55" spans="1:38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373757311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373757311</v>
      </c>
      <c r="N55" s="22">
        <v>9714950</v>
      </c>
      <c r="O55" s="22">
        <v>11116427</v>
      </c>
      <c r="P55" s="22">
        <v>13584784</v>
      </c>
      <c r="Q55" s="22">
        <v>15865977</v>
      </c>
      <c r="R55" s="22">
        <v>3216235</v>
      </c>
      <c r="S55" s="22">
        <v>4057305</v>
      </c>
      <c r="T55" s="22">
        <v>431312989</v>
      </c>
      <c r="U55" s="22">
        <v>279010432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279010432</v>
      </c>
      <c r="AD55" s="22">
        <v>2989294</v>
      </c>
      <c r="AE55" s="22">
        <v>5600076</v>
      </c>
      <c r="AF55" s="22">
        <v>0</v>
      </c>
      <c r="AG55" s="22">
        <v>757198</v>
      </c>
      <c r="AH55" s="22">
        <v>2088943</v>
      </c>
      <c r="AI55" s="22">
        <v>290445943</v>
      </c>
      <c r="AJ55" s="22">
        <v>140867046</v>
      </c>
      <c r="AK55" s="22">
        <v>0</v>
      </c>
      <c r="AL55" s="22">
        <v>140867046</v>
      </c>
    </row>
    <row r="56" spans="1:38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107931344</v>
      </c>
      <c r="F56" s="22">
        <v>0</v>
      </c>
      <c r="G56" s="22">
        <v>4306263</v>
      </c>
      <c r="H56" s="22">
        <v>6506153</v>
      </c>
      <c r="I56" s="22">
        <v>4944578</v>
      </c>
      <c r="J56" s="22">
        <v>10564</v>
      </c>
      <c r="K56" s="22">
        <v>137647</v>
      </c>
      <c r="L56" s="22">
        <v>0</v>
      </c>
      <c r="M56" s="22">
        <v>123836549</v>
      </c>
      <c r="N56" s="22">
        <v>65163032</v>
      </c>
      <c r="O56" s="22">
        <v>18790780</v>
      </c>
      <c r="P56" s="22">
        <v>10266664</v>
      </c>
      <c r="Q56" s="22">
        <v>5420350</v>
      </c>
      <c r="R56" s="22">
        <v>1817579</v>
      </c>
      <c r="S56" s="22">
        <v>3591803</v>
      </c>
      <c r="T56" s="22">
        <v>228886757</v>
      </c>
      <c r="U56" s="22">
        <v>41025735</v>
      </c>
      <c r="V56" s="22">
        <v>0</v>
      </c>
      <c r="W56" s="22">
        <v>870953</v>
      </c>
      <c r="X56" s="22">
        <v>899282</v>
      </c>
      <c r="Y56" s="22">
        <v>182639</v>
      </c>
      <c r="Z56" s="22">
        <v>2034</v>
      </c>
      <c r="AA56" s="22">
        <v>18818</v>
      </c>
      <c r="AB56" s="22">
        <v>0</v>
      </c>
      <c r="AC56" s="22">
        <v>42999461</v>
      </c>
      <c r="AD56" s="22">
        <v>634149</v>
      </c>
      <c r="AE56" s="22">
        <v>3311101</v>
      </c>
      <c r="AF56" s="22">
        <v>0</v>
      </c>
      <c r="AG56" s="22">
        <v>461245</v>
      </c>
      <c r="AH56" s="22">
        <v>2085488</v>
      </c>
      <c r="AI56" s="22">
        <v>49491444</v>
      </c>
      <c r="AJ56" s="22">
        <v>179395313</v>
      </c>
      <c r="AK56" s="22">
        <v>15376333</v>
      </c>
      <c r="AL56" s="22">
        <v>164018980</v>
      </c>
    </row>
    <row r="57" spans="1:38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48325580</v>
      </c>
      <c r="F57" s="22">
        <v>0</v>
      </c>
      <c r="G57" s="22">
        <v>15072253</v>
      </c>
      <c r="H57" s="22">
        <v>1330298</v>
      </c>
      <c r="I57" s="22">
        <v>0</v>
      </c>
      <c r="J57" s="22">
        <v>0</v>
      </c>
      <c r="K57" s="22">
        <v>0</v>
      </c>
      <c r="L57" s="22">
        <v>0</v>
      </c>
      <c r="M57" s="22">
        <v>64728131</v>
      </c>
      <c r="N57" s="22">
        <v>2723107</v>
      </c>
      <c r="O57" s="22">
        <v>4623471</v>
      </c>
      <c r="P57" s="22">
        <v>5205123</v>
      </c>
      <c r="Q57" s="22">
        <v>770382</v>
      </c>
      <c r="R57" s="22">
        <v>0</v>
      </c>
      <c r="S57" s="22">
        <v>2803337</v>
      </c>
      <c r="T57" s="22">
        <v>80853551</v>
      </c>
      <c r="U57" s="22">
        <v>16051527</v>
      </c>
      <c r="V57" s="22">
        <v>0</v>
      </c>
      <c r="W57" s="22">
        <v>2613967</v>
      </c>
      <c r="X57" s="22">
        <v>674886</v>
      </c>
      <c r="Y57" s="22">
        <v>0</v>
      </c>
      <c r="Z57" s="22">
        <v>0</v>
      </c>
      <c r="AA57" s="22">
        <v>0</v>
      </c>
      <c r="AB57" s="22">
        <v>0</v>
      </c>
      <c r="AC57" s="22">
        <v>19340380</v>
      </c>
      <c r="AD57" s="22">
        <v>1361905</v>
      </c>
      <c r="AE57" s="22">
        <v>2046450</v>
      </c>
      <c r="AF57" s="22">
        <v>0</v>
      </c>
      <c r="AG57" s="22">
        <v>0</v>
      </c>
      <c r="AH57" s="22">
        <v>1526801</v>
      </c>
      <c r="AI57" s="22">
        <v>24275536</v>
      </c>
      <c r="AJ57" s="22">
        <v>56578015</v>
      </c>
      <c r="AK57" s="22">
        <v>6856434</v>
      </c>
      <c r="AL57" s="22">
        <v>49721581</v>
      </c>
    </row>
    <row r="58" spans="1:38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114769304</v>
      </c>
      <c r="F58" s="22">
        <v>0</v>
      </c>
      <c r="G58" s="22">
        <v>7157086</v>
      </c>
      <c r="H58" s="22">
        <v>4803846</v>
      </c>
      <c r="I58" s="22">
        <v>0</v>
      </c>
      <c r="J58" s="22">
        <v>0</v>
      </c>
      <c r="K58" s="22">
        <v>0</v>
      </c>
      <c r="L58" s="22">
        <v>0</v>
      </c>
      <c r="M58" s="22">
        <v>126730236</v>
      </c>
      <c r="N58" s="22">
        <v>3719984</v>
      </c>
      <c r="O58" s="22">
        <v>10330687</v>
      </c>
      <c r="P58" s="22">
        <v>7642337</v>
      </c>
      <c r="Q58" s="22">
        <v>3059091</v>
      </c>
      <c r="R58" s="22">
        <v>3553607</v>
      </c>
      <c r="S58" s="22">
        <v>3814277</v>
      </c>
      <c r="T58" s="22">
        <v>158850219</v>
      </c>
      <c r="U58" s="22">
        <v>50955284</v>
      </c>
      <c r="V58" s="22">
        <v>0</v>
      </c>
      <c r="W58" s="22">
        <v>1634278</v>
      </c>
      <c r="X58" s="22">
        <v>962382</v>
      </c>
      <c r="Y58" s="22">
        <v>0</v>
      </c>
      <c r="Z58" s="22">
        <v>0</v>
      </c>
      <c r="AA58" s="22">
        <v>0</v>
      </c>
      <c r="AB58" s="22">
        <v>0</v>
      </c>
      <c r="AC58" s="22">
        <v>53551944</v>
      </c>
      <c r="AD58" s="22">
        <v>1336327</v>
      </c>
      <c r="AE58" s="22">
        <v>3995513</v>
      </c>
      <c r="AF58" s="22">
        <v>152922</v>
      </c>
      <c r="AG58" s="22">
        <v>697646</v>
      </c>
      <c r="AH58" s="22">
        <v>1835496</v>
      </c>
      <c r="AI58" s="22">
        <v>61569848</v>
      </c>
      <c r="AJ58" s="22">
        <v>97280371</v>
      </c>
      <c r="AK58" s="22">
        <v>12839902</v>
      </c>
      <c r="AL58" s="22">
        <v>84440469</v>
      </c>
    </row>
    <row r="59" spans="1:38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193200019</v>
      </c>
      <c r="F59" s="22">
        <v>0</v>
      </c>
      <c r="G59" s="22">
        <v>54752764</v>
      </c>
      <c r="H59" s="22">
        <v>47329449</v>
      </c>
      <c r="I59" s="22">
        <v>163219</v>
      </c>
      <c r="J59" s="22">
        <v>0</v>
      </c>
      <c r="K59" s="22">
        <v>0</v>
      </c>
      <c r="L59" s="22">
        <v>0</v>
      </c>
      <c r="M59" s="22">
        <v>295445451</v>
      </c>
      <c r="N59" s="22">
        <v>23254631</v>
      </c>
      <c r="O59" s="22">
        <v>80723651</v>
      </c>
      <c r="P59" s="22">
        <v>14537993</v>
      </c>
      <c r="Q59" s="22">
        <v>1336477</v>
      </c>
      <c r="R59" s="22">
        <v>5149638</v>
      </c>
      <c r="S59" s="22">
        <v>10443623</v>
      </c>
      <c r="T59" s="22">
        <v>430891464</v>
      </c>
      <c r="U59" s="22">
        <v>91271288</v>
      </c>
      <c r="V59" s="22">
        <v>0</v>
      </c>
      <c r="W59" s="22">
        <v>8167200</v>
      </c>
      <c r="X59" s="22">
        <v>7920409</v>
      </c>
      <c r="Y59" s="22">
        <v>31686</v>
      </c>
      <c r="Z59" s="22">
        <v>0</v>
      </c>
      <c r="AA59" s="22">
        <v>0</v>
      </c>
      <c r="AB59" s="22">
        <v>0</v>
      </c>
      <c r="AC59" s="22">
        <v>107390583</v>
      </c>
      <c r="AD59" s="22">
        <v>11691371</v>
      </c>
      <c r="AE59" s="22">
        <v>6887450</v>
      </c>
      <c r="AF59" s="22">
        <v>0</v>
      </c>
      <c r="AG59" s="22">
        <v>763104</v>
      </c>
      <c r="AH59" s="22">
        <v>4176527</v>
      </c>
      <c r="AI59" s="22">
        <v>130909035</v>
      </c>
      <c r="AJ59" s="22">
        <v>299982429</v>
      </c>
      <c r="AK59" s="22">
        <v>76581</v>
      </c>
      <c r="AL59" s="22">
        <v>299905848</v>
      </c>
    </row>
    <row r="60" spans="1:38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36345515</v>
      </c>
      <c r="F60" s="22">
        <v>0</v>
      </c>
      <c r="G60" s="22">
        <v>5033510</v>
      </c>
      <c r="H60" s="22">
        <v>12578</v>
      </c>
      <c r="I60" s="22">
        <v>16363</v>
      </c>
      <c r="J60" s="22">
        <v>0</v>
      </c>
      <c r="K60" s="22">
        <v>0</v>
      </c>
      <c r="L60" s="22">
        <v>0</v>
      </c>
      <c r="M60" s="22">
        <v>41407966</v>
      </c>
      <c r="N60" s="22">
        <v>4015423</v>
      </c>
      <c r="O60" s="22">
        <v>5001471</v>
      </c>
      <c r="P60" s="22">
        <v>12180229</v>
      </c>
      <c r="Q60" s="22">
        <v>1133989</v>
      </c>
      <c r="R60" s="22">
        <v>695000</v>
      </c>
      <c r="S60" s="22">
        <v>4370393</v>
      </c>
      <c r="T60" s="22">
        <v>68804471</v>
      </c>
      <c r="U60" s="22">
        <v>16396408</v>
      </c>
      <c r="V60" s="22">
        <v>0</v>
      </c>
      <c r="W60" s="22">
        <v>523642</v>
      </c>
      <c r="X60" s="22">
        <v>11174</v>
      </c>
      <c r="Y60" s="22">
        <v>0</v>
      </c>
      <c r="Z60" s="22">
        <v>0</v>
      </c>
      <c r="AA60" s="22">
        <v>0</v>
      </c>
      <c r="AB60" s="22">
        <v>0</v>
      </c>
      <c r="AC60" s="22">
        <v>16931224</v>
      </c>
      <c r="AD60" s="22">
        <v>644065</v>
      </c>
      <c r="AE60" s="22">
        <v>4069482</v>
      </c>
      <c r="AF60" s="22">
        <v>17694</v>
      </c>
      <c r="AG60" s="22">
        <v>199497</v>
      </c>
      <c r="AH60" s="22">
        <v>1552660</v>
      </c>
      <c r="AI60" s="22">
        <v>23414622</v>
      </c>
      <c r="AJ60" s="22">
        <v>45389849</v>
      </c>
      <c r="AK60" s="22">
        <v>0</v>
      </c>
      <c r="AL60" s="22">
        <v>45389849</v>
      </c>
    </row>
    <row r="61" spans="1:38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326213572</v>
      </c>
      <c r="F61" s="22">
        <v>0</v>
      </c>
      <c r="G61" s="22">
        <v>22786426</v>
      </c>
      <c r="H61" s="22">
        <v>30829376</v>
      </c>
      <c r="I61" s="22">
        <v>7004577</v>
      </c>
      <c r="J61" s="22">
        <v>0</v>
      </c>
      <c r="K61" s="22">
        <v>0</v>
      </c>
      <c r="L61" s="22">
        <v>0</v>
      </c>
      <c r="M61" s="22">
        <v>386833951</v>
      </c>
      <c r="N61" s="22">
        <v>15863746</v>
      </c>
      <c r="O61" s="22">
        <v>27265326</v>
      </c>
      <c r="P61" s="22">
        <v>22377214</v>
      </c>
      <c r="Q61" s="22">
        <v>117882589</v>
      </c>
      <c r="R61" s="22">
        <v>4579963</v>
      </c>
      <c r="S61" s="22">
        <v>6829606</v>
      </c>
      <c r="T61" s="22">
        <v>581632395</v>
      </c>
      <c r="U61" s="22">
        <v>205025946</v>
      </c>
      <c r="V61" s="22">
        <v>0</v>
      </c>
      <c r="W61" s="22">
        <v>3425937</v>
      </c>
      <c r="X61" s="22">
        <v>4403675</v>
      </c>
      <c r="Y61" s="22">
        <v>1154742</v>
      </c>
      <c r="Z61" s="22">
        <v>0</v>
      </c>
      <c r="AA61" s="22">
        <v>0</v>
      </c>
      <c r="AB61" s="22">
        <v>0</v>
      </c>
      <c r="AC61" s="22">
        <v>214010300</v>
      </c>
      <c r="AD61" s="22">
        <v>7528422</v>
      </c>
      <c r="AE61" s="22">
        <v>7884132</v>
      </c>
      <c r="AF61" s="22">
        <v>0</v>
      </c>
      <c r="AG61" s="22">
        <v>1067185</v>
      </c>
      <c r="AH61" s="22">
        <v>3673399</v>
      </c>
      <c r="AI61" s="22">
        <v>234163438</v>
      </c>
      <c r="AJ61" s="22">
        <v>347468957</v>
      </c>
      <c r="AK61" s="22">
        <v>4550028</v>
      </c>
      <c r="AL61" s="22">
        <v>342918929</v>
      </c>
    </row>
    <row r="62" spans="1:38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7286257</v>
      </c>
      <c r="F62" s="22">
        <v>0</v>
      </c>
      <c r="G62" s="22">
        <v>550122</v>
      </c>
      <c r="H62" s="22">
        <v>264525</v>
      </c>
      <c r="I62" s="22">
        <v>500856</v>
      </c>
      <c r="J62" s="22">
        <v>0</v>
      </c>
      <c r="K62" s="22">
        <v>0</v>
      </c>
      <c r="L62" s="22">
        <v>0</v>
      </c>
      <c r="M62" s="22">
        <v>8601760</v>
      </c>
      <c r="N62" s="22">
        <v>342567</v>
      </c>
      <c r="O62" s="22">
        <v>1054711</v>
      </c>
      <c r="P62" s="22">
        <v>3128646</v>
      </c>
      <c r="Q62" s="22">
        <v>205623</v>
      </c>
      <c r="R62" s="22">
        <v>369393</v>
      </c>
      <c r="S62" s="22">
        <v>1169047</v>
      </c>
      <c r="T62" s="22">
        <v>14871747</v>
      </c>
      <c r="U62" s="22">
        <v>2301689</v>
      </c>
      <c r="V62" s="22">
        <v>0</v>
      </c>
      <c r="W62" s="22">
        <v>224316</v>
      </c>
      <c r="X62" s="22">
        <v>142551</v>
      </c>
      <c r="Y62" s="22">
        <v>212345</v>
      </c>
      <c r="Z62" s="22">
        <v>0</v>
      </c>
      <c r="AA62" s="22">
        <v>0</v>
      </c>
      <c r="AB62" s="22">
        <v>0</v>
      </c>
      <c r="AC62" s="22">
        <v>2880901</v>
      </c>
      <c r="AD62" s="22">
        <v>456368</v>
      </c>
      <c r="AE62" s="22">
        <v>1917794</v>
      </c>
      <c r="AF62" s="22">
        <v>0</v>
      </c>
      <c r="AG62" s="22">
        <v>134172</v>
      </c>
      <c r="AH62" s="22">
        <v>583284</v>
      </c>
      <c r="AI62" s="22">
        <v>5972519</v>
      </c>
      <c r="AJ62" s="22">
        <v>8899228</v>
      </c>
      <c r="AK62" s="22">
        <v>0</v>
      </c>
      <c r="AL62" s="22">
        <v>8899228</v>
      </c>
    </row>
    <row r="63" spans="1:38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161821879</v>
      </c>
      <c r="F63" s="22">
        <v>0</v>
      </c>
      <c r="G63" s="22">
        <v>2005832</v>
      </c>
      <c r="H63" s="22">
        <v>1748869</v>
      </c>
      <c r="I63" s="22">
        <v>0</v>
      </c>
      <c r="J63" s="22">
        <v>0</v>
      </c>
      <c r="K63" s="22">
        <v>0</v>
      </c>
      <c r="L63" s="22">
        <v>0</v>
      </c>
      <c r="M63" s="22">
        <v>165576580</v>
      </c>
      <c r="N63" s="22">
        <v>5118165</v>
      </c>
      <c r="O63" s="22">
        <v>7437587</v>
      </c>
      <c r="P63" s="22">
        <v>8142887</v>
      </c>
      <c r="Q63" s="22">
        <v>3134981</v>
      </c>
      <c r="R63" s="22">
        <v>60768</v>
      </c>
      <c r="S63" s="22">
        <v>2249421</v>
      </c>
      <c r="T63" s="22">
        <v>191720389</v>
      </c>
      <c r="U63" s="22">
        <v>133460520</v>
      </c>
      <c r="V63" s="22">
        <v>0</v>
      </c>
      <c r="W63" s="22">
        <v>647384</v>
      </c>
      <c r="X63" s="22">
        <v>625067</v>
      </c>
      <c r="Y63" s="22">
        <v>0</v>
      </c>
      <c r="Z63" s="22">
        <v>0</v>
      </c>
      <c r="AA63" s="22">
        <v>0</v>
      </c>
      <c r="AB63" s="22">
        <v>0</v>
      </c>
      <c r="AC63" s="22">
        <v>134732971</v>
      </c>
      <c r="AD63" s="22">
        <v>899480</v>
      </c>
      <c r="AE63" s="22">
        <v>4288197</v>
      </c>
      <c r="AF63" s="22">
        <v>0</v>
      </c>
      <c r="AG63" s="22">
        <v>47383</v>
      </c>
      <c r="AH63" s="22">
        <v>1362153</v>
      </c>
      <c r="AI63" s="22">
        <v>141330184</v>
      </c>
      <c r="AJ63" s="22">
        <v>50390205</v>
      </c>
      <c r="AK63" s="22">
        <v>3497771</v>
      </c>
      <c r="AL63" s="22">
        <v>46892434</v>
      </c>
    </row>
    <row r="64" spans="1:38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81228343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81228343</v>
      </c>
      <c r="N64" s="22">
        <v>0</v>
      </c>
      <c r="O64" s="22">
        <v>3977850</v>
      </c>
      <c r="P64" s="22">
        <v>10055664</v>
      </c>
      <c r="Q64" s="22">
        <v>1694903</v>
      </c>
      <c r="R64" s="22">
        <v>0</v>
      </c>
      <c r="S64" s="22">
        <v>2850527</v>
      </c>
      <c r="T64" s="22">
        <v>99807287</v>
      </c>
      <c r="U64" s="22">
        <v>25384575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25384575</v>
      </c>
      <c r="AD64" s="22">
        <v>1036218</v>
      </c>
      <c r="AE64" s="22">
        <v>1413783</v>
      </c>
      <c r="AF64" s="22">
        <v>0</v>
      </c>
      <c r="AG64" s="22">
        <v>0</v>
      </c>
      <c r="AH64" s="22">
        <v>1979900</v>
      </c>
      <c r="AI64" s="22">
        <v>29814476</v>
      </c>
      <c r="AJ64" s="22">
        <v>69992811</v>
      </c>
      <c r="AK64" s="22">
        <v>0</v>
      </c>
      <c r="AL64" s="22">
        <v>69992811</v>
      </c>
    </row>
    <row r="65" spans="1:38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156252414</v>
      </c>
      <c r="F65" s="22">
        <v>0</v>
      </c>
      <c r="G65" s="22">
        <v>1712318</v>
      </c>
      <c r="H65" s="22">
        <v>865864</v>
      </c>
      <c r="I65" s="22">
        <v>0</v>
      </c>
      <c r="J65" s="22">
        <v>0</v>
      </c>
      <c r="K65" s="22">
        <v>0</v>
      </c>
      <c r="L65" s="22">
        <v>0</v>
      </c>
      <c r="M65" s="22">
        <v>158830596</v>
      </c>
      <c r="N65" s="22">
        <v>0</v>
      </c>
      <c r="O65" s="22">
        <v>7358811</v>
      </c>
      <c r="P65" s="22">
        <v>9183617</v>
      </c>
      <c r="Q65" s="22">
        <v>146426</v>
      </c>
      <c r="R65" s="22">
        <v>0</v>
      </c>
      <c r="S65" s="22">
        <v>4283674</v>
      </c>
      <c r="T65" s="22">
        <v>179803124</v>
      </c>
      <c r="U65" s="22">
        <v>70522176</v>
      </c>
      <c r="V65" s="22">
        <v>0</v>
      </c>
      <c r="W65" s="22">
        <v>224249</v>
      </c>
      <c r="X65" s="22">
        <v>290130</v>
      </c>
      <c r="Y65" s="22">
        <v>0</v>
      </c>
      <c r="Z65" s="22">
        <v>0</v>
      </c>
      <c r="AA65" s="22">
        <v>0</v>
      </c>
      <c r="AB65" s="22">
        <v>0</v>
      </c>
      <c r="AC65" s="22">
        <v>71036555</v>
      </c>
      <c r="AD65" s="22">
        <v>823045</v>
      </c>
      <c r="AE65" s="22">
        <v>2727695</v>
      </c>
      <c r="AF65" s="22">
        <v>0</v>
      </c>
      <c r="AG65" s="22">
        <v>0</v>
      </c>
      <c r="AH65" s="22">
        <v>1964067</v>
      </c>
      <c r="AI65" s="22">
        <v>76551362</v>
      </c>
      <c r="AJ65" s="22">
        <v>103251762</v>
      </c>
      <c r="AK65" s="22">
        <v>0</v>
      </c>
      <c r="AL65" s="22">
        <v>103251762</v>
      </c>
    </row>
    <row r="66" spans="1:38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10175168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10175168</v>
      </c>
      <c r="N66" s="22">
        <v>176529</v>
      </c>
      <c r="O66" s="22">
        <v>1178335</v>
      </c>
      <c r="P66" s="22">
        <v>1639587</v>
      </c>
      <c r="Q66" s="22">
        <v>417272</v>
      </c>
      <c r="R66" s="22">
        <v>25276</v>
      </c>
      <c r="S66" s="22">
        <v>439530</v>
      </c>
      <c r="T66" s="22">
        <v>14051697</v>
      </c>
      <c r="U66" s="22">
        <v>4534083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4534083</v>
      </c>
      <c r="AD66" s="22">
        <v>306912</v>
      </c>
      <c r="AE66" s="22">
        <v>323966</v>
      </c>
      <c r="AF66" s="22">
        <v>0</v>
      </c>
      <c r="AG66" s="22">
        <v>18012</v>
      </c>
      <c r="AH66" s="22">
        <v>184482</v>
      </c>
      <c r="AI66" s="22">
        <v>5367455</v>
      </c>
      <c r="AJ66" s="22">
        <v>8684242</v>
      </c>
      <c r="AK66" s="22">
        <v>0</v>
      </c>
      <c r="AL66" s="22">
        <v>8684242</v>
      </c>
    </row>
    <row r="67" spans="1:38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946494124</v>
      </c>
      <c r="F67" s="22">
        <v>0</v>
      </c>
      <c r="G67" s="22">
        <v>22756000</v>
      </c>
      <c r="H67" s="22">
        <v>14272456</v>
      </c>
      <c r="I67" s="22">
        <v>7623936</v>
      </c>
      <c r="J67" s="22">
        <v>0</v>
      </c>
      <c r="K67" s="22">
        <v>0</v>
      </c>
      <c r="L67" s="22">
        <v>0</v>
      </c>
      <c r="M67" s="22">
        <v>991146516</v>
      </c>
      <c r="N67" s="22">
        <v>0</v>
      </c>
      <c r="O67" s="22">
        <v>17470148</v>
      </c>
      <c r="P67" s="22">
        <v>4351046</v>
      </c>
      <c r="Q67" s="22">
        <v>39304185</v>
      </c>
      <c r="R67" s="22">
        <v>8448188</v>
      </c>
      <c r="S67" s="22">
        <v>7563233</v>
      </c>
      <c r="T67" s="22">
        <v>1068283316</v>
      </c>
      <c r="U67" s="22">
        <v>420179855</v>
      </c>
      <c r="V67" s="22">
        <v>0</v>
      </c>
      <c r="W67" s="22">
        <v>3980130</v>
      </c>
      <c r="X67" s="22">
        <v>2603003</v>
      </c>
      <c r="Y67" s="22">
        <v>568872</v>
      </c>
      <c r="Z67" s="22">
        <v>0</v>
      </c>
      <c r="AA67" s="22">
        <v>0</v>
      </c>
      <c r="AB67" s="22">
        <v>0</v>
      </c>
      <c r="AC67" s="22">
        <v>427331860</v>
      </c>
      <c r="AD67" s="22">
        <v>3497905</v>
      </c>
      <c r="AE67" s="22">
        <v>2451574</v>
      </c>
      <c r="AF67" s="22">
        <v>0</v>
      </c>
      <c r="AG67" s="22">
        <v>4386994</v>
      </c>
      <c r="AH67" s="22">
        <v>3767989</v>
      </c>
      <c r="AI67" s="22">
        <v>441436322</v>
      </c>
      <c r="AJ67" s="22">
        <v>626846994</v>
      </c>
      <c r="AK67" s="22">
        <v>2452630</v>
      </c>
      <c r="AL67" s="22">
        <v>624394364</v>
      </c>
    </row>
    <row r="68" spans="1:38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571898941</v>
      </c>
      <c r="F68" s="22">
        <v>0</v>
      </c>
      <c r="G68" s="22">
        <v>65468847</v>
      </c>
      <c r="H68" s="22">
        <v>96089028</v>
      </c>
      <c r="I68" s="22">
        <v>8540006</v>
      </c>
      <c r="J68" s="22">
        <v>0</v>
      </c>
      <c r="K68" s="22">
        <v>0</v>
      </c>
      <c r="L68" s="22">
        <v>0</v>
      </c>
      <c r="M68" s="22">
        <v>741996822</v>
      </c>
      <c r="N68" s="22">
        <v>41331198</v>
      </c>
      <c r="O68" s="22">
        <v>31083135</v>
      </c>
      <c r="P68" s="22">
        <v>11307223</v>
      </c>
      <c r="Q68" s="22">
        <v>80583871</v>
      </c>
      <c r="R68" s="22">
        <v>0</v>
      </c>
      <c r="S68" s="22">
        <v>12505432</v>
      </c>
      <c r="T68" s="22">
        <v>918807681</v>
      </c>
      <c r="U68" s="22">
        <v>419279530</v>
      </c>
      <c r="V68" s="22">
        <v>0</v>
      </c>
      <c r="W68" s="22">
        <v>457451</v>
      </c>
      <c r="X68" s="22">
        <v>10588655</v>
      </c>
      <c r="Y68" s="22">
        <v>189591</v>
      </c>
      <c r="Z68" s="22">
        <v>0</v>
      </c>
      <c r="AA68" s="22">
        <v>0</v>
      </c>
      <c r="AB68" s="22">
        <v>0</v>
      </c>
      <c r="AC68" s="22">
        <v>430515227</v>
      </c>
      <c r="AD68" s="22">
        <v>5255458</v>
      </c>
      <c r="AE68" s="22">
        <v>8146299</v>
      </c>
      <c r="AF68" s="22">
        <v>-224057</v>
      </c>
      <c r="AG68" s="22">
        <v>0</v>
      </c>
      <c r="AH68" s="22">
        <v>5955242</v>
      </c>
      <c r="AI68" s="22">
        <v>449648169</v>
      </c>
      <c r="AJ68" s="22">
        <v>469159512</v>
      </c>
      <c r="AK68" s="22">
        <v>45963387</v>
      </c>
      <c r="AL68" s="22">
        <v>423196125</v>
      </c>
    </row>
    <row r="69" spans="1:38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100916314</v>
      </c>
      <c r="F69" s="22">
        <v>0</v>
      </c>
      <c r="G69" s="22">
        <v>2723980</v>
      </c>
      <c r="H69" s="22">
        <v>959759</v>
      </c>
      <c r="I69" s="22">
        <v>0</v>
      </c>
      <c r="J69" s="22">
        <v>27787</v>
      </c>
      <c r="K69" s="22">
        <v>0</v>
      </c>
      <c r="L69" s="22">
        <v>0</v>
      </c>
      <c r="M69" s="22">
        <v>104627840</v>
      </c>
      <c r="N69" s="22">
        <v>0</v>
      </c>
      <c r="O69" s="22">
        <v>14302873</v>
      </c>
      <c r="P69" s="22">
        <v>10257898</v>
      </c>
      <c r="Q69" s="22">
        <v>827390</v>
      </c>
      <c r="R69" s="22">
        <v>1701804</v>
      </c>
      <c r="S69" s="22">
        <v>994720</v>
      </c>
      <c r="T69" s="22">
        <v>132712525</v>
      </c>
      <c r="U69" s="22">
        <v>32648086</v>
      </c>
      <c r="V69" s="22">
        <v>0</v>
      </c>
      <c r="W69" s="22">
        <v>1763086</v>
      </c>
      <c r="X69" s="22">
        <v>918635</v>
      </c>
      <c r="Y69" s="22">
        <v>0</v>
      </c>
      <c r="Z69" s="22">
        <v>0</v>
      </c>
      <c r="AA69" s="22">
        <v>0</v>
      </c>
      <c r="AB69" s="22">
        <v>0</v>
      </c>
      <c r="AC69" s="22">
        <v>35329807</v>
      </c>
      <c r="AD69" s="22">
        <v>705989</v>
      </c>
      <c r="AE69" s="22">
        <v>4792888</v>
      </c>
      <c r="AF69" s="22">
        <v>0</v>
      </c>
      <c r="AG69" s="22">
        <v>349608</v>
      </c>
      <c r="AH69" s="22">
        <v>552182</v>
      </c>
      <c r="AI69" s="22">
        <v>41730474</v>
      </c>
      <c r="AJ69" s="22">
        <v>90982051</v>
      </c>
      <c r="AK69" s="22">
        <v>0</v>
      </c>
      <c r="AL69" s="22">
        <v>90982051</v>
      </c>
    </row>
    <row r="70" spans="1:38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32168293</v>
      </c>
      <c r="F70" s="22">
        <v>0</v>
      </c>
      <c r="G70" s="22">
        <v>1981382</v>
      </c>
      <c r="H70" s="22">
        <v>876979</v>
      </c>
      <c r="I70" s="22">
        <v>0</v>
      </c>
      <c r="J70" s="22">
        <v>750000</v>
      </c>
      <c r="K70" s="22">
        <v>0</v>
      </c>
      <c r="L70" s="22">
        <v>6433216</v>
      </c>
      <c r="M70" s="22">
        <v>42209870</v>
      </c>
      <c r="N70" s="22">
        <v>696188</v>
      </c>
      <c r="O70" s="22">
        <v>4335057</v>
      </c>
      <c r="P70" s="22">
        <v>9186907</v>
      </c>
      <c r="Q70" s="22">
        <v>4762278</v>
      </c>
      <c r="R70" s="22">
        <v>905507</v>
      </c>
      <c r="S70" s="22">
        <v>5136754</v>
      </c>
      <c r="T70" s="22">
        <v>67232561</v>
      </c>
      <c r="U70" s="22">
        <v>16932660</v>
      </c>
      <c r="V70" s="22">
        <v>0</v>
      </c>
      <c r="W70" s="22">
        <v>403067</v>
      </c>
      <c r="X70" s="22">
        <v>491648</v>
      </c>
      <c r="Y70" s="22">
        <v>0</v>
      </c>
      <c r="Z70" s="22">
        <v>448817</v>
      </c>
      <c r="AA70" s="22">
        <v>0</v>
      </c>
      <c r="AB70" s="22">
        <v>4149580</v>
      </c>
      <c r="AC70" s="22">
        <v>22425772</v>
      </c>
      <c r="AD70" s="22">
        <v>1068102</v>
      </c>
      <c r="AE70" s="22">
        <v>3561449</v>
      </c>
      <c r="AF70" s="22">
        <v>0</v>
      </c>
      <c r="AG70" s="22">
        <v>639440</v>
      </c>
      <c r="AH70" s="22">
        <v>2409433</v>
      </c>
      <c r="AI70" s="22">
        <v>30104196</v>
      </c>
      <c r="AJ70" s="22">
        <v>37128365</v>
      </c>
      <c r="AK70" s="22">
        <v>6083</v>
      </c>
      <c r="AL70" s="22">
        <v>37122282</v>
      </c>
    </row>
    <row r="71" spans="1:38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87475596</v>
      </c>
      <c r="F71" s="22">
        <v>0</v>
      </c>
      <c r="G71" s="22">
        <v>675502</v>
      </c>
      <c r="H71" s="22">
        <v>1085273</v>
      </c>
      <c r="I71" s="22">
        <v>1446499</v>
      </c>
      <c r="J71" s="22">
        <v>0</v>
      </c>
      <c r="K71" s="22">
        <v>0</v>
      </c>
      <c r="L71" s="22">
        <v>0</v>
      </c>
      <c r="M71" s="22">
        <v>90682870</v>
      </c>
      <c r="N71" s="22">
        <v>2144609</v>
      </c>
      <c r="O71" s="22">
        <v>2552309</v>
      </c>
      <c r="P71" s="22">
        <v>4956814</v>
      </c>
      <c r="Q71" s="22">
        <v>280635</v>
      </c>
      <c r="R71" s="22">
        <v>957347</v>
      </c>
      <c r="S71" s="22">
        <v>2724634</v>
      </c>
      <c r="T71" s="22">
        <v>104299218</v>
      </c>
      <c r="U71" s="22">
        <v>46262423</v>
      </c>
      <c r="V71" s="22">
        <v>0</v>
      </c>
      <c r="W71" s="22">
        <v>311219</v>
      </c>
      <c r="X71" s="22">
        <v>578992</v>
      </c>
      <c r="Y71" s="22">
        <v>794084</v>
      </c>
      <c r="Z71" s="22">
        <v>0</v>
      </c>
      <c r="AA71" s="22">
        <v>0</v>
      </c>
      <c r="AB71" s="22">
        <v>0</v>
      </c>
      <c r="AC71" s="22">
        <v>47946718</v>
      </c>
      <c r="AD71" s="22">
        <v>895794</v>
      </c>
      <c r="AE71" s="22">
        <v>1589287</v>
      </c>
      <c r="AF71" s="22">
        <v>0</v>
      </c>
      <c r="AG71" s="22">
        <v>416217</v>
      </c>
      <c r="AH71" s="22">
        <v>1169511</v>
      </c>
      <c r="AI71" s="22">
        <v>52017527</v>
      </c>
      <c r="AJ71" s="22">
        <v>52281691</v>
      </c>
      <c r="AK71" s="22">
        <v>0</v>
      </c>
      <c r="AL71" s="22">
        <v>52281691</v>
      </c>
    </row>
    <row r="72" spans="1:38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68232364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68232364</v>
      </c>
      <c r="N72" s="22">
        <v>126447</v>
      </c>
      <c r="O72" s="22">
        <v>711173</v>
      </c>
      <c r="P72" s="22">
        <v>2053901</v>
      </c>
      <c r="Q72" s="22">
        <v>340794</v>
      </c>
      <c r="R72" s="22">
        <v>0</v>
      </c>
      <c r="S72" s="22">
        <v>1269230</v>
      </c>
      <c r="T72" s="22">
        <v>72733909</v>
      </c>
      <c r="U72" s="22">
        <v>42603579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42603579</v>
      </c>
      <c r="AD72" s="22">
        <v>174871</v>
      </c>
      <c r="AE72" s="22">
        <v>468203</v>
      </c>
      <c r="AF72" s="22">
        <v>0</v>
      </c>
      <c r="AG72" s="22">
        <v>0</v>
      </c>
      <c r="AH72" s="22">
        <v>826305</v>
      </c>
      <c r="AI72" s="22">
        <v>44072958</v>
      </c>
      <c r="AJ72" s="22">
        <v>28660951</v>
      </c>
      <c r="AK72" s="22">
        <v>0</v>
      </c>
      <c r="AL72" s="22">
        <v>28660951</v>
      </c>
    </row>
    <row r="73" spans="1:38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98892078</v>
      </c>
      <c r="F73" s="22">
        <v>0</v>
      </c>
      <c r="G73" s="22">
        <v>5508604</v>
      </c>
      <c r="H73" s="22">
        <v>1984300</v>
      </c>
      <c r="I73" s="22">
        <v>0</v>
      </c>
      <c r="J73" s="22">
        <v>0</v>
      </c>
      <c r="K73" s="22">
        <v>0</v>
      </c>
      <c r="L73" s="22">
        <v>0</v>
      </c>
      <c r="M73" s="22">
        <v>106384982</v>
      </c>
      <c r="N73" s="22">
        <v>3042562</v>
      </c>
      <c r="O73" s="22">
        <v>5062793</v>
      </c>
      <c r="P73" s="22">
        <v>19277575</v>
      </c>
      <c r="Q73" s="22">
        <v>7745865</v>
      </c>
      <c r="R73" s="22">
        <v>436671</v>
      </c>
      <c r="S73" s="22">
        <v>6579781</v>
      </c>
      <c r="T73" s="22">
        <v>148530229</v>
      </c>
      <c r="U73" s="22">
        <v>48303841</v>
      </c>
      <c r="V73" s="22">
        <v>0</v>
      </c>
      <c r="W73" s="22">
        <v>808944</v>
      </c>
      <c r="X73" s="22">
        <v>665069</v>
      </c>
      <c r="Y73" s="22">
        <v>0</v>
      </c>
      <c r="Z73" s="22">
        <v>0</v>
      </c>
      <c r="AA73" s="22">
        <v>0</v>
      </c>
      <c r="AB73" s="22">
        <v>0</v>
      </c>
      <c r="AC73" s="22">
        <v>49777854</v>
      </c>
      <c r="AD73" s="22">
        <v>963219</v>
      </c>
      <c r="AE73" s="22">
        <v>5900319</v>
      </c>
      <c r="AF73" s="22">
        <v>0</v>
      </c>
      <c r="AG73" s="22">
        <v>126640</v>
      </c>
      <c r="AH73" s="22">
        <v>3180262</v>
      </c>
      <c r="AI73" s="22">
        <v>59948294</v>
      </c>
      <c r="AJ73" s="22">
        <v>88581935</v>
      </c>
      <c r="AK73" s="22">
        <v>9736346</v>
      </c>
      <c r="AL73" s="22">
        <v>78845589</v>
      </c>
    </row>
    <row r="74" spans="1:38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46784757</v>
      </c>
      <c r="F74" s="22">
        <v>0</v>
      </c>
      <c r="G74" s="22">
        <v>14545882</v>
      </c>
      <c r="H74" s="22">
        <v>1257127</v>
      </c>
      <c r="I74" s="22">
        <v>0</v>
      </c>
      <c r="J74" s="22">
        <v>0</v>
      </c>
      <c r="K74" s="22">
        <v>0</v>
      </c>
      <c r="L74" s="22">
        <v>0</v>
      </c>
      <c r="M74" s="22">
        <v>62587766</v>
      </c>
      <c r="N74" s="22">
        <v>2219185</v>
      </c>
      <c r="O74" s="22">
        <v>3444308</v>
      </c>
      <c r="P74" s="22">
        <v>10872518</v>
      </c>
      <c r="Q74" s="22">
        <v>1246631</v>
      </c>
      <c r="R74" s="22">
        <v>491753</v>
      </c>
      <c r="S74" s="22">
        <v>3291533</v>
      </c>
      <c r="T74" s="22">
        <v>84153694</v>
      </c>
      <c r="U74" s="22">
        <v>26547103</v>
      </c>
      <c r="V74" s="22">
        <v>0</v>
      </c>
      <c r="W74" s="22">
        <v>1366524</v>
      </c>
      <c r="X74" s="22">
        <v>406133</v>
      </c>
      <c r="Y74" s="22">
        <v>0</v>
      </c>
      <c r="Z74" s="22">
        <v>0</v>
      </c>
      <c r="AA74" s="22">
        <v>0</v>
      </c>
      <c r="AB74" s="22">
        <v>0</v>
      </c>
      <c r="AC74" s="22">
        <v>28319760</v>
      </c>
      <c r="AD74" s="22">
        <v>586501</v>
      </c>
      <c r="AE74" s="22">
        <v>4922991</v>
      </c>
      <c r="AF74" s="22">
        <v>0</v>
      </c>
      <c r="AG74" s="22">
        <v>151995</v>
      </c>
      <c r="AH74" s="22">
        <v>1698420</v>
      </c>
      <c r="AI74" s="22">
        <v>35679667</v>
      </c>
      <c r="AJ74" s="22">
        <v>48474027</v>
      </c>
      <c r="AK74" s="22">
        <v>0</v>
      </c>
      <c r="AL74" s="22">
        <v>48474027</v>
      </c>
    </row>
    <row r="75" spans="1:38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134235519</v>
      </c>
      <c r="F75" s="22">
        <v>0</v>
      </c>
      <c r="G75" s="22">
        <v>3556219</v>
      </c>
      <c r="H75" s="22">
        <v>3389842</v>
      </c>
      <c r="I75" s="22">
        <v>0</v>
      </c>
      <c r="J75" s="22">
        <v>0</v>
      </c>
      <c r="K75" s="22">
        <v>0</v>
      </c>
      <c r="L75" s="22">
        <v>0</v>
      </c>
      <c r="M75" s="22">
        <v>141181580</v>
      </c>
      <c r="N75" s="22">
        <v>1196837</v>
      </c>
      <c r="O75" s="22">
        <v>3087804</v>
      </c>
      <c r="P75" s="22">
        <v>11147081</v>
      </c>
      <c r="Q75" s="22">
        <v>943010</v>
      </c>
      <c r="R75" s="22">
        <v>216417</v>
      </c>
      <c r="S75" s="22">
        <v>6310855</v>
      </c>
      <c r="T75" s="22">
        <v>164083584</v>
      </c>
      <c r="U75" s="22">
        <v>68340839</v>
      </c>
      <c r="V75" s="22">
        <v>0</v>
      </c>
      <c r="W75" s="22">
        <v>538759</v>
      </c>
      <c r="X75" s="22">
        <v>1027765</v>
      </c>
      <c r="Y75" s="22">
        <v>0</v>
      </c>
      <c r="Z75" s="22">
        <v>0</v>
      </c>
      <c r="AA75" s="22">
        <v>0</v>
      </c>
      <c r="AB75" s="22">
        <v>0</v>
      </c>
      <c r="AC75" s="22">
        <v>69907363</v>
      </c>
      <c r="AD75" s="22">
        <v>798318</v>
      </c>
      <c r="AE75" s="22">
        <v>5086217</v>
      </c>
      <c r="AF75" s="22">
        <v>0</v>
      </c>
      <c r="AG75" s="22">
        <v>57902</v>
      </c>
      <c r="AH75" s="22">
        <v>2625775</v>
      </c>
      <c r="AI75" s="22">
        <v>78475575</v>
      </c>
      <c r="AJ75" s="22">
        <v>85608009</v>
      </c>
      <c r="AK75" s="22">
        <v>0</v>
      </c>
      <c r="AL75" s="22">
        <v>85608009</v>
      </c>
    </row>
    <row r="76" spans="1:38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213446597</v>
      </c>
      <c r="F76" s="22">
        <v>0</v>
      </c>
      <c r="G76" s="22">
        <v>34497665</v>
      </c>
      <c r="H76" s="22">
        <v>21348927</v>
      </c>
      <c r="I76" s="22">
        <v>3065941</v>
      </c>
      <c r="J76" s="22">
        <v>0</v>
      </c>
      <c r="K76" s="22">
        <v>0</v>
      </c>
      <c r="L76" s="22">
        <v>0</v>
      </c>
      <c r="M76" s="22">
        <v>272359130</v>
      </c>
      <c r="N76" s="22">
        <v>0</v>
      </c>
      <c r="O76" s="22">
        <v>6485308</v>
      </c>
      <c r="P76" s="22">
        <v>14103938</v>
      </c>
      <c r="Q76" s="22">
        <v>24163580</v>
      </c>
      <c r="R76" s="22">
        <v>1715450</v>
      </c>
      <c r="S76" s="22">
        <v>7868164</v>
      </c>
      <c r="T76" s="22">
        <v>326695570</v>
      </c>
      <c r="U76" s="22">
        <v>83746705</v>
      </c>
      <c r="V76" s="22">
        <v>0</v>
      </c>
      <c r="W76" s="22">
        <v>7528736</v>
      </c>
      <c r="X76" s="22">
        <v>4538903</v>
      </c>
      <c r="Y76" s="22">
        <v>340413</v>
      </c>
      <c r="Z76" s="22">
        <v>0</v>
      </c>
      <c r="AA76" s="22">
        <v>0</v>
      </c>
      <c r="AB76" s="22">
        <v>0</v>
      </c>
      <c r="AC76" s="22">
        <v>96154757</v>
      </c>
      <c r="AD76" s="22">
        <v>2613356</v>
      </c>
      <c r="AE76" s="22">
        <v>4357451</v>
      </c>
      <c r="AF76" s="22">
        <v>0</v>
      </c>
      <c r="AG76" s="22">
        <v>496050</v>
      </c>
      <c r="AH76" s="22">
        <v>3248200</v>
      </c>
      <c r="AI76" s="22">
        <v>106869814</v>
      </c>
      <c r="AJ76" s="22">
        <v>219825756</v>
      </c>
      <c r="AK76" s="22">
        <v>15946452</v>
      </c>
      <c r="AL76" s="22">
        <v>203879304</v>
      </c>
    </row>
    <row r="77" spans="1:38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82843925</v>
      </c>
      <c r="F77" s="22">
        <v>0</v>
      </c>
      <c r="G77" s="22">
        <v>7308576</v>
      </c>
      <c r="H77" s="22">
        <v>3408964</v>
      </c>
      <c r="I77" s="22">
        <v>0</v>
      </c>
      <c r="J77" s="22">
        <v>750217</v>
      </c>
      <c r="K77" s="22">
        <v>0</v>
      </c>
      <c r="L77" s="22">
        <v>0</v>
      </c>
      <c r="M77" s="22">
        <v>94311682</v>
      </c>
      <c r="N77" s="22">
        <v>217957</v>
      </c>
      <c r="O77" s="22">
        <v>2130748</v>
      </c>
      <c r="P77" s="22">
        <v>13066757</v>
      </c>
      <c r="Q77" s="22">
        <v>20029877</v>
      </c>
      <c r="R77" s="22">
        <v>145958</v>
      </c>
      <c r="S77" s="22">
        <v>5104371</v>
      </c>
      <c r="T77" s="22">
        <v>135007350</v>
      </c>
      <c r="U77" s="22">
        <v>40227230</v>
      </c>
      <c r="V77" s="22">
        <v>0</v>
      </c>
      <c r="W77" s="22">
        <v>2023416</v>
      </c>
      <c r="X77" s="22">
        <v>479822</v>
      </c>
      <c r="Y77" s="22">
        <v>0</v>
      </c>
      <c r="Z77" s="22">
        <v>86055</v>
      </c>
      <c r="AA77" s="22">
        <v>0</v>
      </c>
      <c r="AB77" s="22">
        <v>0</v>
      </c>
      <c r="AC77" s="22">
        <v>42816523</v>
      </c>
      <c r="AD77" s="22">
        <v>905722</v>
      </c>
      <c r="AE77" s="22">
        <v>6069966</v>
      </c>
      <c r="AF77" s="22">
        <v>0</v>
      </c>
      <c r="AG77" s="22">
        <v>39623</v>
      </c>
      <c r="AH77" s="22">
        <v>2554424</v>
      </c>
      <c r="AI77" s="22">
        <v>52386258</v>
      </c>
      <c r="AJ77" s="22">
        <v>82621092</v>
      </c>
      <c r="AK77" s="22">
        <v>3653348</v>
      </c>
      <c r="AL77" s="22">
        <v>78967744</v>
      </c>
    </row>
    <row r="78" spans="1:38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122234330</v>
      </c>
      <c r="F78" s="22">
        <v>0</v>
      </c>
      <c r="G78" s="22">
        <v>4774835</v>
      </c>
      <c r="H78" s="22">
        <v>2839936</v>
      </c>
      <c r="I78" s="22">
        <v>0</v>
      </c>
      <c r="J78" s="22">
        <v>0</v>
      </c>
      <c r="K78" s="22">
        <v>0</v>
      </c>
      <c r="L78" s="22">
        <v>7408879</v>
      </c>
      <c r="M78" s="22">
        <v>137257980</v>
      </c>
      <c r="N78" s="22">
        <v>282587</v>
      </c>
      <c r="O78" s="22">
        <v>4132592</v>
      </c>
      <c r="P78" s="22">
        <v>8572608</v>
      </c>
      <c r="Q78" s="22">
        <v>2933509</v>
      </c>
      <c r="R78" s="22">
        <v>1858337</v>
      </c>
      <c r="S78" s="22">
        <v>3239730</v>
      </c>
      <c r="T78" s="22">
        <v>158277343</v>
      </c>
      <c r="U78" s="22">
        <v>97967413</v>
      </c>
      <c r="V78" s="22">
        <v>0</v>
      </c>
      <c r="W78" s="22">
        <v>1447290</v>
      </c>
      <c r="X78" s="22">
        <v>1158075</v>
      </c>
      <c r="Y78" s="22">
        <v>0</v>
      </c>
      <c r="Z78" s="22">
        <v>0</v>
      </c>
      <c r="AA78" s="22">
        <v>0</v>
      </c>
      <c r="AB78" s="22">
        <v>2984675</v>
      </c>
      <c r="AC78" s="22">
        <v>103557453</v>
      </c>
      <c r="AD78" s="22">
        <v>1707668</v>
      </c>
      <c r="AE78" s="22">
        <v>3562724</v>
      </c>
      <c r="AF78" s="22">
        <v>0</v>
      </c>
      <c r="AG78" s="22">
        <v>358682</v>
      </c>
      <c r="AH78" s="22">
        <v>1607004</v>
      </c>
      <c r="AI78" s="22">
        <v>110793531</v>
      </c>
      <c r="AJ78" s="22">
        <v>47483812</v>
      </c>
      <c r="AK78" s="22">
        <v>162057</v>
      </c>
      <c r="AL78" s="22">
        <v>47321755</v>
      </c>
    </row>
    <row r="79" spans="1:38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67044672</v>
      </c>
      <c r="F79" s="22">
        <v>0</v>
      </c>
      <c r="G79" s="22">
        <v>862248</v>
      </c>
      <c r="H79" s="22">
        <v>358326</v>
      </c>
      <c r="I79" s="22">
        <v>0</v>
      </c>
      <c r="J79" s="22">
        <v>0</v>
      </c>
      <c r="K79" s="22">
        <v>0</v>
      </c>
      <c r="L79" s="22">
        <v>9508332</v>
      </c>
      <c r="M79" s="22">
        <v>77773578</v>
      </c>
      <c r="N79" s="22">
        <v>282525</v>
      </c>
      <c r="O79" s="22">
        <v>3811322</v>
      </c>
      <c r="P79" s="22">
        <v>16268244</v>
      </c>
      <c r="Q79" s="22">
        <v>2625351</v>
      </c>
      <c r="R79" s="22">
        <v>96373</v>
      </c>
      <c r="S79" s="22">
        <v>3582480</v>
      </c>
      <c r="T79" s="22">
        <v>104439873</v>
      </c>
      <c r="U79" s="22">
        <v>40140172</v>
      </c>
      <c r="V79" s="22">
        <v>0</v>
      </c>
      <c r="W79" s="22">
        <v>359040</v>
      </c>
      <c r="X79" s="22">
        <v>188067</v>
      </c>
      <c r="Y79" s="22">
        <v>0</v>
      </c>
      <c r="Z79" s="22">
        <v>0</v>
      </c>
      <c r="AA79" s="22">
        <v>0</v>
      </c>
      <c r="AB79" s="22">
        <v>3580046</v>
      </c>
      <c r="AC79" s="22">
        <v>44267325</v>
      </c>
      <c r="AD79" s="22">
        <v>1600514</v>
      </c>
      <c r="AE79" s="22">
        <v>6682627</v>
      </c>
      <c r="AF79" s="22">
        <v>0</v>
      </c>
      <c r="AG79" s="22">
        <v>39428</v>
      </c>
      <c r="AH79" s="22">
        <v>1628033</v>
      </c>
      <c r="AI79" s="22">
        <v>54217927</v>
      </c>
      <c r="AJ79" s="22">
        <v>50221946</v>
      </c>
      <c r="AK79" s="22">
        <v>0</v>
      </c>
      <c r="AL79" s="22">
        <v>50221946</v>
      </c>
    </row>
    <row r="80" spans="1:38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410126175</v>
      </c>
      <c r="F80" s="22">
        <v>0</v>
      </c>
      <c r="G80" s="22">
        <v>6280144</v>
      </c>
      <c r="H80" s="22">
        <v>0</v>
      </c>
      <c r="I80" s="22">
        <v>0</v>
      </c>
      <c r="J80" s="22">
        <v>353316</v>
      </c>
      <c r="K80" s="22">
        <v>0</v>
      </c>
      <c r="L80" s="22">
        <v>41501194</v>
      </c>
      <c r="M80" s="22">
        <v>458260829</v>
      </c>
      <c r="N80" s="22">
        <v>0</v>
      </c>
      <c r="O80" s="22">
        <v>6273403</v>
      </c>
      <c r="P80" s="22">
        <v>20246017</v>
      </c>
      <c r="Q80" s="22">
        <v>5316977</v>
      </c>
      <c r="R80" s="22">
        <v>0</v>
      </c>
      <c r="S80" s="22">
        <v>6170638</v>
      </c>
      <c r="T80" s="22">
        <v>496267864</v>
      </c>
      <c r="U80" s="22">
        <v>252067237</v>
      </c>
      <c r="V80" s="22">
        <v>0</v>
      </c>
      <c r="W80" s="22">
        <v>1497580</v>
      </c>
      <c r="X80" s="22">
        <v>0</v>
      </c>
      <c r="Y80" s="22">
        <v>0</v>
      </c>
      <c r="Z80" s="22">
        <v>208345</v>
      </c>
      <c r="AA80" s="22">
        <v>0</v>
      </c>
      <c r="AB80" s="22">
        <v>15950559</v>
      </c>
      <c r="AC80" s="22">
        <v>269723721</v>
      </c>
      <c r="AD80" s="22">
        <v>1642721</v>
      </c>
      <c r="AE80" s="22">
        <v>6751202</v>
      </c>
      <c r="AF80" s="22">
        <v>0</v>
      </c>
      <c r="AG80" s="22">
        <v>0</v>
      </c>
      <c r="AH80" s="22">
        <v>2339893</v>
      </c>
      <c r="AI80" s="22">
        <v>280457537</v>
      </c>
      <c r="AJ80" s="22">
        <v>215810327</v>
      </c>
      <c r="AK80" s="22">
        <v>0</v>
      </c>
      <c r="AL80" s="22">
        <v>215810327</v>
      </c>
    </row>
    <row r="81" spans="1:38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146058752</v>
      </c>
      <c r="F81" s="22">
        <v>0</v>
      </c>
      <c r="G81" s="22">
        <v>307114</v>
      </c>
      <c r="H81" s="22">
        <v>0</v>
      </c>
      <c r="I81" s="22">
        <v>0</v>
      </c>
      <c r="J81" s="22">
        <v>109075</v>
      </c>
      <c r="K81" s="22">
        <v>0</v>
      </c>
      <c r="L81" s="22">
        <v>0</v>
      </c>
      <c r="M81" s="22">
        <v>146474941</v>
      </c>
      <c r="N81" s="22">
        <v>240893</v>
      </c>
      <c r="O81" s="22">
        <v>9787083</v>
      </c>
      <c r="P81" s="22">
        <v>13175401</v>
      </c>
      <c r="Q81" s="22">
        <v>5626762</v>
      </c>
      <c r="R81" s="22">
        <v>1226249</v>
      </c>
      <c r="S81" s="22">
        <v>3894652</v>
      </c>
      <c r="T81" s="22">
        <v>180425981</v>
      </c>
      <c r="U81" s="22">
        <v>67584506</v>
      </c>
      <c r="V81" s="22">
        <v>0</v>
      </c>
      <c r="W81" s="22">
        <v>76494</v>
      </c>
      <c r="X81" s="22">
        <v>0</v>
      </c>
      <c r="Y81" s="22">
        <v>0</v>
      </c>
      <c r="Z81" s="22">
        <v>23028</v>
      </c>
      <c r="AA81" s="22">
        <v>0</v>
      </c>
      <c r="AB81" s="22">
        <v>0</v>
      </c>
      <c r="AC81" s="22">
        <v>67684028</v>
      </c>
      <c r="AD81" s="22">
        <v>2026861</v>
      </c>
      <c r="AE81" s="22">
        <v>6139466</v>
      </c>
      <c r="AF81" s="22">
        <v>0</v>
      </c>
      <c r="AG81" s="22">
        <v>121292</v>
      </c>
      <c r="AH81" s="22">
        <v>1502827</v>
      </c>
      <c r="AI81" s="22">
        <v>77474474</v>
      </c>
      <c r="AJ81" s="22">
        <v>102951507</v>
      </c>
      <c r="AK81" s="22">
        <v>0</v>
      </c>
      <c r="AL81" s="22">
        <v>102951507</v>
      </c>
    </row>
    <row r="82" spans="1:38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437315263</v>
      </c>
      <c r="F82" s="22">
        <v>0</v>
      </c>
      <c r="G82" s="22">
        <v>1855998</v>
      </c>
      <c r="H82" s="22">
        <v>1272420</v>
      </c>
      <c r="I82" s="22">
        <v>0</v>
      </c>
      <c r="J82" s="22">
        <v>0</v>
      </c>
      <c r="K82" s="22">
        <v>0</v>
      </c>
      <c r="L82" s="22">
        <v>0</v>
      </c>
      <c r="M82" s="22">
        <v>440443681</v>
      </c>
      <c r="N82" s="22">
        <v>14798545</v>
      </c>
      <c r="O82" s="22">
        <v>3055270</v>
      </c>
      <c r="P82" s="22">
        <v>11928228</v>
      </c>
      <c r="Q82" s="22">
        <v>3031897</v>
      </c>
      <c r="R82" s="22">
        <v>768370</v>
      </c>
      <c r="S82" s="22">
        <v>4196382</v>
      </c>
      <c r="T82" s="22">
        <v>478222373</v>
      </c>
      <c r="U82" s="22">
        <v>205825915</v>
      </c>
      <c r="V82" s="22">
        <v>0</v>
      </c>
      <c r="W82" s="22">
        <v>492020</v>
      </c>
      <c r="X82" s="22">
        <v>561949</v>
      </c>
      <c r="Y82" s="22">
        <v>0</v>
      </c>
      <c r="Z82" s="22">
        <v>0</v>
      </c>
      <c r="AA82" s="22">
        <v>0</v>
      </c>
      <c r="AB82" s="22">
        <v>0</v>
      </c>
      <c r="AC82" s="22">
        <v>206879884</v>
      </c>
      <c r="AD82" s="22">
        <v>883991</v>
      </c>
      <c r="AE82" s="22">
        <v>5289580</v>
      </c>
      <c r="AF82" s="22">
        <v>0</v>
      </c>
      <c r="AG82" s="22">
        <v>412831</v>
      </c>
      <c r="AH82" s="22">
        <v>2417892</v>
      </c>
      <c r="AI82" s="22">
        <v>215884178</v>
      </c>
      <c r="AJ82" s="22">
        <v>262338195</v>
      </c>
      <c r="AK82" s="22">
        <v>0</v>
      </c>
      <c r="AL82" s="22">
        <v>262338195</v>
      </c>
    </row>
    <row r="83" spans="1:38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42306033</v>
      </c>
      <c r="F83" s="22">
        <v>0</v>
      </c>
      <c r="G83" s="22">
        <v>0</v>
      </c>
      <c r="H83" s="22">
        <v>49596</v>
      </c>
      <c r="I83" s="22">
        <v>0</v>
      </c>
      <c r="J83" s="22">
        <v>0</v>
      </c>
      <c r="K83" s="22">
        <v>36430</v>
      </c>
      <c r="L83" s="22">
        <v>0</v>
      </c>
      <c r="M83" s="22">
        <v>42392059</v>
      </c>
      <c r="N83" s="22">
        <v>279424</v>
      </c>
      <c r="O83" s="22">
        <v>1830951</v>
      </c>
      <c r="P83" s="22">
        <v>8401234</v>
      </c>
      <c r="Q83" s="22">
        <v>2317925</v>
      </c>
      <c r="R83" s="22">
        <v>857163</v>
      </c>
      <c r="S83" s="22">
        <v>4199511</v>
      </c>
      <c r="T83" s="22">
        <v>60278267</v>
      </c>
      <c r="U83" s="22">
        <v>28511316</v>
      </c>
      <c r="V83" s="22">
        <v>0</v>
      </c>
      <c r="W83" s="22">
        <v>0</v>
      </c>
      <c r="X83" s="22">
        <v>551</v>
      </c>
      <c r="Y83" s="22">
        <v>0</v>
      </c>
      <c r="Z83" s="22">
        <v>0</v>
      </c>
      <c r="AA83" s="22">
        <v>23131</v>
      </c>
      <c r="AB83" s="22">
        <v>0</v>
      </c>
      <c r="AC83" s="22">
        <v>28534998</v>
      </c>
      <c r="AD83" s="22">
        <v>964312</v>
      </c>
      <c r="AE83" s="22">
        <v>4686988</v>
      </c>
      <c r="AF83" s="22">
        <v>0</v>
      </c>
      <c r="AG83" s="22">
        <v>418750</v>
      </c>
      <c r="AH83" s="22">
        <v>2965507</v>
      </c>
      <c r="AI83" s="22">
        <v>37570555</v>
      </c>
      <c r="AJ83" s="22">
        <v>22707712</v>
      </c>
      <c r="AK83" s="22">
        <v>0</v>
      </c>
      <c r="AL83" s="22">
        <v>22707712</v>
      </c>
    </row>
    <row r="84" spans="1:38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112855826</v>
      </c>
      <c r="F84" s="22">
        <v>0</v>
      </c>
      <c r="G84" s="22">
        <v>6598130</v>
      </c>
      <c r="H84" s="22">
        <v>1202469</v>
      </c>
      <c r="I84" s="22">
        <v>0</v>
      </c>
      <c r="J84" s="22">
        <v>0</v>
      </c>
      <c r="K84" s="22">
        <v>0</v>
      </c>
      <c r="L84" s="22">
        <v>0</v>
      </c>
      <c r="M84" s="22">
        <v>120656425</v>
      </c>
      <c r="N84" s="22">
        <v>0</v>
      </c>
      <c r="O84" s="22">
        <v>2413940</v>
      </c>
      <c r="P84" s="22">
        <v>8903110</v>
      </c>
      <c r="Q84" s="22">
        <v>2285487</v>
      </c>
      <c r="R84" s="22">
        <v>0</v>
      </c>
      <c r="S84" s="22">
        <v>3314000</v>
      </c>
      <c r="T84" s="22">
        <v>137572962</v>
      </c>
      <c r="U84" s="22">
        <v>106681312</v>
      </c>
      <c r="V84" s="22">
        <v>0</v>
      </c>
      <c r="W84" s="22">
        <v>1717411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108398723</v>
      </c>
      <c r="AD84" s="22">
        <v>511657</v>
      </c>
      <c r="AE84" s="22">
        <v>2635613</v>
      </c>
      <c r="AF84" s="22">
        <v>0</v>
      </c>
      <c r="AG84" s="22">
        <v>0</v>
      </c>
      <c r="AH84" s="22">
        <v>1399554</v>
      </c>
      <c r="AI84" s="22">
        <v>112945547</v>
      </c>
      <c r="AJ84" s="22">
        <v>24627415</v>
      </c>
      <c r="AK84" s="22">
        <v>5336319</v>
      </c>
      <c r="AL84" s="22">
        <v>19291096</v>
      </c>
    </row>
    <row r="85" spans="1:38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111283504</v>
      </c>
      <c r="F85" s="22">
        <v>0</v>
      </c>
      <c r="G85" s="22">
        <v>9250650</v>
      </c>
      <c r="H85" s="22">
        <v>10039902</v>
      </c>
      <c r="I85" s="22">
        <v>0</v>
      </c>
      <c r="J85" s="22">
        <v>0</v>
      </c>
      <c r="K85" s="22">
        <v>0</v>
      </c>
      <c r="L85" s="22">
        <v>0</v>
      </c>
      <c r="M85" s="22">
        <v>130574056</v>
      </c>
      <c r="N85" s="22">
        <v>0</v>
      </c>
      <c r="O85" s="22">
        <v>8410931</v>
      </c>
      <c r="P85" s="22">
        <v>12272736</v>
      </c>
      <c r="Q85" s="22">
        <v>3145891</v>
      </c>
      <c r="R85" s="22">
        <v>0</v>
      </c>
      <c r="S85" s="22">
        <v>6990125</v>
      </c>
      <c r="T85" s="22">
        <v>161393739</v>
      </c>
      <c r="U85" s="22">
        <v>87533822</v>
      </c>
      <c r="V85" s="22">
        <v>0</v>
      </c>
      <c r="W85" s="22">
        <v>1279543</v>
      </c>
      <c r="X85" s="22">
        <v>1702049</v>
      </c>
      <c r="Y85" s="22">
        <v>0</v>
      </c>
      <c r="Z85" s="22">
        <v>0</v>
      </c>
      <c r="AA85" s="22">
        <v>0</v>
      </c>
      <c r="AB85" s="22">
        <v>0</v>
      </c>
      <c r="AC85" s="22">
        <v>90515414</v>
      </c>
      <c r="AD85" s="22">
        <v>2692737</v>
      </c>
      <c r="AE85" s="22">
        <v>5043418</v>
      </c>
      <c r="AF85" s="22">
        <v>0</v>
      </c>
      <c r="AG85" s="22">
        <v>0</v>
      </c>
      <c r="AH85" s="22">
        <v>2735425</v>
      </c>
      <c r="AI85" s="22">
        <v>100986994</v>
      </c>
      <c r="AJ85" s="22">
        <v>60406745</v>
      </c>
      <c r="AK85" s="22">
        <v>861581</v>
      </c>
      <c r="AL85" s="22">
        <v>59545164</v>
      </c>
    </row>
    <row r="86" spans="1:38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450906183</v>
      </c>
      <c r="F86" s="22">
        <v>0</v>
      </c>
      <c r="G86" s="22">
        <v>14401302</v>
      </c>
      <c r="H86" s="22">
        <v>10424401</v>
      </c>
      <c r="I86" s="22">
        <v>2024262</v>
      </c>
      <c r="J86" s="22">
        <v>0</v>
      </c>
      <c r="K86" s="22">
        <v>0</v>
      </c>
      <c r="L86" s="22">
        <v>0</v>
      </c>
      <c r="M86" s="22">
        <v>477756148</v>
      </c>
      <c r="N86" s="22">
        <v>4068105</v>
      </c>
      <c r="O86" s="22">
        <v>8563528</v>
      </c>
      <c r="P86" s="22">
        <v>20524969</v>
      </c>
      <c r="Q86" s="22">
        <v>13002160</v>
      </c>
      <c r="R86" s="22">
        <v>1698787</v>
      </c>
      <c r="S86" s="22">
        <v>6960557</v>
      </c>
      <c r="T86" s="22">
        <v>532574254</v>
      </c>
      <c r="U86" s="22">
        <v>297496191</v>
      </c>
      <c r="V86" s="22">
        <v>0</v>
      </c>
      <c r="W86" s="22">
        <v>5087952</v>
      </c>
      <c r="X86" s="22">
        <v>2651391</v>
      </c>
      <c r="Y86" s="22">
        <v>641366</v>
      </c>
      <c r="Z86" s="22">
        <v>0</v>
      </c>
      <c r="AA86" s="22">
        <v>0</v>
      </c>
      <c r="AB86" s="22">
        <v>0</v>
      </c>
      <c r="AC86" s="22">
        <v>305876900</v>
      </c>
      <c r="AD86" s="22">
        <v>2255590</v>
      </c>
      <c r="AE86" s="22">
        <v>8904907</v>
      </c>
      <c r="AF86" s="22">
        <v>0</v>
      </c>
      <c r="AG86" s="22">
        <v>886101</v>
      </c>
      <c r="AH86" s="22">
        <v>3526394</v>
      </c>
      <c r="AI86" s="22">
        <v>321449892</v>
      </c>
      <c r="AJ86" s="22">
        <v>211124362</v>
      </c>
      <c r="AK86" s="22">
        <v>583791</v>
      </c>
      <c r="AL86" s="22">
        <v>210540571</v>
      </c>
    </row>
    <row r="87" spans="1:38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195184099</v>
      </c>
      <c r="F87" s="22">
        <v>0</v>
      </c>
      <c r="G87" s="22">
        <v>3355137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198539236</v>
      </c>
      <c r="N87" s="22">
        <v>341034</v>
      </c>
      <c r="O87" s="22">
        <v>9113182</v>
      </c>
      <c r="P87" s="22">
        <v>9590849</v>
      </c>
      <c r="Q87" s="22">
        <v>5931937</v>
      </c>
      <c r="R87" s="22">
        <v>160480</v>
      </c>
      <c r="S87" s="22">
        <v>5005208</v>
      </c>
      <c r="T87" s="22">
        <v>228681926</v>
      </c>
      <c r="U87" s="22">
        <v>113925267</v>
      </c>
      <c r="V87" s="22">
        <v>0</v>
      </c>
      <c r="W87" s="22">
        <v>92918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114018185</v>
      </c>
      <c r="AD87" s="22">
        <v>991616</v>
      </c>
      <c r="AE87" s="22">
        <v>2806181</v>
      </c>
      <c r="AF87" s="22">
        <v>0</v>
      </c>
      <c r="AG87" s="22">
        <v>50295</v>
      </c>
      <c r="AH87" s="22">
        <v>1429869</v>
      </c>
      <c r="AI87" s="22">
        <v>119296146</v>
      </c>
      <c r="AJ87" s="22">
        <v>109385780</v>
      </c>
      <c r="AK87" s="22">
        <v>0</v>
      </c>
      <c r="AL87" s="22">
        <v>109385780</v>
      </c>
    </row>
    <row r="88" spans="1:38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219186146</v>
      </c>
      <c r="F88" s="22">
        <v>0</v>
      </c>
      <c r="G88" s="22">
        <v>11787470</v>
      </c>
      <c r="H88" s="22">
        <v>2679706</v>
      </c>
      <c r="I88" s="22">
        <v>0</v>
      </c>
      <c r="J88" s="22">
        <v>0</v>
      </c>
      <c r="K88" s="22">
        <v>0</v>
      </c>
      <c r="L88" s="22">
        <v>0</v>
      </c>
      <c r="M88" s="22">
        <v>233653322</v>
      </c>
      <c r="N88" s="22">
        <v>0</v>
      </c>
      <c r="O88" s="22">
        <v>4921076</v>
      </c>
      <c r="P88" s="22">
        <v>6386144</v>
      </c>
      <c r="Q88" s="22">
        <v>112659</v>
      </c>
      <c r="R88" s="22">
        <v>9808644</v>
      </c>
      <c r="S88" s="22">
        <v>4134571</v>
      </c>
      <c r="T88" s="22">
        <v>259016416</v>
      </c>
      <c r="U88" s="22">
        <v>146224353</v>
      </c>
      <c r="V88" s="22">
        <v>0</v>
      </c>
      <c r="W88" s="22">
        <v>1331843</v>
      </c>
      <c r="X88" s="22">
        <v>1078361</v>
      </c>
      <c r="Y88" s="22">
        <v>0</v>
      </c>
      <c r="Z88" s="22">
        <v>0</v>
      </c>
      <c r="AA88" s="22">
        <v>0</v>
      </c>
      <c r="AB88" s="22">
        <v>0</v>
      </c>
      <c r="AC88" s="22">
        <v>148634557</v>
      </c>
      <c r="AD88" s="22">
        <v>1703884</v>
      </c>
      <c r="AE88" s="22">
        <v>2052259</v>
      </c>
      <c r="AF88" s="22">
        <v>0</v>
      </c>
      <c r="AG88" s="22">
        <v>2498726</v>
      </c>
      <c r="AH88" s="22">
        <v>1890855</v>
      </c>
      <c r="AI88" s="22">
        <v>156780281</v>
      </c>
      <c r="AJ88" s="22">
        <v>102236135</v>
      </c>
      <c r="AK88" s="22">
        <v>9065056</v>
      </c>
      <c r="AL88" s="22">
        <v>93171079</v>
      </c>
    </row>
    <row r="89" spans="1:38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1031166886</v>
      </c>
      <c r="F89" s="22">
        <v>0</v>
      </c>
      <c r="G89" s="22">
        <v>19731630</v>
      </c>
      <c r="H89" s="22">
        <v>8425609</v>
      </c>
      <c r="I89" s="22">
        <v>818265</v>
      </c>
      <c r="J89" s="22">
        <v>0</v>
      </c>
      <c r="K89" s="22">
        <v>0</v>
      </c>
      <c r="L89" s="22">
        <v>0</v>
      </c>
      <c r="M89" s="22">
        <v>1060142390</v>
      </c>
      <c r="N89" s="22">
        <v>17351927</v>
      </c>
      <c r="O89" s="22">
        <v>22158681</v>
      </c>
      <c r="P89" s="22">
        <v>8535252</v>
      </c>
      <c r="Q89" s="22">
        <v>7530535</v>
      </c>
      <c r="R89" s="22">
        <v>5254676</v>
      </c>
      <c r="S89" s="22">
        <v>5673999</v>
      </c>
      <c r="T89" s="22">
        <v>1126647460</v>
      </c>
      <c r="U89" s="22">
        <v>918811640</v>
      </c>
      <c r="V89" s="22">
        <v>0</v>
      </c>
      <c r="W89" s="22">
        <v>3982358</v>
      </c>
      <c r="X89" s="22">
        <v>2091541</v>
      </c>
      <c r="Y89" s="22">
        <v>44414</v>
      </c>
      <c r="Z89" s="22">
        <v>0</v>
      </c>
      <c r="AA89" s="22">
        <v>0</v>
      </c>
      <c r="AB89" s="22">
        <v>0</v>
      </c>
      <c r="AC89" s="22">
        <v>924929953</v>
      </c>
      <c r="AD89" s="22">
        <v>3376168</v>
      </c>
      <c r="AE89" s="22">
        <v>3204442</v>
      </c>
      <c r="AF89" s="22">
        <v>0</v>
      </c>
      <c r="AG89" s="22">
        <v>3124445</v>
      </c>
      <c r="AH89" s="22">
        <v>1917817</v>
      </c>
      <c r="AI89" s="22">
        <v>936552825</v>
      </c>
      <c r="AJ89" s="22">
        <v>190094635</v>
      </c>
      <c r="AK89" s="22">
        <v>634120</v>
      </c>
      <c r="AL89" s="22">
        <v>189460515</v>
      </c>
    </row>
    <row r="90" spans="1:38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26826080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717950</v>
      </c>
      <c r="M90" s="22">
        <v>27544030</v>
      </c>
      <c r="N90" s="22">
        <v>0</v>
      </c>
      <c r="O90" s="22">
        <v>12345606</v>
      </c>
      <c r="P90" s="22">
        <v>3970139</v>
      </c>
      <c r="Q90" s="22">
        <v>1962591</v>
      </c>
      <c r="R90" s="22">
        <v>245677</v>
      </c>
      <c r="S90" s="22">
        <v>614471</v>
      </c>
      <c r="T90" s="22">
        <v>46682514</v>
      </c>
      <c r="U90" s="22">
        <v>16215254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82337</v>
      </c>
      <c r="AC90" s="22">
        <v>16297591</v>
      </c>
      <c r="AD90" s="22">
        <v>5669341</v>
      </c>
      <c r="AE90" s="22">
        <v>946837</v>
      </c>
      <c r="AF90" s="22">
        <v>0</v>
      </c>
      <c r="AG90" s="22">
        <v>13421</v>
      </c>
      <c r="AH90" s="22">
        <v>342252</v>
      </c>
      <c r="AI90" s="22">
        <v>23269442</v>
      </c>
      <c r="AJ90" s="22">
        <v>23413072</v>
      </c>
      <c r="AK90" s="22">
        <v>1716666</v>
      </c>
      <c r="AL90" s="22">
        <v>21696406</v>
      </c>
    </row>
    <row r="91" spans="1:38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52681184</v>
      </c>
      <c r="F91" s="22">
        <v>0</v>
      </c>
      <c r="G91" s="22">
        <v>29290342</v>
      </c>
      <c r="H91" s="22">
        <v>19621835</v>
      </c>
      <c r="I91" s="22">
        <v>5896413</v>
      </c>
      <c r="J91" s="22">
        <v>0</v>
      </c>
      <c r="K91" s="22">
        <v>0</v>
      </c>
      <c r="L91" s="22">
        <v>0</v>
      </c>
      <c r="M91" s="22">
        <v>107489774</v>
      </c>
      <c r="N91" s="22">
        <v>940471</v>
      </c>
      <c r="O91" s="22">
        <v>49157192</v>
      </c>
      <c r="P91" s="22">
        <v>65372008</v>
      </c>
      <c r="Q91" s="22">
        <v>41468402</v>
      </c>
      <c r="R91" s="22">
        <v>15414098</v>
      </c>
      <c r="S91" s="22">
        <v>8252834</v>
      </c>
      <c r="T91" s="22">
        <v>288094779</v>
      </c>
      <c r="U91" s="22">
        <v>31198469</v>
      </c>
      <c r="V91" s="22">
        <v>0</v>
      </c>
      <c r="W91" s="22">
        <v>13048809</v>
      </c>
      <c r="X91" s="22">
        <v>6825494</v>
      </c>
      <c r="Y91" s="22">
        <v>1402374</v>
      </c>
      <c r="Z91" s="22">
        <v>0</v>
      </c>
      <c r="AA91" s="22">
        <v>0</v>
      </c>
      <c r="AB91" s="22">
        <v>0</v>
      </c>
      <c r="AC91" s="22">
        <v>52475146</v>
      </c>
      <c r="AD91" s="22">
        <v>9163022</v>
      </c>
      <c r="AE91" s="22">
        <v>21497973</v>
      </c>
      <c r="AF91" s="22">
        <v>0</v>
      </c>
      <c r="AG91" s="22">
        <v>9686184</v>
      </c>
      <c r="AH91" s="22">
        <v>3271529</v>
      </c>
      <c r="AI91" s="22">
        <v>96093854</v>
      </c>
      <c r="AJ91" s="22">
        <v>192000925</v>
      </c>
      <c r="AK91" s="22">
        <v>10853867</v>
      </c>
      <c r="AL91" s="22">
        <v>181147058</v>
      </c>
    </row>
    <row r="92" spans="1:38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38254403</v>
      </c>
      <c r="F92" s="22">
        <v>0</v>
      </c>
      <c r="G92" s="22">
        <v>11898564</v>
      </c>
      <c r="H92" s="22">
        <v>12352989</v>
      </c>
      <c r="I92" s="22">
        <v>6010574</v>
      </c>
      <c r="J92" s="22">
        <v>0</v>
      </c>
      <c r="K92" s="22">
        <v>0</v>
      </c>
      <c r="L92" s="22">
        <v>0</v>
      </c>
      <c r="M92" s="22">
        <v>68516530</v>
      </c>
      <c r="N92" s="22">
        <v>315240</v>
      </c>
      <c r="O92" s="22">
        <v>12389910</v>
      </c>
      <c r="P92" s="22">
        <v>5133171</v>
      </c>
      <c r="Q92" s="22">
        <v>1121450</v>
      </c>
      <c r="R92" s="22">
        <v>1600170</v>
      </c>
      <c r="S92" s="22">
        <v>1829611</v>
      </c>
      <c r="T92" s="22">
        <v>90906082</v>
      </c>
      <c r="U92" s="22">
        <v>18095028</v>
      </c>
      <c r="V92" s="22">
        <v>0</v>
      </c>
      <c r="W92" s="22">
        <v>4986807</v>
      </c>
      <c r="X92" s="22">
        <v>7072106</v>
      </c>
      <c r="Y92" s="22">
        <v>4376152</v>
      </c>
      <c r="Z92" s="22">
        <v>0</v>
      </c>
      <c r="AA92" s="22">
        <v>0</v>
      </c>
      <c r="AB92" s="22">
        <v>0</v>
      </c>
      <c r="AC92" s="22">
        <v>34530093</v>
      </c>
      <c r="AD92" s="22">
        <v>3067284</v>
      </c>
      <c r="AE92" s="22">
        <v>1313726</v>
      </c>
      <c r="AF92" s="22">
        <v>0</v>
      </c>
      <c r="AG92" s="22">
        <v>582393</v>
      </c>
      <c r="AH92" s="22">
        <v>702184</v>
      </c>
      <c r="AI92" s="22">
        <v>40195680</v>
      </c>
      <c r="AJ92" s="22">
        <v>50710402</v>
      </c>
      <c r="AK92" s="22">
        <v>508999</v>
      </c>
      <c r="AL92" s="22">
        <v>50201403</v>
      </c>
    </row>
    <row r="93" spans="1:38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5062592</v>
      </c>
      <c r="F93" s="22">
        <v>0</v>
      </c>
      <c r="G93" s="22">
        <v>2815262</v>
      </c>
      <c r="H93" s="22">
        <v>3527177</v>
      </c>
      <c r="I93" s="22">
        <v>343063</v>
      </c>
      <c r="J93" s="22">
        <v>0</v>
      </c>
      <c r="K93" s="22">
        <v>0</v>
      </c>
      <c r="L93" s="22">
        <v>0</v>
      </c>
      <c r="M93" s="22">
        <v>11748094</v>
      </c>
      <c r="N93" s="22">
        <v>0</v>
      </c>
      <c r="O93" s="22">
        <v>4085851</v>
      </c>
      <c r="P93" s="22">
        <v>812453</v>
      </c>
      <c r="Q93" s="22">
        <v>200267</v>
      </c>
      <c r="R93" s="22">
        <v>43766</v>
      </c>
      <c r="S93" s="22">
        <v>199645</v>
      </c>
      <c r="T93" s="22">
        <v>17090076</v>
      </c>
      <c r="U93" s="22">
        <v>3006726</v>
      </c>
      <c r="V93" s="22">
        <v>0</v>
      </c>
      <c r="W93" s="22">
        <v>1040644</v>
      </c>
      <c r="X93" s="22">
        <v>1083671</v>
      </c>
      <c r="Y93" s="22">
        <v>145405</v>
      </c>
      <c r="Z93" s="22">
        <v>0</v>
      </c>
      <c r="AA93" s="22">
        <v>0</v>
      </c>
      <c r="AB93" s="22">
        <v>0</v>
      </c>
      <c r="AC93" s="22">
        <v>5276446</v>
      </c>
      <c r="AD93" s="22">
        <v>681268</v>
      </c>
      <c r="AE93" s="22">
        <v>366893</v>
      </c>
      <c r="AF93" s="22">
        <v>0</v>
      </c>
      <c r="AG93" s="22">
        <v>9619</v>
      </c>
      <c r="AH93" s="22">
        <v>97635</v>
      </c>
      <c r="AI93" s="22">
        <v>6431861</v>
      </c>
      <c r="AJ93" s="22">
        <v>10658215</v>
      </c>
      <c r="AK93" s="22">
        <v>0</v>
      </c>
      <c r="AL93" s="22">
        <v>10658215</v>
      </c>
    </row>
    <row r="94" spans="1:38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6197914</v>
      </c>
      <c r="F94" s="22">
        <v>0</v>
      </c>
      <c r="G94" s="22">
        <v>6489219</v>
      </c>
      <c r="H94" s="22">
        <v>1395983</v>
      </c>
      <c r="I94" s="22">
        <v>0</v>
      </c>
      <c r="J94" s="22">
        <v>0</v>
      </c>
      <c r="K94" s="22">
        <v>0</v>
      </c>
      <c r="L94" s="22">
        <v>0</v>
      </c>
      <c r="M94" s="22">
        <v>14083116</v>
      </c>
      <c r="N94" s="22">
        <v>0</v>
      </c>
      <c r="O94" s="22">
        <v>5474517</v>
      </c>
      <c r="P94" s="22">
        <v>524773</v>
      </c>
      <c r="Q94" s="22">
        <v>153301</v>
      </c>
      <c r="R94" s="22">
        <v>0</v>
      </c>
      <c r="S94" s="22">
        <v>434459</v>
      </c>
      <c r="T94" s="22">
        <v>20670166</v>
      </c>
      <c r="U94" s="22">
        <v>4941331</v>
      </c>
      <c r="V94" s="22">
        <v>0</v>
      </c>
      <c r="W94" s="22">
        <v>2524884</v>
      </c>
      <c r="X94" s="22">
        <v>487539</v>
      </c>
      <c r="Y94" s="22">
        <v>0</v>
      </c>
      <c r="Z94" s="22">
        <v>0</v>
      </c>
      <c r="AA94" s="22">
        <v>0</v>
      </c>
      <c r="AB94" s="22">
        <v>0</v>
      </c>
      <c r="AC94" s="22">
        <v>7953754</v>
      </c>
      <c r="AD94" s="22">
        <v>1600067</v>
      </c>
      <c r="AE94" s="22">
        <v>250760</v>
      </c>
      <c r="AF94" s="22">
        <v>0</v>
      </c>
      <c r="AG94" s="22">
        <v>0</v>
      </c>
      <c r="AH94" s="22">
        <v>188621</v>
      </c>
      <c r="AI94" s="22">
        <v>9993202</v>
      </c>
      <c r="AJ94" s="22">
        <v>10676964</v>
      </c>
      <c r="AK94" s="22">
        <v>1038030</v>
      </c>
      <c r="AL94" s="22">
        <v>9638934</v>
      </c>
    </row>
    <row r="95" spans="1:38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96576159</v>
      </c>
      <c r="F95" s="22">
        <v>0</v>
      </c>
      <c r="G95" s="22">
        <v>22923264</v>
      </c>
      <c r="H95" s="22">
        <v>12799696</v>
      </c>
      <c r="I95" s="22">
        <v>22279377</v>
      </c>
      <c r="J95" s="22">
        <v>0</v>
      </c>
      <c r="K95" s="22">
        <v>0</v>
      </c>
      <c r="L95" s="22">
        <v>0</v>
      </c>
      <c r="M95" s="22">
        <v>154578496</v>
      </c>
      <c r="N95" s="22">
        <v>0</v>
      </c>
      <c r="O95" s="22">
        <v>35385612</v>
      </c>
      <c r="P95" s="22">
        <v>3092308</v>
      </c>
      <c r="Q95" s="22">
        <v>61670586</v>
      </c>
      <c r="R95" s="22">
        <v>8488672</v>
      </c>
      <c r="S95" s="22">
        <v>1927297</v>
      </c>
      <c r="T95" s="22">
        <v>265142971</v>
      </c>
      <c r="U95" s="22">
        <v>28236479</v>
      </c>
      <c r="V95" s="22">
        <v>0</v>
      </c>
      <c r="W95" s="22">
        <v>4486914</v>
      </c>
      <c r="X95" s="22">
        <v>2550636</v>
      </c>
      <c r="Y95" s="22">
        <v>4115687</v>
      </c>
      <c r="Z95" s="22">
        <v>0</v>
      </c>
      <c r="AA95" s="22">
        <v>0</v>
      </c>
      <c r="AB95" s="22">
        <v>0</v>
      </c>
      <c r="AC95" s="22">
        <v>39389716</v>
      </c>
      <c r="AD95" s="22">
        <v>9247871</v>
      </c>
      <c r="AE95" s="22">
        <v>1391035</v>
      </c>
      <c r="AF95" s="22">
        <v>0</v>
      </c>
      <c r="AG95" s="22">
        <v>3305263</v>
      </c>
      <c r="AH95" s="22">
        <v>835008</v>
      </c>
      <c r="AI95" s="22">
        <v>54168893</v>
      </c>
      <c r="AJ95" s="22">
        <v>210974078</v>
      </c>
      <c r="AK95" s="22">
        <v>19457526</v>
      </c>
      <c r="AL95" s="22">
        <v>191516552</v>
      </c>
    </row>
    <row r="96" spans="1:38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18929379</v>
      </c>
      <c r="F96" s="22">
        <v>0</v>
      </c>
      <c r="G96" s="22">
        <v>7449306</v>
      </c>
      <c r="H96" s="22">
        <v>1920080</v>
      </c>
      <c r="I96" s="22">
        <v>0</v>
      </c>
      <c r="J96" s="22">
        <v>0</v>
      </c>
      <c r="K96" s="22">
        <v>0</v>
      </c>
      <c r="L96" s="22">
        <v>0</v>
      </c>
      <c r="M96" s="22">
        <v>28298765</v>
      </c>
      <c r="N96" s="22">
        <v>0</v>
      </c>
      <c r="O96" s="22">
        <v>4149308</v>
      </c>
      <c r="P96" s="22">
        <v>1705356</v>
      </c>
      <c r="Q96" s="22">
        <v>1815529</v>
      </c>
      <c r="R96" s="22">
        <v>166635</v>
      </c>
      <c r="S96" s="22">
        <v>1082046</v>
      </c>
      <c r="T96" s="22">
        <v>37217639</v>
      </c>
      <c r="U96" s="22">
        <v>4595460</v>
      </c>
      <c r="V96" s="22">
        <v>0</v>
      </c>
      <c r="W96" s="22">
        <v>3197566</v>
      </c>
      <c r="X96" s="22">
        <v>518262</v>
      </c>
      <c r="Y96" s="22">
        <v>0</v>
      </c>
      <c r="Z96" s="22">
        <v>0</v>
      </c>
      <c r="AA96" s="22">
        <v>0</v>
      </c>
      <c r="AB96" s="22">
        <v>0</v>
      </c>
      <c r="AC96" s="22">
        <v>8311288</v>
      </c>
      <c r="AD96" s="22">
        <v>1525861</v>
      </c>
      <c r="AE96" s="22">
        <v>718947</v>
      </c>
      <c r="AF96" s="22">
        <v>0</v>
      </c>
      <c r="AG96" s="22">
        <v>109703</v>
      </c>
      <c r="AH96" s="22">
        <v>466847</v>
      </c>
      <c r="AI96" s="22">
        <v>11132646</v>
      </c>
      <c r="AJ96" s="22">
        <v>26084993</v>
      </c>
      <c r="AK96" s="22">
        <v>7037980</v>
      </c>
      <c r="AL96" s="22">
        <v>19047013</v>
      </c>
    </row>
    <row r="97" spans="1:38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6096595</v>
      </c>
      <c r="F97" s="22">
        <v>0</v>
      </c>
      <c r="G97" s="22">
        <v>3846101</v>
      </c>
      <c r="H97" s="22">
        <v>7049654</v>
      </c>
      <c r="I97" s="22">
        <v>0</v>
      </c>
      <c r="J97" s="22">
        <v>0</v>
      </c>
      <c r="K97" s="22">
        <v>0</v>
      </c>
      <c r="L97" s="22">
        <v>0</v>
      </c>
      <c r="M97" s="22">
        <v>16992350</v>
      </c>
      <c r="N97" s="22">
        <v>0</v>
      </c>
      <c r="O97" s="22">
        <v>3001963</v>
      </c>
      <c r="P97" s="22">
        <v>696701</v>
      </c>
      <c r="Q97" s="22">
        <v>325484</v>
      </c>
      <c r="R97" s="22">
        <v>0</v>
      </c>
      <c r="S97" s="22">
        <v>390939</v>
      </c>
      <c r="T97" s="22">
        <v>21407437</v>
      </c>
      <c r="U97" s="22">
        <v>2367122</v>
      </c>
      <c r="V97" s="22">
        <v>0</v>
      </c>
      <c r="W97" s="22">
        <v>2601385</v>
      </c>
      <c r="X97" s="22">
        <v>3820902</v>
      </c>
      <c r="Y97" s="22">
        <v>0</v>
      </c>
      <c r="Z97" s="22">
        <v>0</v>
      </c>
      <c r="AA97" s="22">
        <v>0</v>
      </c>
      <c r="AB97" s="22">
        <v>0</v>
      </c>
      <c r="AC97" s="22">
        <v>8789409</v>
      </c>
      <c r="AD97" s="22">
        <v>905047</v>
      </c>
      <c r="AE97" s="22">
        <v>469871</v>
      </c>
      <c r="AF97" s="22">
        <v>0</v>
      </c>
      <c r="AG97" s="22">
        <v>0</v>
      </c>
      <c r="AH97" s="22">
        <v>296785</v>
      </c>
      <c r="AI97" s="22">
        <v>10461112</v>
      </c>
      <c r="AJ97" s="22">
        <v>10946325</v>
      </c>
      <c r="AK97" s="22">
        <v>66367</v>
      </c>
      <c r="AL97" s="22">
        <v>10879958</v>
      </c>
    </row>
    <row r="98" spans="1:38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59162583</v>
      </c>
      <c r="F98" s="22">
        <v>0</v>
      </c>
      <c r="G98" s="22">
        <v>19142229</v>
      </c>
      <c r="H98" s="22">
        <v>8969537</v>
      </c>
      <c r="I98" s="22">
        <v>3344027</v>
      </c>
      <c r="J98" s="22">
        <v>0</v>
      </c>
      <c r="K98" s="22">
        <v>0</v>
      </c>
      <c r="L98" s="22">
        <v>0</v>
      </c>
      <c r="M98" s="22">
        <v>90618376</v>
      </c>
      <c r="N98" s="22">
        <v>19508451</v>
      </c>
      <c r="O98" s="22">
        <v>26827400</v>
      </c>
      <c r="P98" s="22">
        <v>5107594</v>
      </c>
      <c r="Q98" s="22">
        <v>0</v>
      </c>
      <c r="R98" s="22">
        <v>5852967</v>
      </c>
      <c r="S98" s="22">
        <v>1369174</v>
      </c>
      <c r="T98" s="22">
        <v>149283962</v>
      </c>
      <c r="U98" s="22">
        <v>17910650</v>
      </c>
      <c r="V98" s="22">
        <v>0</v>
      </c>
      <c r="W98" s="22">
        <v>4233363</v>
      </c>
      <c r="X98" s="22">
        <v>2200179</v>
      </c>
      <c r="Y98" s="22">
        <v>778447</v>
      </c>
      <c r="Z98" s="22">
        <v>0</v>
      </c>
      <c r="AA98" s="22">
        <v>0</v>
      </c>
      <c r="AB98" s="22">
        <v>0</v>
      </c>
      <c r="AC98" s="22">
        <v>25122639</v>
      </c>
      <c r="AD98" s="22">
        <v>4422999</v>
      </c>
      <c r="AE98" s="22">
        <v>2429109</v>
      </c>
      <c r="AF98" s="22">
        <v>0</v>
      </c>
      <c r="AG98" s="22">
        <v>548336</v>
      </c>
      <c r="AH98" s="22">
        <v>694034</v>
      </c>
      <c r="AI98" s="22">
        <v>33217117</v>
      </c>
      <c r="AJ98" s="22">
        <v>116066845</v>
      </c>
      <c r="AK98" s="22">
        <v>9717680</v>
      </c>
      <c r="AL98" s="22">
        <v>106349165</v>
      </c>
    </row>
    <row r="99" spans="1:38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5010565</v>
      </c>
      <c r="F99" s="22">
        <v>0</v>
      </c>
      <c r="G99" s="22">
        <v>4600193</v>
      </c>
      <c r="H99" s="22">
        <v>4408516</v>
      </c>
      <c r="I99" s="22">
        <v>815072</v>
      </c>
      <c r="J99" s="22">
        <v>0</v>
      </c>
      <c r="K99" s="22">
        <v>0</v>
      </c>
      <c r="L99" s="22">
        <v>0</v>
      </c>
      <c r="M99" s="22">
        <v>14834346</v>
      </c>
      <c r="N99" s="22">
        <v>0</v>
      </c>
      <c r="O99" s="22">
        <v>1932388</v>
      </c>
      <c r="P99" s="22">
        <v>1206315</v>
      </c>
      <c r="Q99" s="22">
        <v>175611</v>
      </c>
      <c r="R99" s="22">
        <v>480315</v>
      </c>
      <c r="S99" s="22">
        <v>490978</v>
      </c>
      <c r="T99" s="22">
        <v>19119953</v>
      </c>
      <c r="U99" s="22">
        <v>2871012</v>
      </c>
      <c r="V99" s="22">
        <v>0</v>
      </c>
      <c r="W99" s="22">
        <v>1738701</v>
      </c>
      <c r="X99" s="22">
        <v>1415903</v>
      </c>
      <c r="Y99" s="22">
        <v>172224</v>
      </c>
      <c r="Z99" s="22">
        <v>0</v>
      </c>
      <c r="AA99" s="22">
        <v>0</v>
      </c>
      <c r="AB99" s="22">
        <v>0</v>
      </c>
      <c r="AC99" s="22">
        <v>6197840</v>
      </c>
      <c r="AD99" s="22">
        <v>400507</v>
      </c>
      <c r="AE99" s="22">
        <v>305104</v>
      </c>
      <c r="AF99" s="22">
        <v>0</v>
      </c>
      <c r="AG99" s="22">
        <v>55417</v>
      </c>
      <c r="AH99" s="22">
        <v>332190</v>
      </c>
      <c r="AI99" s="22">
        <v>7291058</v>
      </c>
      <c r="AJ99" s="22">
        <v>11828895</v>
      </c>
      <c r="AK99" s="22">
        <v>968707</v>
      </c>
      <c r="AL99" s="22">
        <v>10860188</v>
      </c>
    </row>
    <row r="100" spans="1:38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37291369</v>
      </c>
      <c r="F100" s="22">
        <v>0</v>
      </c>
      <c r="G100" s="22">
        <v>16523709</v>
      </c>
      <c r="H100" s="22">
        <v>43600344</v>
      </c>
      <c r="I100" s="22">
        <v>3835382</v>
      </c>
      <c r="J100" s="22">
        <v>0</v>
      </c>
      <c r="K100" s="22">
        <v>0</v>
      </c>
      <c r="L100" s="22">
        <v>0</v>
      </c>
      <c r="M100" s="22">
        <v>101250804</v>
      </c>
      <c r="N100" s="22">
        <v>0</v>
      </c>
      <c r="O100" s="22">
        <v>33383793</v>
      </c>
      <c r="P100" s="22">
        <v>5432956</v>
      </c>
      <c r="Q100" s="22">
        <v>7245775</v>
      </c>
      <c r="R100" s="22">
        <v>4645704</v>
      </c>
      <c r="S100" s="22">
        <v>2669080</v>
      </c>
      <c r="T100" s="22">
        <v>154628112</v>
      </c>
      <c r="U100" s="22">
        <v>13762851</v>
      </c>
      <c r="V100" s="22">
        <v>0</v>
      </c>
      <c r="W100" s="22">
        <v>4620927</v>
      </c>
      <c r="X100" s="22">
        <v>21668829</v>
      </c>
      <c r="Y100" s="22">
        <v>572987</v>
      </c>
      <c r="Z100" s="22">
        <v>0</v>
      </c>
      <c r="AA100" s="22">
        <v>0</v>
      </c>
      <c r="AB100" s="22">
        <v>0</v>
      </c>
      <c r="AC100" s="22">
        <v>40625594</v>
      </c>
      <c r="AD100" s="22">
        <v>9650845</v>
      </c>
      <c r="AE100" s="22">
        <v>1639585</v>
      </c>
      <c r="AF100" s="22">
        <v>0</v>
      </c>
      <c r="AG100" s="22">
        <v>2092247</v>
      </c>
      <c r="AH100" s="22">
        <v>1428755</v>
      </c>
      <c r="AI100" s="22">
        <v>55437026</v>
      </c>
      <c r="AJ100" s="22">
        <v>99191086</v>
      </c>
      <c r="AK100" s="22">
        <v>15927262</v>
      </c>
      <c r="AL100" s="22">
        <v>83263824</v>
      </c>
    </row>
    <row r="101" spans="1:38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15528465</v>
      </c>
      <c r="F101" s="22">
        <v>0</v>
      </c>
      <c r="G101" s="22">
        <v>2216186</v>
      </c>
      <c r="H101" s="22">
        <v>2291601</v>
      </c>
      <c r="I101" s="22">
        <v>0</v>
      </c>
      <c r="J101" s="22">
        <v>0</v>
      </c>
      <c r="K101" s="22">
        <v>0</v>
      </c>
      <c r="L101" s="22">
        <v>0</v>
      </c>
      <c r="M101" s="22">
        <v>20036252</v>
      </c>
      <c r="N101" s="22">
        <v>670674</v>
      </c>
      <c r="O101" s="22">
        <v>2895614</v>
      </c>
      <c r="P101" s="22">
        <v>1850474</v>
      </c>
      <c r="Q101" s="22">
        <v>228568</v>
      </c>
      <c r="R101" s="22">
        <v>0</v>
      </c>
      <c r="S101" s="22">
        <v>542444</v>
      </c>
      <c r="T101" s="22">
        <v>26224026</v>
      </c>
      <c r="U101" s="22">
        <v>9113166</v>
      </c>
      <c r="V101" s="22">
        <v>0</v>
      </c>
      <c r="W101" s="22">
        <v>664012</v>
      </c>
      <c r="X101" s="22">
        <v>524971</v>
      </c>
      <c r="Y101" s="22">
        <v>0</v>
      </c>
      <c r="Z101" s="22">
        <v>0</v>
      </c>
      <c r="AA101" s="22">
        <v>0</v>
      </c>
      <c r="AB101" s="22">
        <v>0</v>
      </c>
      <c r="AC101" s="22">
        <v>10302149</v>
      </c>
      <c r="AD101" s="22">
        <v>1102802</v>
      </c>
      <c r="AE101" s="22">
        <v>1256450</v>
      </c>
      <c r="AF101" s="22">
        <v>0</v>
      </c>
      <c r="AG101" s="22">
        <v>0</v>
      </c>
      <c r="AH101" s="22">
        <v>261197</v>
      </c>
      <c r="AI101" s="22">
        <v>12922598</v>
      </c>
      <c r="AJ101" s="22">
        <v>13301428</v>
      </c>
      <c r="AK101" s="22">
        <v>2123596</v>
      </c>
      <c r="AL101" s="22">
        <v>11177832</v>
      </c>
    </row>
    <row r="102" spans="1:38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3521296</v>
      </c>
      <c r="F102" s="22">
        <v>0</v>
      </c>
      <c r="G102" s="22">
        <v>3649757</v>
      </c>
      <c r="H102" s="22">
        <v>2698006</v>
      </c>
      <c r="I102" s="22">
        <v>85629</v>
      </c>
      <c r="J102" s="22">
        <v>0</v>
      </c>
      <c r="K102" s="22">
        <v>0</v>
      </c>
      <c r="L102" s="22">
        <v>0</v>
      </c>
      <c r="M102" s="22">
        <v>9954688</v>
      </c>
      <c r="N102" s="22">
        <v>0</v>
      </c>
      <c r="O102" s="22">
        <v>1386779</v>
      </c>
      <c r="P102" s="22">
        <v>1133160</v>
      </c>
      <c r="Q102" s="22">
        <v>216476</v>
      </c>
      <c r="R102" s="22">
        <v>530372</v>
      </c>
      <c r="S102" s="22">
        <v>310147</v>
      </c>
      <c r="T102" s="22">
        <v>13531622</v>
      </c>
      <c r="U102" s="22">
        <v>1228146</v>
      </c>
      <c r="V102" s="22">
        <v>0</v>
      </c>
      <c r="W102" s="22">
        <v>1447014</v>
      </c>
      <c r="X102" s="22">
        <v>843034</v>
      </c>
      <c r="Y102" s="22">
        <v>75794</v>
      </c>
      <c r="Z102" s="22">
        <v>0</v>
      </c>
      <c r="AA102" s="22">
        <v>0</v>
      </c>
      <c r="AB102" s="22">
        <v>0</v>
      </c>
      <c r="AC102" s="22">
        <v>3593988</v>
      </c>
      <c r="AD102" s="22">
        <v>631974</v>
      </c>
      <c r="AE102" s="22">
        <v>451881</v>
      </c>
      <c r="AF102" s="22">
        <v>0</v>
      </c>
      <c r="AG102" s="22">
        <v>171269</v>
      </c>
      <c r="AH102" s="22">
        <v>106093</v>
      </c>
      <c r="AI102" s="22">
        <v>4955205</v>
      </c>
      <c r="AJ102" s="22">
        <v>8576417</v>
      </c>
      <c r="AK102" s="22">
        <v>939854</v>
      </c>
      <c r="AL102" s="22">
        <v>7636563</v>
      </c>
    </row>
    <row r="103" spans="1:38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6402849</v>
      </c>
      <c r="F103" s="22">
        <v>0</v>
      </c>
      <c r="G103" s="22">
        <v>337565</v>
      </c>
      <c r="H103" s="22">
        <v>2911031</v>
      </c>
      <c r="I103" s="22">
        <v>167629</v>
      </c>
      <c r="J103" s="22">
        <v>0</v>
      </c>
      <c r="K103" s="22">
        <v>0</v>
      </c>
      <c r="L103" s="22">
        <v>0</v>
      </c>
      <c r="M103" s="22">
        <v>9819074</v>
      </c>
      <c r="N103" s="22">
        <v>0</v>
      </c>
      <c r="O103" s="22">
        <v>3499777</v>
      </c>
      <c r="P103" s="22">
        <v>756042</v>
      </c>
      <c r="Q103" s="22">
        <v>1278174</v>
      </c>
      <c r="R103" s="22">
        <v>507849</v>
      </c>
      <c r="S103" s="22">
        <v>268801</v>
      </c>
      <c r="T103" s="22">
        <v>16129717</v>
      </c>
      <c r="U103" s="22">
        <v>3886161</v>
      </c>
      <c r="V103" s="22">
        <v>0</v>
      </c>
      <c r="W103" s="22">
        <v>162255</v>
      </c>
      <c r="X103" s="22">
        <v>2132899</v>
      </c>
      <c r="Y103" s="22">
        <v>78227</v>
      </c>
      <c r="Z103" s="22">
        <v>0</v>
      </c>
      <c r="AA103" s="22">
        <v>0</v>
      </c>
      <c r="AB103" s="22">
        <v>0</v>
      </c>
      <c r="AC103" s="22">
        <v>6259542</v>
      </c>
      <c r="AD103" s="22">
        <v>833273</v>
      </c>
      <c r="AE103" s="22">
        <v>322878</v>
      </c>
      <c r="AF103" s="22">
        <v>0</v>
      </c>
      <c r="AG103" s="22">
        <v>248915</v>
      </c>
      <c r="AH103" s="22">
        <v>179389</v>
      </c>
      <c r="AI103" s="22">
        <v>7843997</v>
      </c>
      <c r="AJ103" s="22">
        <v>8285720</v>
      </c>
      <c r="AK103" s="22">
        <v>624032</v>
      </c>
      <c r="AL103" s="22">
        <v>7661688</v>
      </c>
    </row>
    <row r="104" spans="1:38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6961610</v>
      </c>
      <c r="F104" s="22">
        <v>0</v>
      </c>
      <c r="G104" s="22">
        <v>8110387</v>
      </c>
      <c r="H104" s="22">
        <v>2590536</v>
      </c>
      <c r="I104" s="22">
        <v>397264</v>
      </c>
      <c r="J104" s="22">
        <v>0</v>
      </c>
      <c r="K104" s="22">
        <v>0</v>
      </c>
      <c r="L104" s="22">
        <v>0</v>
      </c>
      <c r="M104" s="22">
        <v>18059797</v>
      </c>
      <c r="N104" s="22">
        <v>0</v>
      </c>
      <c r="O104" s="22">
        <v>4591693</v>
      </c>
      <c r="P104" s="22">
        <v>2399912</v>
      </c>
      <c r="Q104" s="22">
        <v>701965</v>
      </c>
      <c r="R104" s="22">
        <v>298568</v>
      </c>
      <c r="S104" s="22">
        <v>1736020</v>
      </c>
      <c r="T104" s="22">
        <v>27787955</v>
      </c>
      <c r="U104" s="22">
        <v>685007</v>
      </c>
      <c r="V104" s="22">
        <v>0</v>
      </c>
      <c r="W104" s="22">
        <v>394415</v>
      </c>
      <c r="X104" s="22">
        <v>230895</v>
      </c>
      <c r="Y104" s="22">
        <v>48358</v>
      </c>
      <c r="Z104" s="22">
        <v>0</v>
      </c>
      <c r="AA104" s="22">
        <v>0</v>
      </c>
      <c r="AB104" s="22">
        <v>0</v>
      </c>
      <c r="AC104" s="22">
        <v>1358675</v>
      </c>
      <c r="AD104" s="22">
        <v>647493</v>
      </c>
      <c r="AE104" s="22">
        <v>739748</v>
      </c>
      <c r="AF104" s="22">
        <v>0</v>
      </c>
      <c r="AG104" s="22">
        <v>33327</v>
      </c>
      <c r="AH104" s="22">
        <v>465130</v>
      </c>
      <c r="AI104" s="22">
        <v>3244373</v>
      </c>
      <c r="AJ104" s="22">
        <v>24543582</v>
      </c>
      <c r="AK104" s="22">
        <v>1187764</v>
      </c>
      <c r="AL104" s="22">
        <v>23355818</v>
      </c>
    </row>
    <row r="105" spans="1:38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8951218</v>
      </c>
      <c r="F105" s="22">
        <v>0</v>
      </c>
      <c r="G105" s="22">
        <v>2989760</v>
      </c>
      <c r="H105" s="22">
        <v>4526420</v>
      </c>
      <c r="I105" s="22">
        <v>1610556</v>
      </c>
      <c r="J105" s="22">
        <v>0</v>
      </c>
      <c r="K105" s="22">
        <v>0</v>
      </c>
      <c r="L105" s="22">
        <v>0</v>
      </c>
      <c r="M105" s="22">
        <v>18077954</v>
      </c>
      <c r="N105" s="22">
        <v>202328</v>
      </c>
      <c r="O105" s="22">
        <v>6064847</v>
      </c>
      <c r="P105" s="22">
        <v>1667851</v>
      </c>
      <c r="Q105" s="22">
        <v>1166123</v>
      </c>
      <c r="R105" s="22">
        <v>150884</v>
      </c>
      <c r="S105" s="22">
        <v>999407</v>
      </c>
      <c r="T105" s="22">
        <v>28329394</v>
      </c>
      <c r="U105" s="22">
        <v>3890524</v>
      </c>
      <c r="V105" s="22">
        <v>0</v>
      </c>
      <c r="W105" s="22">
        <v>1070414</v>
      </c>
      <c r="X105" s="22">
        <v>2190279</v>
      </c>
      <c r="Y105" s="22">
        <v>821059</v>
      </c>
      <c r="Z105" s="22">
        <v>0</v>
      </c>
      <c r="AA105" s="22">
        <v>0</v>
      </c>
      <c r="AB105" s="22">
        <v>0</v>
      </c>
      <c r="AC105" s="22">
        <v>7972276</v>
      </c>
      <c r="AD105" s="22">
        <v>3720291</v>
      </c>
      <c r="AE105" s="22">
        <v>786005</v>
      </c>
      <c r="AF105" s="22">
        <v>0</v>
      </c>
      <c r="AG105" s="22">
        <v>25634</v>
      </c>
      <c r="AH105" s="22">
        <v>610557</v>
      </c>
      <c r="AI105" s="22">
        <v>13114763</v>
      </c>
      <c r="AJ105" s="22">
        <v>15214631</v>
      </c>
      <c r="AK105" s="22">
        <v>2575827</v>
      </c>
      <c r="AL105" s="22">
        <v>12638804</v>
      </c>
    </row>
    <row r="106" spans="1:38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82787473</v>
      </c>
      <c r="F106" s="22">
        <v>0</v>
      </c>
      <c r="G106" s="22">
        <v>44616415</v>
      </c>
      <c r="H106" s="22">
        <v>38891003</v>
      </c>
      <c r="I106" s="22">
        <v>15732918</v>
      </c>
      <c r="J106" s="22">
        <v>10005</v>
      </c>
      <c r="K106" s="22">
        <v>0</v>
      </c>
      <c r="L106" s="22">
        <v>0</v>
      </c>
      <c r="M106" s="22">
        <v>182037814</v>
      </c>
      <c r="N106" s="22">
        <v>14408316</v>
      </c>
      <c r="O106" s="22">
        <v>68551209</v>
      </c>
      <c r="P106" s="22">
        <v>10646420</v>
      </c>
      <c r="Q106" s="22">
        <v>47552302</v>
      </c>
      <c r="R106" s="22">
        <v>15903383</v>
      </c>
      <c r="S106" s="22">
        <v>4164978</v>
      </c>
      <c r="T106" s="22">
        <v>343264422</v>
      </c>
      <c r="U106" s="22">
        <v>34173510</v>
      </c>
      <c r="V106" s="22">
        <v>0</v>
      </c>
      <c r="W106" s="22">
        <v>5248640</v>
      </c>
      <c r="X106" s="22">
        <v>12285214</v>
      </c>
      <c r="Y106" s="22">
        <v>4195265</v>
      </c>
      <c r="Z106" s="22">
        <v>158854</v>
      </c>
      <c r="AA106" s="22">
        <v>0</v>
      </c>
      <c r="AB106" s="22">
        <v>0</v>
      </c>
      <c r="AC106" s="22">
        <v>56061483</v>
      </c>
      <c r="AD106" s="22">
        <v>9365540</v>
      </c>
      <c r="AE106" s="22">
        <v>5417604</v>
      </c>
      <c r="AF106" s="22">
        <v>0</v>
      </c>
      <c r="AG106" s="22">
        <v>6325514</v>
      </c>
      <c r="AH106" s="22">
        <v>2150750</v>
      </c>
      <c r="AI106" s="22">
        <v>79320891</v>
      </c>
      <c r="AJ106" s="22">
        <v>263943531</v>
      </c>
      <c r="AK106" s="22">
        <v>30426377</v>
      </c>
      <c r="AL106" s="22">
        <v>233517154</v>
      </c>
    </row>
    <row r="107" spans="1:38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18013440</v>
      </c>
      <c r="F107" s="22">
        <v>0</v>
      </c>
      <c r="G107" s="22">
        <v>20511201</v>
      </c>
      <c r="H107" s="22">
        <v>18125036</v>
      </c>
      <c r="I107" s="22">
        <v>2915276</v>
      </c>
      <c r="J107" s="22">
        <v>0</v>
      </c>
      <c r="K107" s="22">
        <v>4093237</v>
      </c>
      <c r="L107" s="22">
        <v>0</v>
      </c>
      <c r="M107" s="22">
        <v>63658190</v>
      </c>
      <c r="N107" s="22">
        <v>1646466</v>
      </c>
      <c r="O107" s="22">
        <v>7119526</v>
      </c>
      <c r="P107" s="22">
        <v>2556264</v>
      </c>
      <c r="Q107" s="22">
        <v>2015646</v>
      </c>
      <c r="R107" s="22">
        <v>2529284</v>
      </c>
      <c r="S107" s="22">
        <v>966072</v>
      </c>
      <c r="T107" s="22">
        <v>80491448</v>
      </c>
      <c r="U107" s="22">
        <v>11551870</v>
      </c>
      <c r="V107" s="22">
        <v>0</v>
      </c>
      <c r="W107" s="22">
        <v>9601797</v>
      </c>
      <c r="X107" s="22">
        <v>5873438</v>
      </c>
      <c r="Y107" s="22">
        <v>1120140</v>
      </c>
      <c r="Z107" s="22">
        <v>0</v>
      </c>
      <c r="AA107" s="22">
        <v>1517093</v>
      </c>
      <c r="AB107" s="22">
        <v>0</v>
      </c>
      <c r="AC107" s="22">
        <v>29664338</v>
      </c>
      <c r="AD107" s="22">
        <v>3197854</v>
      </c>
      <c r="AE107" s="22">
        <v>1306488</v>
      </c>
      <c r="AF107" s="22">
        <v>0</v>
      </c>
      <c r="AG107" s="22">
        <v>817432</v>
      </c>
      <c r="AH107" s="22">
        <v>535790</v>
      </c>
      <c r="AI107" s="22">
        <v>35521902</v>
      </c>
      <c r="AJ107" s="22">
        <v>44969546</v>
      </c>
      <c r="AK107" s="22">
        <v>1275689</v>
      </c>
      <c r="AL107" s="22">
        <v>43693857</v>
      </c>
    </row>
    <row r="108" spans="1:38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24859143</v>
      </c>
      <c r="F108" s="22">
        <v>0</v>
      </c>
      <c r="G108" s="22">
        <v>6977539</v>
      </c>
      <c r="H108" s="22">
        <v>8828576</v>
      </c>
      <c r="I108" s="22">
        <v>3625512</v>
      </c>
      <c r="J108" s="22">
        <v>0</v>
      </c>
      <c r="K108" s="22">
        <v>0</v>
      </c>
      <c r="L108" s="22">
        <v>0</v>
      </c>
      <c r="M108" s="22">
        <v>44290770</v>
      </c>
      <c r="N108" s="22">
        <v>0</v>
      </c>
      <c r="O108" s="22">
        <v>8856248</v>
      </c>
      <c r="P108" s="22">
        <v>1558235</v>
      </c>
      <c r="Q108" s="22">
        <v>3335513</v>
      </c>
      <c r="R108" s="22">
        <v>2700731</v>
      </c>
      <c r="S108" s="22">
        <v>653507</v>
      </c>
      <c r="T108" s="22">
        <v>61395004</v>
      </c>
      <c r="U108" s="22">
        <v>7133109</v>
      </c>
      <c r="V108" s="22">
        <v>0</v>
      </c>
      <c r="W108" s="22">
        <v>1444202</v>
      </c>
      <c r="X108" s="22">
        <v>3235065</v>
      </c>
      <c r="Y108" s="22">
        <v>347207</v>
      </c>
      <c r="Z108" s="22">
        <v>0</v>
      </c>
      <c r="AA108" s="22">
        <v>0</v>
      </c>
      <c r="AB108" s="22">
        <v>0</v>
      </c>
      <c r="AC108" s="22">
        <v>12159583</v>
      </c>
      <c r="AD108" s="22">
        <v>1717614</v>
      </c>
      <c r="AE108" s="22">
        <v>807104</v>
      </c>
      <c r="AF108" s="22">
        <v>0</v>
      </c>
      <c r="AG108" s="22">
        <v>431453</v>
      </c>
      <c r="AH108" s="22">
        <v>265870</v>
      </c>
      <c r="AI108" s="22">
        <v>15381624</v>
      </c>
      <c r="AJ108" s="22">
        <v>46013380</v>
      </c>
      <c r="AK108" s="22">
        <v>2787236</v>
      </c>
      <c r="AL108" s="22">
        <v>43226144</v>
      </c>
    </row>
    <row r="109" spans="1:38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3697825</v>
      </c>
      <c r="F109" s="22">
        <v>0</v>
      </c>
      <c r="G109" s="22">
        <v>2059510</v>
      </c>
      <c r="H109" s="22">
        <v>1301504</v>
      </c>
      <c r="I109" s="22">
        <v>0</v>
      </c>
      <c r="J109" s="22">
        <v>0</v>
      </c>
      <c r="K109" s="22">
        <v>0</v>
      </c>
      <c r="L109" s="22">
        <v>582494</v>
      </c>
      <c r="M109" s="22">
        <v>7641333</v>
      </c>
      <c r="N109" s="22">
        <v>0</v>
      </c>
      <c r="O109" s="22">
        <v>4794353</v>
      </c>
      <c r="P109" s="22">
        <v>1009447</v>
      </c>
      <c r="Q109" s="22">
        <v>668813</v>
      </c>
      <c r="R109" s="22">
        <v>352104</v>
      </c>
      <c r="S109" s="22">
        <v>481495</v>
      </c>
      <c r="T109" s="22">
        <v>14947545</v>
      </c>
      <c r="U109" s="22">
        <v>2637729</v>
      </c>
      <c r="V109" s="22">
        <v>0</v>
      </c>
      <c r="W109" s="22">
        <v>793853</v>
      </c>
      <c r="X109" s="22">
        <v>837594</v>
      </c>
      <c r="Y109" s="22">
        <v>0</v>
      </c>
      <c r="Z109" s="22">
        <v>0</v>
      </c>
      <c r="AA109" s="22">
        <v>0</v>
      </c>
      <c r="AB109" s="22">
        <v>363963</v>
      </c>
      <c r="AC109" s="22">
        <v>4633139</v>
      </c>
      <c r="AD109" s="22">
        <v>2605632</v>
      </c>
      <c r="AE109" s="22">
        <v>589576</v>
      </c>
      <c r="AF109" s="22">
        <v>0</v>
      </c>
      <c r="AG109" s="22">
        <v>252389</v>
      </c>
      <c r="AH109" s="22">
        <v>318894</v>
      </c>
      <c r="AI109" s="22">
        <v>8399630</v>
      </c>
      <c r="AJ109" s="22">
        <v>6547915</v>
      </c>
      <c r="AK109" s="22">
        <v>1750789</v>
      </c>
      <c r="AL109" s="22">
        <v>4797126</v>
      </c>
    </row>
    <row r="110" spans="1:38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64188174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64188174</v>
      </c>
      <c r="N110" s="22">
        <v>13710623</v>
      </c>
      <c r="O110" s="22">
        <v>16090215</v>
      </c>
      <c r="P110" s="22">
        <v>5804401</v>
      </c>
      <c r="Q110" s="22">
        <v>21786666</v>
      </c>
      <c r="R110" s="22">
        <v>4289227</v>
      </c>
      <c r="S110" s="22">
        <v>4586855</v>
      </c>
      <c r="T110" s="22">
        <v>130456161</v>
      </c>
      <c r="U110" s="22">
        <v>24290203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24290203</v>
      </c>
      <c r="AD110" s="22">
        <v>2642260</v>
      </c>
      <c r="AE110" s="22">
        <v>2152027</v>
      </c>
      <c r="AF110" s="22">
        <v>0</v>
      </c>
      <c r="AG110" s="22">
        <v>1078716</v>
      </c>
      <c r="AH110" s="22">
        <v>1841497</v>
      </c>
      <c r="AI110" s="22">
        <v>32004703</v>
      </c>
      <c r="AJ110" s="22">
        <v>98451458</v>
      </c>
      <c r="AK110" s="22">
        <v>6020478</v>
      </c>
      <c r="AL110" s="22">
        <v>92430980</v>
      </c>
    </row>
    <row r="111" spans="1:38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23933227</v>
      </c>
      <c r="F111" s="22">
        <v>0</v>
      </c>
      <c r="G111" s="22">
        <v>26580820</v>
      </c>
      <c r="H111" s="22">
        <v>11791460</v>
      </c>
      <c r="I111" s="22">
        <v>2031824</v>
      </c>
      <c r="J111" s="22">
        <v>0</v>
      </c>
      <c r="K111" s="22">
        <v>0</v>
      </c>
      <c r="L111" s="22">
        <v>0</v>
      </c>
      <c r="M111" s="22">
        <v>64337331</v>
      </c>
      <c r="N111" s="22">
        <v>2057263</v>
      </c>
      <c r="O111" s="22">
        <v>11601797</v>
      </c>
      <c r="P111" s="22">
        <v>1321834</v>
      </c>
      <c r="Q111" s="22">
        <v>990764</v>
      </c>
      <c r="R111" s="22">
        <v>1549244</v>
      </c>
      <c r="S111" s="22">
        <v>1413544</v>
      </c>
      <c r="T111" s="22">
        <v>83271777</v>
      </c>
      <c r="U111" s="22">
        <v>22397735</v>
      </c>
      <c r="V111" s="22">
        <v>0</v>
      </c>
      <c r="W111" s="22">
        <v>15762139</v>
      </c>
      <c r="X111" s="22">
        <v>9023705</v>
      </c>
      <c r="Y111" s="22">
        <v>1719615</v>
      </c>
      <c r="Z111" s="22">
        <v>0</v>
      </c>
      <c r="AA111" s="22">
        <v>0</v>
      </c>
      <c r="AB111" s="22">
        <v>0</v>
      </c>
      <c r="AC111" s="22">
        <v>48903194</v>
      </c>
      <c r="AD111" s="22">
        <v>5090369</v>
      </c>
      <c r="AE111" s="22">
        <v>774965</v>
      </c>
      <c r="AF111" s="22">
        <v>0</v>
      </c>
      <c r="AG111" s="22">
        <v>294676</v>
      </c>
      <c r="AH111" s="22">
        <v>932562</v>
      </c>
      <c r="AI111" s="22">
        <v>55995766</v>
      </c>
      <c r="AJ111" s="22">
        <v>27276011</v>
      </c>
      <c r="AK111" s="22">
        <v>4985852</v>
      </c>
      <c r="AL111" s="22">
        <v>22290159</v>
      </c>
    </row>
    <row r="112" spans="1:38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21589358</v>
      </c>
      <c r="F112" s="22">
        <v>0</v>
      </c>
      <c r="G112" s="22">
        <v>22935905</v>
      </c>
      <c r="H112" s="22">
        <v>31769713</v>
      </c>
      <c r="I112" s="22">
        <v>16671856</v>
      </c>
      <c r="J112" s="22">
        <v>227452</v>
      </c>
      <c r="K112" s="22">
        <v>0</v>
      </c>
      <c r="L112" s="22">
        <v>0</v>
      </c>
      <c r="M112" s="22">
        <v>93194284</v>
      </c>
      <c r="N112" s="22">
        <v>0</v>
      </c>
      <c r="O112" s="22">
        <v>9699250</v>
      </c>
      <c r="P112" s="22">
        <v>2811774</v>
      </c>
      <c r="Q112" s="22">
        <v>11535159</v>
      </c>
      <c r="R112" s="22">
        <v>2374756</v>
      </c>
      <c r="S112" s="22">
        <v>2294827</v>
      </c>
      <c r="T112" s="22">
        <v>121910050</v>
      </c>
      <c r="U112" s="22">
        <v>9437703</v>
      </c>
      <c r="V112" s="22">
        <v>0</v>
      </c>
      <c r="W112" s="22">
        <v>6616444</v>
      </c>
      <c r="X112" s="22">
        <v>10028325</v>
      </c>
      <c r="Y112" s="22">
        <v>2938482</v>
      </c>
      <c r="Z112" s="22">
        <v>169972</v>
      </c>
      <c r="AA112" s="22">
        <v>0</v>
      </c>
      <c r="AB112" s="22">
        <v>0</v>
      </c>
      <c r="AC112" s="22">
        <v>29190926</v>
      </c>
      <c r="AD112" s="22">
        <v>5156351</v>
      </c>
      <c r="AE112" s="22">
        <v>1196930</v>
      </c>
      <c r="AF112" s="22">
        <v>0</v>
      </c>
      <c r="AG112" s="22">
        <v>761125</v>
      </c>
      <c r="AH112" s="22">
        <v>1389264</v>
      </c>
      <c r="AI112" s="22">
        <v>37694596</v>
      </c>
      <c r="AJ112" s="22">
        <v>84215454</v>
      </c>
      <c r="AK112" s="22">
        <v>5480915</v>
      </c>
      <c r="AL112" s="22">
        <v>78734539</v>
      </c>
    </row>
    <row r="113" spans="1:38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4221446</v>
      </c>
      <c r="F113" s="22">
        <v>2936286</v>
      </c>
      <c r="G113" s="22">
        <v>4093159</v>
      </c>
      <c r="H113" s="22">
        <v>8757819</v>
      </c>
      <c r="I113" s="22">
        <v>0</v>
      </c>
      <c r="J113" s="22">
        <v>0</v>
      </c>
      <c r="K113" s="22">
        <v>0</v>
      </c>
      <c r="L113" s="22">
        <v>0</v>
      </c>
      <c r="M113" s="22">
        <v>20008710</v>
      </c>
      <c r="N113" s="22">
        <v>0</v>
      </c>
      <c r="O113" s="22">
        <v>3403848</v>
      </c>
      <c r="P113" s="22">
        <v>1373027</v>
      </c>
      <c r="Q113" s="22">
        <v>1046240</v>
      </c>
      <c r="R113" s="22">
        <v>71835</v>
      </c>
      <c r="S113" s="22">
        <v>1538485</v>
      </c>
      <c r="T113" s="22">
        <v>27442145</v>
      </c>
      <c r="U113" s="22">
        <v>2657176</v>
      </c>
      <c r="V113" s="22">
        <v>882097</v>
      </c>
      <c r="W113" s="22">
        <v>690377</v>
      </c>
      <c r="X113" s="22">
        <v>826272</v>
      </c>
      <c r="Y113" s="22">
        <v>0</v>
      </c>
      <c r="Z113" s="22">
        <v>0</v>
      </c>
      <c r="AA113" s="22">
        <v>0</v>
      </c>
      <c r="AB113" s="22">
        <v>0</v>
      </c>
      <c r="AC113" s="22">
        <v>5055922</v>
      </c>
      <c r="AD113" s="22">
        <v>2405758</v>
      </c>
      <c r="AE113" s="22">
        <v>361414</v>
      </c>
      <c r="AF113" s="22">
        <v>0</v>
      </c>
      <c r="AG113" s="22">
        <v>19411</v>
      </c>
      <c r="AH113" s="22">
        <v>589074</v>
      </c>
      <c r="AI113" s="22">
        <v>8431579</v>
      </c>
      <c r="AJ113" s="22">
        <v>19010566</v>
      </c>
      <c r="AK113" s="22">
        <v>1421285</v>
      </c>
      <c r="AL113" s="22">
        <v>17589281</v>
      </c>
    </row>
    <row r="114" spans="1:38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70073965</v>
      </c>
      <c r="F114" s="22">
        <v>0</v>
      </c>
      <c r="G114" s="22">
        <v>84636721</v>
      </c>
      <c r="H114" s="22">
        <v>27397482</v>
      </c>
      <c r="I114" s="22">
        <v>29570152</v>
      </c>
      <c r="J114" s="22">
        <v>0</v>
      </c>
      <c r="K114" s="22">
        <v>0</v>
      </c>
      <c r="L114" s="22">
        <v>0</v>
      </c>
      <c r="M114" s="22">
        <v>211678320</v>
      </c>
      <c r="N114" s="22">
        <v>5910202</v>
      </c>
      <c r="O114" s="22">
        <v>45240049</v>
      </c>
      <c r="P114" s="22">
        <v>5251042</v>
      </c>
      <c r="Q114" s="22">
        <v>49918622</v>
      </c>
      <c r="R114" s="22">
        <v>6754813</v>
      </c>
      <c r="S114" s="22">
        <v>4707041</v>
      </c>
      <c r="T114" s="22">
        <v>329460089</v>
      </c>
      <c r="U114" s="22">
        <v>18472217</v>
      </c>
      <c r="V114" s="22">
        <v>0</v>
      </c>
      <c r="W114" s="22">
        <v>17324791</v>
      </c>
      <c r="X114" s="22">
        <v>5778213</v>
      </c>
      <c r="Y114" s="22">
        <v>4305014</v>
      </c>
      <c r="Z114" s="22">
        <v>0</v>
      </c>
      <c r="AA114" s="22">
        <v>0</v>
      </c>
      <c r="AB114" s="22">
        <v>0</v>
      </c>
      <c r="AC114" s="22">
        <v>45880235</v>
      </c>
      <c r="AD114" s="22">
        <v>11560554</v>
      </c>
      <c r="AE114" s="22">
        <v>3110388</v>
      </c>
      <c r="AF114" s="22">
        <v>0</v>
      </c>
      <c r="AG114" s="22">
        <v>4279449</v>
      </c>
      <c r="AH114" s="22">
        <v>1936552</v>
      </c>
      <c r="AI114" s="22">
        <v>66767178</v>
      </c>
      <c r="AJ114" s="22">
        <v>262692911</v>
      </c>
      <c r="AK114" s="22">
        <v>13632710</v>
      </c>
      <c r="AL114" s="22">
        <v>249060201</v>
      </c>
    </row>
    <row r="115" spans="1:38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10406031</v>
      </c>
      <c r="F115" s="22">
        <v>0</v>
      </c>
      <c r="G115" s="22">
        <v>4285695</v>
      </c>
      <c r="H115" s="22">
        <v>1266002</v>
      </c>
      <c r="I115" s="22">
        <v>0</v>
      </c>
      <c r="J115" s="22">
        <v>0</v>
      </c>
      <c r="K115" s="22">
        <v>0</v>
      </c>
      <c r="L115" s="22">
        <v>0</v>
      </c>
      <c r="M115" s="22">
        <v>15957728</v>
      </c>
      <c r="N115" s="22">
        <v>0</v>
      </c>
      <c r="O115" s="22">
        <v>2104299</v>
      </c>
      <c r="P115" s="22">
        <v>696786</v>
      </c>
      <c r="Q115" s="22">
        <v>101846</v>
      </c>
      <c r="R115" s="22">
        <v>560037</v>
      </c>
      <c r="S115" s="22">
        <v>540896</v>
      </c>
      <c r="T115" s="22">
        <v>19961592</v>
      </c>
      <c r="U115" s="22">
        <v>8236722</v>
      </c>
      <c r="V115" s="22">
        <v>0</v>
      </c>
      <c r="W115" s="22">
        <v>1047618</v>
      </c>
      <c r="X115" s="22">
        <v>408384</v>
      </c>
      <c r="Y115" s="22">
        <v>0</v>
      </c>
      <c r="Z115" s="22">
        <v>0</v>
      </c>
      <c r="AA115" s="22">
        <v>0</v>
      </c>
      <c r="AB115" s="22">
        <v>0</v>
      </c>
      <c r="AC115" s="22">
        <v>9692724</v>
      </c>
      <c r="AD115" s="22">
        <v>644407</v>
      </c>
      <c r="AE115" s="22">
        <v>358387</v>
      </c>
      <c r="AF115" s="22">
        <v>0</v>
      </c>
      <c r="AG115" s="22">
        <v>207098</v>
      </c>
      <c r="AH115" s="22">
        <v>276500</v>
      </c>
      <c r="AI115" s="22">
        <v>11179116</v>
      </c>
      <c r="AJ115" s="22">
        <v>8782476</v>
      </c>
      <c r="AK115" s="22">
        <v>583489</v>
      </c>
      <c r="AL115" s="22">
        <v>8198987</v>
      </c>
    </row>
    <row r="116" spans="1:38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9699860</v>
      </c>
      <c r="F116" s="22">
        <v>0</v>
      </c>
      <c r="G116" s="22">
        <v>9460974</v>
      </c>
      <c r="H116" s="22">
        <v>9821431</v>
      </c>
      <c r="I116" s="22">
        <v>2200441</v>
      </c>
      <c r="J116" s="22">
        <v>0</v>
      </c>
      <c r="K116" s="22">
        <v>0</v>
      </c>
      <c r="L116" s="22">
        <v>0</v>
      </c>
      <c r="M116" s="22">
        <v>31182706</v>
      </c>
      <c r="N116" s="22">
        <v>75959</v>
      </c>
      <c r="O116" s="22">
        <v>4007306</v>
      </c>
      <c r="P116" s="22">
        <v>4494930</v>
      </c>
      <c r="Q116" s="22">
        <v>2982473</v>
      </c>
      <c r="R116" s="22">
        <v>1675107</v>
      </c>
      <c r="S116" s="22">
        <v>1313512</v>
      </c>
      <c r="T116" s="22">
        <v>45731993</v>
      </c>
      <c r="U116" s="22">
        <v>6732667</v>
      </c>
      <c r="V116" s="22">
        <v>0</v>
      </c>
      <c r="W116" s="22">
        <v>1427467</v>
      </c>
      <c r="X116" s="22">
        <v>2834488</v>
      </c>
      <c r="Y116" s="22">
        <v>274337</v>
      </c>
      <c r="Z116" s="22">
        <v>0</v>
      </c>
      <c r="AA116" s="22">
        <v>0</v>
      </c>
      <c r="AB116" s="22">
        <v>0</v>
      </c>
      <c r="AC116" s="22">
        <v>11268959</v>
      </c>
      <c r="AD116" s="22">
        <v>1147951</v>
      </c>
      <c r="AE116" s="22">
        <v>1013738</v>
      </c>
      <c r="AF116" s="22">
        <v>0</v>
      </c>
      <c r="AG116" s="22">
        <v>705857</v>
      </c>
      <c r="AH116" s="22">
        <v>493919</v>
      </c>
      <c r="AI116" s="22">
        <v>14630424</v>
      </c>
      <c r="AJ116" s="22">
        <v>31101569</v>
      </c>
      <c r="AK116" s="22">
        <v>6076800</v>
      </c>
      <c r="AL116" s="22">
        <v>25024769</v>
      </c>
    </row>
    <row r="117" spans="1:38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2875239</v>
      </c>
      <c r="F117" s="22">
        <v>0</v>
      </c>
      <c r="G117" s="22">
        <v>6030881</v>
      </c>
      <c r="H117" s="22">
        <v>2118319</v>
      </c>
      <c r="I117" s="22">
        <v>419438</v>
      </c>
      <c r="J117" s="22">
        <v>0</v>
      </c>
      <c r="K117" s="22">
        <v>0</v>
      </c>
      <c r="L117" s="22">
        <v>1083526</v>
      </c>
      <c r="M117" s="22">
        <v>12527403</v>
      </c>
      <c r="N117" s="22">
        <v>0</v>
      </c>
      <c r="O117" s="22">
        <v>4040507</v>
      </c>
      <c r="P117" s="22">
        <v>368308</v>
      </c>
      <c r="Q117" s="22">
        <v>341318</v>
      </c>
      <c r="R117" s="22">
        <v>501223</v>
      </c>
      <c r="S117" s="22">
        <v>238870</v>
      </c>
      <c r="T117" s="22">
        <v>18017629</v>
      </c>
      <c r="U117" s="22">
        <v>1462031</v>
      </c>
      <c r="V117" s="22">
        <v>0</v>
      </c>
      <c r="W117" s="22">
        <v>1253948</v>
      </c>
      <c r="X117" s="22">
        <v>801611</v>
      </c>
      <c r="Y117" s="22">
        <v>48046</v>
      </c>
      <c r="Z117" s="22">
        <v>0</v>
      </c>
      <c r="AA117" s="22">
        <v>0</v>
      </c>
      <c r="AB117" s="22">
        <v>529611</v>
      </c>
      <c r="AC117" s="22">
        <v>4095247</v>
      </c>
      <c r="AD117" s="22">
        <v>1247782</v>
      </c>
      <c r="AE117" s="22">
        <v>208976</v>
      </c>
      <c r="AF117" s="22">
        <v>0</v>
      </c>
      <c r="AG117" s="22">
        <v>419896</v>
      </c>
      <c r="AH117" s="22">
        <v>238870</v>
      </c>
      <c r="AI117" s="22">
        <v>6210771</v>
      </c>
      <c r="AJ117" s="22">
        <v>11806858</v>
      </c>
      <c r="AK117" s="22">
        <v>1476715</v>
      </c>
      <c r="AL117" s="22">
        <v>10330143</v>
      </c>
    </row>
    <row r="118" spans="1:38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35366565</v>
      </c>
      <c r="F118" s="22">
        <v>0</v>
      </c>
      <c r="G118" s="22">
        <v>11406113</v>
      </c>
      <c r="H118" s="22">
        <v>5739285</v>
      </c>
      <c r="I118" s="22">
        <v>0</v>
      </c>
      <c r="J118" s="22">
        <v>0</v>
      </c>
      <c r="K118" s="22">
        <v>0</v>
      </c>
      <c r="L118" s="22">
        <v>3512182</v>
      </c>
      <c r="M118" s="22">
        <v>56024145</v>
      </c>
      <c r="N118" s="22">
        <v>878537</v>
      </c>
      <c r="O118" s="22">
        <v>14959061</v>
      </c>
      <c r="P118" s="22">
        <v>4854676</v>
      </c>
      <c r="Q118" s="22">
        <v>10582371</v>
      </c>
      <c r="R118" s="22">
        <v>3538987</v>
      </c>
      <c r="S118" s="22">
        <v>1057028</v>
      </c>
      <c r="T118" s="22">
        <v>91894805</v>
      </c>
      <c r="U118" s="22">
        <v>17753272</v>
      </c>
      <c r="V118" s="22">
        <v>0</v>
      </c>
      <c r="W118" s="22">
        <v>3048249</v>
      </c>
      <c r="X118" s="22">
        <v>1920687</v>
      </c>
      <c r="Y118" s="22">
        <v>0</v>
      </c>
      <c r="Z118" s="22">
        <v>0</v>
      </c>
      <c r="AA118" s="22">
        <v>0</v>
      </c>
      <c r="AB118" s="22">
        <v>1243286</v>
      </c>
      <c r="AC118" s="22">
        <v>23965494</v>
      </c>
      <c r="AD118" s="22">
        <v>2192806</v>
      </c>
      <c r="AE118" s="22">
        <v>1794732</v>
      </c>
      <c r="AF118" s="22">
        <v>0</v>
      </c>
      <c r="AG118" s="22">
        <v>967897</v>
      </c>
      <c r="AH118" s="22">
        <v>829081</v>
      </c>
      <c r="AI118" s="22">
        <v>29750010</v>
      </c>
      <c r="AJ118" s="22">
        <v>62144795</v>
      </c>
      <c r="AK118" s="22">
        <v>1400486</v>
      </c>
      <c r="AL118" s="22">
        <v>60744309</v>
      </c>
    </row>
    <row r="119" spans="1:38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21308768</v>
      </c>
      <c r="F119" s="22">
        <v>0</v>
      </c>
      <c r="G119" s="22">
        <v>7379133</v>
      </c>
      <c r="H119" s="22">
        <v>11395936</v>
      </c>
      <c r="I119" s="22">
        <v>5456454</v>
      </c>
      <c r="J119" s="22">
        <v>0</v>
      </c>
      <c r="K119" s="22">
        <v>0</v>
      </c>
      <c r="L119" s="22">
        <v>0</v>
      </c>
      <c r="M119" s="22">
        <v>45540291</v>
      </c>
      <c r="N119" s="22">
        <v>4058218</v>
      </c>
      <c r="O119" s="22">
        <v>8654014</v>
      </c>
      <c r="P119" s="22">
        <v>2547486</v>
      </c>
      <c r="Q119" s="22">
        <v>3130447</v>
      </c>
      <c r="R119" s="22">
        <v>2315769</v>
      </c>
      <c r="S119" s="22">
        <v>1403300</v>
      </c>
      <c r="T119" s="22">
        <v>67649525</v>
      </c>
      <c r="U119" s="22">
        <v>13248900</v>
      </c>
      <c r="V119" s="22">
        <v>0</v>
      </c>
      <c r="W119" s="22">
        <v>2350873</v>
      </c>
      <c r="X119" s="22">
        <v>3911213</v>
      </c>
      <c r="Y119" s="22">
        <v>562035</v>
      </c>
      <c r="Z119" s="22">
        <v>0</v>
      </c>
      <c r="AA119" s="22">
        <v>0</v>
      </c>
      <c r="AB119" s="22">
        <v>0</v>
      </c>
      <c r="AC119" s="22">
        <v>20073021</v>
      </c>
      <c r="AD119" s="22">
        <v>3114603</v>
      </c>
      <c r="AE119" s="22">
        <v>1258445</v>
      </c>
      <c r="AF119" s="22">
        <v>0</v>
      </c>
      <c r="AG119" s="22">
        <v>471364</v>
      </c>
      <c r="AH119" s="22">
        <v>622877</v>
      </c>
      <c r="AI119" s="22">
        <v>25540310</v>
      </c>
      <c r="AJ119" s="22">
        <v>42109215</v>
      </c>
      <c r="AK119" s="22">
        <v>6300000</v>
      </c>
      <c r="AL119" s="22">
        <v>35809215</v>
      </c>
    </row>
    <row r="120" spans="1:38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55388074</v>
      </c>
      <c r="F120" s="22">
        <v>0</v>
      </c>
      <c r="G120" s="22">
        <v>25114765</v>
      </c>
      <c r="H120" s="22">
        <v>0</v>
      </c>
      <c r="I120" s="22">
        <v>25107472</v>
      </c>
      <c r="J120" s="22">
        <v>0</v>
      </c>
      <c r="K120" s="22">
        <v>0</v>
      </c>
      <c r="L120" s="22">
        <v>0</v>
      </c>
      <c r="M120" s="22">
        <v>105610311</v>
      </c>
      <c r="N120" s="22">
        <v>0</v>
      </c>
      <c r="O120" s="22">
        <v>29317401</v>
      </c>
      <c r="P120" s="22">
        <v>4996219</v>
      </c>
      <c r="Q120" s="22">
        <v>6191163</v>
      </c>
      <c r="R120" s="22">
        <v>0</v>
      </c>
      <c r="S120" s="22">
        <v>1418814</v>
      </c>
      <c r="T120" s="22">
        <v>147533908</v>
      </c>
      <c r="U120" s="22">
        <v>24693918</v>
      </c>
      <c r="V120" s="22">
        <v>0</v>
      </c>
      <c r="W120" s="22">
        <v>10812807</v>
      </c>
      <c r="X120" s="22">
        <v>0</v>
      </c>
      <c r="Y120" s="22">
        <v>8544010</v>
      </c>
      <c r="Z120" s="22">
        <v>0</v>
      </c>
      <c r="AA120" s="22">
        <v>0</v>
      </c>
      <c r="AB120" s="22">
        <v>0</v>
      </c>
      <c r="AC120" s="22">
        <v>44050735</v>
      </c>
      <c r="AD120" s="22">
        <v>8499699</v>
      </c>
      <c r="AE120" s="22">
        <v>3015063</v>
      </c>
      <c r="AF120" s="22">
        <v>0</v>
      </c>
      <c r="AG120" s="22">
        <v>0</v>
      </c>
      <c r="AH120" s="22">
        <v>1418815</v>
      </c>
      <c r="AI120" s="22">
        <v>56984312</v>
      </c>
      <c r="AJ120" s="22">
        <v>90549596</v>
      </c>
      <c r="AK120" s="22">
        <v>11533282</v>
      </c>
      <c r="AL120" s="22">
        <v>79016314</v>
      </c>
    </row>
    <row r="121" spans="1:38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39461276</v>
      </c>
      <c r="F121" s="22">
        <v>0</v>
      </c>
      <c r="G121" s="22">
        <v>74256710</v>
      </c>
      <c r="H121" s="22">
        <v>39243481</v>
      </c>
      <c r="I121" s="22">
        <v>0</v>
      </c>
      <c r="J121" s="22">
        <v>0</v>
      </c>
      <c r="K121" s="22">
        <v>0</v>
      </c>
      <c r="L121" s="22">
        <v>0</v>
      </c>
      <c r="M121" s="22">
        <v>152961467</v>
      </c>
      <c r="N121" s="22">
        <v>3005294</v>
      </c>
      <c r="O121" s="22">
        <v>36274220</v>
      </c>
      <c r="P121" s="22">
        <v>6569359</v>
      </c>
      <c r="Q121" s="22">
        <v>13066168</v>
      </c>
      <c r="R121" s="22">
        <v>3734883</v>
      </c>
      <c r="S121" s="22">
        <v>2470842</v>
      </c>
      <c r="T121" s="22">
        <v>218082233</v>
      </c>
      <c r="U121" s="22">
        <v>23768780</v>
      </c>
      <c r="V121" s="22">
        <v>0</v>
      </c>
      <c r="W121" s="22">
        <v>23923494</v>
      </c>
      <c r="X121" s="22">
        <v>12059584</v>
      </c>
      <c r="Y121" s="22">
        <v>0</v>
      </c>
      <c r="Z121" s="22">
        <v>0</v>
      </c>
      <c r="AA121" s="22">
        <v>0</v>
      </c>
      <c r="AB121" s="22">
        <v>0</v>
      </c>
      <c r="AC121" s="22">
        <v>59751858</v>
      </c>
      <c r="AD121" s="22">
        <v>7775609</v>
      </c>
      <c r="AE121" s="22">
        <v>3474162</v>
      </c>
      <c r="AF121" s="22">
        <v>0</v>
      </c>
      <c r="AG121" s="22">
        <v>2358791</v>
      </c>
      <c r="AH121" s="22">
        <v>1115470</v>
      </c>
      <c r="AI121" s="22">
        <v>74475890</v>
      </c>
      <c r="AJ121" s="22">
        <v>143606343</v>
      </c>
      <c r="AK121" s="22">
        <v>11107604</v>
      </c>
      <c r="AL121" s="22">
        <v>132498739</v>
      </c>
    </row>
    <row r="122" spans="1:38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2388029</v>
      </c>
      <c r="F122" s="22">
        <v>0</v>
      </c>
      <c r="G122" s="22">
        <v>2570278</v>
      </c>
      <c r="H122" s="22">
        <v>3234995</v>
      </c>
      <c r="I122" s="22">
        <v>633000</v>
      </c>
      <c r="J122" s="22">
        <v>0</v>
      </c>
      <c r="K122" s="22">
        <v>0</v>
      </c>
      <c r="L122" s="22">
        <v>0</v>
      </c>
      <c r="M122" s="22">
        <v>8826302</v>
      </c>
      <c r="N122" s="22">
        <v>0</v>
      </c>
      <c r="O122" s="22">
        <v>3414431</v>
      </c>
      <c r="P122" s="22">
        <v>1184021</v>
      </c>
      <c r="Q122" s="22">
        <v>140951</v>
      </c>
      <c r="R122" s="22">
        <v>0</v>
      </c>
      <c r="S122" s="22">
        <v>343335</v>
      </c>
      <c r="T122" s="22">
        <v>13909040</v>
      </c>
      <c r="U122" s="22">
        <v>907153</v>
      </c>
      <c r="V122" s="22">
        <v>0</v>
      </c>
      <c r="W122" s="22">
        <v>1311167</v>
      </c>
      <c r="X122" s="22">
        <v>685222</v>
      </c>
      <c r="Y122" s="22">
        <v>89296</v>
      </c>
      <c r="Z122" s="22">
        <v>0</v>
      </c>
      <c r="AA122" s="22">
        <v>0</v>
      </c>
      <c r="AB122" s="22">
        <v>0</v>
      </c>
      <c r="AC122" s="22">
        <v>2992838</v>
      </c>
      <c r="AD122" s="22">
        <v>2023566</v>
      </c>
      <c r="AE122" s="22">
        <v>545629</v>
      </c>
      <c r="AF122" s="22">
        <v>0</v>
      </c>
      <c r="AG122" s="22">
        <v>0</v>
      </c>
      <c r="AH122" s="22">
        <v>141219</v>
      </c>
      <c r="AI122" s="22">
        <v>5703252</v>
      </c>
      <c r="AJ122" s="22">
        <v>8205788</v>
      </c>
      <c r="AK122" s="22">
        <v>638643</v>
      </c>
      <c r="AL122" s="22">
        <v>7567145</v>
      </c>
    </row>
    <row r="123" spans="1:38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40657303</v>
      </c>
      <c r="F123" s="22">
        <v>0</v>
      </c>
      <c r="G123" s="22">
        <v>19722055</v>
      </c>
      <c r="H123" s="22">
        <v>17691073</v>
      </c>
      <c r="I123" s="22">
        <v>1045327</v>
      </c>
      <c r="J123" s="22">
        <v>0</v>
      </c>
      <c r="K123" s="22">
        <v>0</v>
      </c>
      <c r="L123" s="22">
        <v>0</v>
      </c>
      <c r="M123" s="22">
        <v>79115758</v>
      </c>
      <c r="N123" s="22">
        <v>10339779</v>
      </c>
      <c r="O123" s="22">
        <v>12767801</v>
      </c>
      <c r="P123" s="22">
        <v>4659534</v>
      </c>
      <c r="Q123" s="22">
        <v>9721089</v>
      </c>
      <c r="R123" s="22">
        <v>13272139</v>
      </c>
      <c r="S123" s="22">
        <v>2870244</v>
      </c>
      <c r="T123" s="22">
        <v>132746344</v>
      </c>
      <c r="U123" s="22">
        <v>24713507</v>
      </c>
      <c r="V123" s="22">
        <v>0</v>
      </c>
      <c r="W123" s="22">
        <v>4796946</v>
      </c>
      <c r="X123" s="22">
        <v>12147241</v>
      </c>
      <c r="Y123" s="22">
        <v>72572</v>
      </c>
      <c r="Z123" s="22">
        <v>0</v>
      </c>
      <c r="AA123" s="22">
        <v>0</v>
      </c>
      <c r="AB123" s="22">
        <v>0</v>
      </c>
      <c r="AC123" s="22">
        <v>41730266</v>
      </c>
      <c r="AD123" s="22">
        <v>4166398</v>
      </c>
      <c r="AE123" s="22">
        <v>2289415</v>
      </c>
      <c r="AF123" s="22">
        <v>0</v>
      </c>
      <c r="AG123" s="22">
        <v>4400100</v>
      </c>
      <c r="AH123" s="22">
        <v>1211673</v>
      </c>
      <c r="AI123" s="22">
        <v>53797852</v>
      </c>
      <c r="AJ123" s="22">
        <v>78948492</v>
      </c>
      <c r="AK123" s="22">
        <v>14257794</v>
      </c>
      <c r="AL123" s="22">
        <v>64690698</v>
      </c>
    </row>
    <row r="124" spans="1:38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7460917</v>
      </c>
      <c r="F124" s="22">
        <v>0</v>
      </c>
      <c r="G124" s="22">
        <v>5150922</v>
      </c>
      <c r="H124" s="22">
        <v>2863138</v>
      </c>
      <c r="I124" s="22">
        <v>1929109</v>
      </c>
      <c r="J124" s="22">
        <v>0</v>
      </c>
      <c r="K124" s="22">
        <v>0</v>
      </c>
      <c r="L124" s="22">
        <v>0</v>
      </c>
      <c r="M124" s="22">
        <v>17404086</v>
      </c>
      <c r="N124" s="22">
        <v>4466176</v>
      </c>
      <c r="O124" s="22">
        <v>2134028</v>
      </c>
      <c r="P124" s="22">
        <v>1106891</v>
      </c>
      <c r="Q124" s="22">
        <v>524215</v>
      </c>
      <c r="R124" s="22">
        <v>2083758</v>
      </c>
      <c r="S124" s="22">
        <v>1120896</v>
      </c>
      <c r="T124" s="22">
        <v>28840050</v>
      </c>
      <c r="U124" s="22">
        <v>3273748</v>
      </c>
      <c r="V124" s="22">
        <v>0</v>
      </c>
      <c r="W124" s="22">
        <v>1524069</v>
      </c>
      <c r="X124" s="22">
        <v>1115813</v>
      </c>
      <c r="Y124" s="22">
        <v>663627</v>
      </c>
      <c r="Z124" s="22">
        <v>0</v>
      </c>
      <c r="AA124" s="22">
        <v>0</v>
      </c>
      <c r="AB124" s="22">
        <v>0</v>
      </c>
      <c r="AC124" s="22">
        <v>6577257</v>
      </c>
      <c r="AD124" s="22">
        <v>342431</v>
      </c>
      <c r="AE124" s="22">
        <v>335669</v>
      </c>
      <c r="AF124" s="22">
        <v>0</v>
      </c>
      <c r="AG124" s="22">
        <v>525562</v>
      </c>
      <c r="AH124" s="22">
        <v>375883</v>
      </c>
      <c r="AI124" s="22">
        <v>8156802</v>
      </c>
      <c r="AJ124" s="22">
        <v>20683248</v>
      </c>
      <c r="AK124" s="22">
        <v>2000000</v>
      </c>
      <c r="AL124" s="22">
        <v>18683248</v>
      </c>
    </row>
    <row r="125" spans="1:38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11101247</v>
      </c>
      <c r="F125" s="22">
        <v>0</v>
      </c>
      <c r="G125" s="22">
        <v>8634582</v>
      </c>
      <c r="H125" s="22">
        <v>6426719</v>
      </c>
      <c r="I125" s="22">
        <v>767550</v>
      </c>
      <c r="J125" s="22">
        <v>0</v>
      </c>
      <c r="K125" s="22">
        <v>0</v>
      </c>
      <c r="L125" s="22">
        <v>0</v>
      </c>
      <c r="M125" s="22">
        <v>26930098</v>
      </c>
      <c r="N125" s="22">
        <v>0</v>
      </c>
      <c r="O125" s="22">
        <v>18373371</v>
      </c>
      <c r="P125" s="22">
        <v>4298281</v>
      </c>
      <c r="Q125" s="22">
        <v>641642</v>
      </c>
      <c r="R125" s="22">
        <v>0</v>
      </c>
      <c r="S125" s="22">
        <v>1282879</v>
      </c>
      <c r="T125" s="22">
        <v>51526271</v>
      </c>
      <c r="U125" s="22">
        <v>4935071</v>
      </c>
      <c r="V125" s="22">
        <v>0</v>
      </c>
      <c r="W125" s="22">
        <v>2382729</v>
      </c>
      <c r="X125" s="22">
        <v>2172744</v>
      </c>
      <c r="Y125" s="22">
        <v>139716</v>
      </c>
      <c r="Z125" s="22">
        <v>0</v>
      </c>
      <c r="AA125" s="22">
        <v>0</v>
      </c>
      <c r="AB125" s="22">
        <v>0</v>
      </c>
      <c r="AC125" s="22">
        <v>9630260</v>
      </c>
      <c r="AD125" s="22">
        <v>6386210</v>
      </c>
      <c r="AE125" s="22">
        <v>2181748</v>
      </c>
      <c r="AF125" s="22">
        <v>0</v>
      </c>
      <c r="AG125" s="22">
        <v>0</v>
      </c>
      <c r="AH125" s="22">
        <v>498018</v>
      </c>
      <c r="AI125" s="22">
        <v>18696236</v>
      </c>
      <c r="AJ125" s="22">
        <v>32830035</v>
      </c>
      <c r="AK125" s="22">
        <v>3569270</v>
      </c>
      <c r="AL125" s="22">
        <v>29260765</v>
      </c>
    </row>
    <row r="126" spans="1:38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6124220</v>
      </c>
      <c r="F126" s="22">
        <v>0</v>
      </c>
      <c r="G126" s="22">
        <v>2544337</v>
      </c>
      <c r="H126" s="22">
        <v>3530783</v>
      </c>
      <c r="I126" s="22">
        <v>903963</v>
      </c>
      <c r="J126" s="22">
        <v>0</v>
      </c>
      <c r="K126" s="22">
        <v>0</v>
      </c>
      <c r="L126" s="22">
        <v>0</v>
      </c>
      <c r="M126" s="22">
        <v>13103303</v>
      </c>
      <c r="N126" s="22">
        <v>810</v>
      </c>
      <c r="O126" s="22">
        <v>5543553</v>
      </c>
      <c r="P126" s="22">
        <v>622473</v>
      </c>
      <c r="Q126" s="22">
        <v>329900</v>
      </c>
      <c r="R126" s="22">
        <v>334148</v>
      </c>
      <c r="S126" s="22">
        <v>214102</v>
      </c>
      <c r="T126" s="22">
        <v>20148289</v>
      </c>
      <c r="U126" s="22">
        <v>4315416</v>
      </c>
      <c r="V126" s="22">
        <v>0</v>
      </c>
      <c r="W126" s="22">
        <v>914309</v>
      </c>
      <c r="X126" s="22">
        <v>2380509</v>
      </c>
      <c r="Y126" s="22">
        <v>261734</v>
      </c>
      <c r="Z126" s="22">
        <v>0</v>
      </c>
      <c r="AA126" s="22">
        <v>0</v>
      </c>
      <c r="AB126" s="22">
        <v>0</v>
      </c>
      <c r="AC126" s="22">
        <v>7871968</v>
      </c>
      <c r="AD126" s="22">
        <v>1386232</v>
      </c>
      <c r="AE126" s="22">
        <v>553657</v>
      </c>
      <c r="AF126" s="22">
        <v>0</v>
      </c>
      <c r="AG126" s="22">
        <v>224575</v>
      </c>
      <c r="AH126" s="22">
        <v>122732</v>
      </c>
      <c r="AI126" s="22">
        <v>10159164</v>
      </c>
      <c r="AJ126" s="22">
        <v>9989125</v>
      </c>
      <c r="AK126" s="22">
        <v>375570</v>
      </c>
      <c r="AL126" s="22">
        <v>9613555</v>
      </c>
    </row>
    <row r="127" spans="1:38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12023690</v>
      </c>
      <c r="F127" s="22">
        <v>0</v>
      </c>
      <c r="G127" s="22">
        <v>6717648</v>
      </c>
      <c r="H127" s="22">
        <v>5202421</v>
      </c>
      <c r="I127" s="22">
        <v>1715970</v>
      </c>
      <c r="J127" s="22">
        <v>0</v>
      </c>
      <c r="K127" s="22">
        <v>957746</v>
      </c>
      <c r="L127" s="22">
        <v>0</v>
      </c>
      <c r="M127" s="22">
        <v>26617475</v>
      </c>
      <c r="N127" s="22">
        <v>682891</v>
      </c>
      <c r="O127" s="22">
        <v>20594481</v>
      </c>
      <c r="P127" s="22">
        <v>1638472</v>
      </c>
      <c r="Q127" s="22">
        <v>188315</v>
      </c>
      <c r="R127" s="22">
        <v>870395</v>
      </c>
      <c r="S127" s="22">
        <v>923363</v>
      </c>
      <c r="T127" s="22">
        <v>51515392</v>
      </c>
      <c r="U127" s="22">
        <v>9198257</v>
      </c>
      <c r="V127" s="22">
        <v>0</v>
      </c>
      <c r="W127" s="22">
        <v>1446521</v>
      </c>
      <c r="X127" s="22">
        <v>890405</v>
      </c>
      <c r="Y127" s="22">
        <v>428977</v>
      </c>
      <c r="Z127" s="22">
        <v>0</v>
      </c>
      <c r="AA127" s="22">
        <v>431958</v>
      </c>
      <c r="AB127" s="22">
        <v>0</v>
      </c>
      <c r="AC127" s="22">
        <v>12396118</v>
      </c>
      <c r="AD127" s="22">
        <v>6686869</v>
      </c>
      <c r="AE127" s="22">
        <v>910250</v>
      </c>
      <c r="AF127" s="22">
        <v>0</v>
      </c>
      <c r="AG127" s="22">
        <v>369929</v>
      </c>
      <c r="AH127" s="22">
        <v>665998</v>
      </c>
      <c r="AI127" s="22">
        <v>21029164</v>
      </c>
      <c r="AJ127" s="22">
        <v>30486228</v>
      </c>
      <c r="AK127" s="22">
        <v>453098</v>
      </c>
      <c r="AL127" s="22">
        <v>30033130</v>
      </c>
    </row>
    <row r="128" spans="1:38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12467105</v>
      </c>
      <c r="F128" s="22">
        <v>0</v>
      </c>
      <c r="G128" s="22">
        <v>8180581</v>
      </c>
      <c r="H128" s="22">
        <v>7665326</v>
      </c>
      <c r="I128" s="22">
        <v>0</v>
      </c>
      <c r="J128" s="22">
        <v>0</v>
      </c>
      <c r="K128" s="22">
        <v>0</v>
      </c>
      <c r="L128" s="22">
        <v>0</v>
      </c>
      <c r="M128" s="22">
        <v>28313012</v>
      </c>
      <c r="N128" s="22">
        <v>0</v>
      </c>
      <c r="O128" s="22">
        <v>3413933</v>
      </c>
      <c r="P128" s="22">
        <v>3256461</v>
      </c>
      <c r="Q128" s="22">
        <v>58379</v>
      </c>
      <c r="R128" s="22">
        <v>2756648</v>
      </c>
      <c r="S128" s="22">
        <v>1213002</v>
      </c>
      <c r="T128" s="22">
        <v>39011435</v>
      </c>
      <c r="U128" s="22">
        <v>3262680</v>
      </c>
      <c r="V128" s="22">
        <v>0</v>
      </c>
      <c r="W128" s="22">
        <v>2024222</v>
      </c>
      <c r="X128" s="22">
        <v>2004192</v>
      </c>
      <c r="Y128" s="22">
        <v>0</v>
      </c>
      <c r="Z128" s="22">
        <v>0</v>
      </c>
      <c r="AA128" s="22">
        <v>0</v>
      </c>
      <c r="AB128" s="22">
        <v>0</v>
      </c>
      <c r="AC128" s="22">
        <v>7291094</v>
      </c>
      <c r="AD128" s="22">
        <v>1389638</v>
      </c>
      <c r="AE128" s="22">
        <v>2026963</v>
      </c>
      <c r="AF128" s="22">
        <v>0</v>
      </c>
      <c r="AG128" s="22">
        <v>508711</v>
      </c>
      <c r="AH128" s="22">
        <v>909499</v>
      </c>
      <c r="AI128" s="22">
        <v>12125905</v>
      </c>
      <c r="AJ128" s="22">
        <v>26885530</v>
      </c>
      <c r="AK128" s="22">
        <v>1561144</v>
      </c>
      <c r="AL128" s="22">
        <v>25324386</v>
      </c>
    </row>
    <row r="129" spans="1:38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12802717</v>
      </c>
      <c r="F129" s="22">
        <v>0</v>
      </c>
      <c r="G129" s="22">
        <v>5028279</v>
      </c>
      <c r="H129" s="22">
        <v>10776111</v>
      </c>
      <c r="I129" s="22">
        <v>0</v>
      </c>
      <c r="J129" s="22">
        <v>0</v>
      </c>
      <c r="K129" s="22">
        <v>0</v>
      </c>
      <c r="L129" s="22">
        <v>0</v>
      </c>
      <c r="M129" s="22">
        <v>28607107</v>
      </c>
      <c r="N129" s="22">
        <v>49219</v>
      </c>
      <c r="O129" s="22">
        <v>7227352</v>
      </c>
      <c r="P129" s="22">
        <v>246914</v>
      </c>
      <c r="Q129" s="22">
        <v>5776998</v>
      </c>
      <c r="R129" s="22">
        <v>1241139</v>
      </c>
      <c r="S129" s="22">
        <v>1699467</v>
      </c>
      <c r="T129" s="22">
        <v>44848196</v>
      </c>
      <c r="U129" s="22">
        <v>6736975</v>
      </c>
      <c r="V129" s="22">
        <v>0</v>
      </c>
      <c r="W129" s="22">
        <v>1786025</v>
      </c>
      <c r="X129" s="22">
        <v>2050396</v>
      </c>
      <c r="Y129" s="22">
        <v>0</v>
      </c>
      <c r="Z129" s="22">
        <v>0</v>
      </c>
      <c r="AA129" s="22">
        <v>0</v>
      </c>
      <c r="AB129" s="22">
        <v>0</v>
      </c>
      <c r="AC129" s="22">
        <v>10573396</v>
      </c>
      <c r="AD129" s="22">
        <v>2028965</v>
      </c>
      <c r="AE129" s="22">
        <v>159978</v>
      </c>
      <c r="AF129" s="22">
        <v>0</v>
      </c>
      <c r="AG129" s="22">
        <v>455726</v>
      </c>
      <c r="AH129" s="22">
        <v>635420</v>
      </c>
      <c r="AI129" s="22">
        <v>13853485</v>
      </c>
      <c r="AJ129" s="22">
        <v>30994711</v>
      </c>
      <c r="AK129" s="22">
        <v>3341500</v>
      </c>
      <c r="AL129" s="22">
        <v>27653211</v>
      </c>
    </row>
    <row r="130" spans="1:38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30334004</v>
      </c>
      <c r="F130" s="22">
        <v>0</v>
      </c>
      <c r="G130" s="22">
        <v>8893116</v>
      </c>
      <c r="H130" s="22">
        <v>1639275</v>
      </c>
      <c r="I130" s="22">
        <v>0</v>
      </c>
      <c r="J130" s="22">
        <v>0</v>
      </c>
      <c r="K130" s="22">
        <v>0</v>
      </c>
      <c r="L130" s="22">
        <v>0</v>
      </c>
      <c r="M130" s="22">
        <v>40866395</v>
      </c>
      <c r="N130" s="22">
        <v>0</v>
      </c>
      <c r="O130" s="22">
        <v>16577245</v>
      </c>
      <c r="P130" s="22">
        <v>1280486</v>
      </c>
      <c r="Q130" s="22">
        <v>475140</v>
      </c>
      <c r="R130" s="22">
        <v>216471</v>
      </c>
      <c r="S130" s="22">
        <v>689428</v>
      </c>
      <c r="T130" s="22">
        <v>60105165</v>
      </c>
      <c r="U130" s="22">
        <v>27009615</v>
      </c>
      <c r="V130" s="22">
        <v>0</v>
      </c>
      <c r="W130" s="22">
        <v>6368514</v>
      </c>
      <c r="X130" s="22">
        <v>836565</v>
      </c>
      <c r="Y130" s="22">
        <v>0</v>
      </c>
      <c r="Z130" s="22">
        <v>0</v>
      </c>
      <c r="AA130" s="22">
        <v>0</v>
      </c>
      <c r="AB130" s="22">
        <v>0</v>
      </c>
      <c r="AC130" s="22">
        <v>34214694</v>
      </c>
      <c r="AD130" s="22">
        <v>2258901</v>
      </c>
      <c r="AE130" s="22">
        <v>964282</v>
      </c>
      <c r="AF130" s="22">
        <v>0</v>
      </c>
      <c r="AG130" s="22">
        <v>62811</v>
      </c>
      <c r="AH130" s="22">
        <v>446342</v>
      </c>
      <c r="AI130" s="22">
        <v>37947030</v>
      </c>
      <c r="AJ130" s="22">
        <v>22158135</v>
      </c>
      <c r="AK130" s="22">
        <v>5919</v>
      </c>
      <c r="AL130" s="22">
        <v>22152216</v>
      </c>
    </row>
    <row r="131" spans="1:38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11433508</v>
      </c>
      <c r="F131" s="22">
        <v>0</v>
      </c>
      <c r="G131" s="22">
        <v>3017066</v>
      </c>
      <c r="H131" s="22">
        <v>6402220</v>
      </c>
      <c r="I131" s="22">
        <v>975302</v>
      </c>
      <c r="J131" s="22">
        <v>0</v>
      </c>
      <c r="K131" s="22">
        <v>0</v>
      </c>
      <c r="L131" s="22">
        <v>0</v>
      </c>
      <c r="M131" s="22">
        <v>21828096</v>
      </c>
      <c r="N131" s="22">
        <v>64867</v>
      </c>
      <c r="O131" s="22">
        <v>33616488</v>
      </c>
      <c r="P131" s="22">
        <v>2262814</v>
      </c>
      <c r="Q131" s="22">
        <v>5174025</v>
      </c>
      <c r="R131" s="22">
        <v>2701324</v>
      </c>
      <c r="S131" s="22">
        <v>1123069</v>
      </c>
      <c r="T131" s="22">
        <v>66770683</v>
      </c>
      <c r="U131" s="22">
        <v>8349941</v>
      </c>
      <c r="V131" s="22">
        <v>0</v>
      </c>
      <c r="W131" s="22">
        <v>1318376</v>
      </c>
      <c r="X131" s="22">
        <v>2567766</v>
      </c>
      <c r="Y131" s="22">
        <v>451593</v>
      </c>
      <c r="Z131" s="22">
        <v>0</v>
      </c>
      <c r="AA131" s="22">
        <v>0</v>
      </c>
      <c r="AB131" s="22">
        <v>0</v>
      </c>
      <c r="AC131" s="22">
        <v>12687676</v>
      </c>
      <c r="AD131" s="22">
        <v>6152414</v>
      </c>
      <c r="AE131" s="22">
        <v>1537988</v>
      </c>
      <c r="AF131" s="22">
        <v>0</v>
      </c>
      <c r="AG131" s="22">
        <v>737105</v>
      </c>
      <c r="AH131" s="22">
        <v>603268</v>
      </c>
      <c r="AI131" s="22">
        <v>21718451</v>
      </c>
      <c r="AJ131" s="22">
        <v>45052232</v>
      </c>
      <c r="AK131" s="22">
        <v>6552941</v>
      </c>
      <c r="AL131" s="22">
        <v>38499291</v>
      </c>
    </row>
    <row r="132" spans="1:38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6154675</v>
      </c>
      <c r="F132" s="22">
        <v>0</v>
      </c>
      <c r="G132" s="22">
        <v>3622266</v>
      </c>
      <c r="H132" s="22">
        <v>910590</v>
      </c>
      <c r="I132" s="22">
        <v>0</v>
      </c>
      <c r="J132" s="22">
        <v>0</v>
      </c>
      <c r="K132" s="22">
        <v>0</v>
      </c>
      <c r="L132" s="22">
        <v>0</v>
      </c>
      <c r="M132" s="22">
        <v>10687531</v>
      </c>
      <c r="N132" s="22">
        <v>0</v>
      </c>
      <c r="O132" s="22">
        <v>825760</v>
      </c>
      <c r="P132" s="22">
        <v>125279</v>
      </c>
      <c r="Q132" s="22">
        <v>262989</v>
      </c>
      <c r="R132" s="22">
        <v>54043</v>
      </c>
      <c r="S132" s="22">
        <v>202767</v>
      </c>
      <c r="T132" s="22">
        <v>12158369</v>
      </c>
      <c r="U132" s="22">
        <v>5113050</v>
      </c>
      <c r="V132" s="22">
        <v>0</v>
      </c>
      <c r="W132" s="22">
        <v>542267</v>
      </c>
      <c r="X132" s="22">
        <v>265441</v>
      </c>
      <c r="Y132" s="22">
        <v>0</v>
      </c>
      <c r="Z132" s="22">
        <v>0</v>
      </c>
      <c r="AA132" s="22">
        <v>0</v>
      </c>
      <c r="AB132" s="22">
        <v>0</v>
      </c>
      <c r="AC132" s="22">
        <v>5920758</v>
      </c>
      <c r="AD132" s="22">
        <v>579408</v>
      </c>
      <c r="AE132" s="22">
        <v>85239</v>
      </c>
      <c r="AF132" s="22">
        <v>0</v>
      </c>
      <c r="AG132" s="22">
        <v>13284</v>
      </c>
      <c r="AH132" s="22">
        <v>55970</v>
      </c>
      <c r="AI132" s="22">
        <v>6654659</v>
      </c>
      <c r="AJ132" s="22">
        <v>5503710</v>
      </c>
      <c r="AK132" s="22">
        <v>0</v>
      </c>
      <c r="AL132" s="22">
        <v>5503710</v>
      </c>
    </row>
    <row r="133" spans="1:38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6406773</v>
      </c>
      <c r="F133" s="22">
        <v>0</v>
      </c>
      <c r="G133" s="22">
        <v>2478440</v>
      </c>
      <c r="H133" s="22">
        <v>5188248</v>
      </c>
      <c r="I133" s="22">
        <v>817268</v>
      </c>
      <c r="J133" s="22">
        <v>0</v>
      </c>
      <c r="K133" s="22">
        <v>0</v>
      </c>
      <c r="L133" s="22">
        <v>0</v>
      </c>
      <c r="M133" s="22">
        <v>14890729</v>
      </c>
      <c r="N133" s="22">
        <v>2374837</v>
      </c>
      <c r="O133" s="22">
        <v>13979997</v>
      </c>
      <c r="P133" s="22">
        <v>2498681</v>
      </c>
      <c r="Q133" s="22">
        <v>980408</v>
      </c>
      <c r="R133" s="22">
        <v>1663517</v>
      </c>
      <c r="S133" s="22">
        <v>1549381</v>
      </c>
      <c r="T133" s="22">
        <v>37937550</v>
      </c>
      <c r="U133" s="22">
        <v>4839479</v>
      </c>
      <c r="V133" s="22">
        <v>0</v>
      </c>
      <c r="W133" s="22">
        <v>933463</v>
      </c>
      <c r="X133" s="22">
        <v>1911599</v>
      </c>
      <c r="Y133" s="22">
        <v>393255</v>
      </c>
      <c r="Z133" s="22">
        <v>0</v>
      </c>
      <c r="AA133" s="22">
        <v>0</v>
      </c>
      <c r="AB133" s="22">
        <v>0</v>
      </c>
      <c r="AC133" s="22">
        <v>8077796</v>
      </c>
      <c r="AD133" s="22">
        <v>2561796</v>
      </c>
      <c r="AE133" s="22">
        <v>1088011</v>
      </c>
      <c r="AF133" s="22">
        <v>0</v>
      </c>
      <c r="AG133" s="22">
        <v>653477</v>
      </c>
      <c r="AH133" s="22">
        <v>826900</v>
      </c>
      <c r="AI133" s="22">
        <v>13207980</v>
      </c>
      <c r="AJ133" s="22">
        <v>24729570</v>
      </c>
      <c r="AK133" s="22">
        <v>87520</v>
      </c>
      <c r="AL133" s="22">
        <v>24642050</v>
      </c>
    </row>
    <row r="134" spans="1:38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2331273</v>
      </c>
      <c r="F134" s="22">
        <v>0</v>
      </c>
      <c r="G134" s="22">
        <v>4075662</v>
      </c>
      <c r="H134" s="22">
        <v>2003966</v>
      </c>
      <c r="I134" s="22">
        <v>71584</v>
      </c>
      <c r="J134" s="22">
        <v>0</v>
      </c>
      <c r="K134" s="22">
        <v>0</v>
      </c>
      <c r="L134" s="22">
        <v>0</v>
      </c>
      <c r="M134" s="22">
        <v>8482485</v>
      </c>
      <c r="N134" s="22">
        <v>0</v>
      </c>
      <c r="O134" s="22">
        <v>1041038</v>
      </c>
      <c r="P134" s="22">
        <v>289981</v>
      </c>
      <c r="Q134" s="22">
        <v>66270</v>
      </c>
      <c r="R134" s="22">
        <v>447296</v>
      </c>
      <c r="S134" s="22">
        <v>562870</v>
      </c>
      <c r="T134" s="22">
        <v>10889940</v>
      </c>
      <c r="U134" s="22">
        <v>1219699</v>
      </c>
      <c r="V134" s="22">
        <v>0</v>
      </c>
      <c r="W134" s="22">
        <v>811611</v>
      </c>
      <c r="X134" s="22">
        <v>549618</v>
      </c>
      <c r="Y134" s="22">
        <v>26946</v>
      </c>
      <c r="Z134" s="22">
        <v>0</v>
      </c>
      <c r="AA134" s="22">
        <v>0</v>
      </c>
      <c r="AB134" s="22">
        <v>0</v>
      </c>
      <c r="AC134" s="22">
        <v>2607874</v>
      </c>
      <c r="AD134" s="22">
        <v>394577</v>
      </c>
      <c r="AE134" s="22">
        <v>159005</v>
      </c>
      <c r="AF134" s="22">
        <v>0</v>
      </c>
      <c r="AG134" s="22">
        <v>85963</v>
      </c>
      <c r="AH134" s="22">
        <v>181866</v>
      </c>
      <c r="AI134" s="22">
        <v>3429285</v>
      </c>
      <c r="AJ134" s="22">
        <v>7460655</v>
      </c>
      <c r="AK134" s="22">
        <v>318218</v>
      </c>
      <c r="AL134" s="22">
        <v>7142437</v>
      </c>
    </row>
    <row r="135" spans="1:38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78744960</v>
      </c>
      <c r="F135" s="22">
        <v>0</v>
      </c>
      <c r="G135" s="22">
        <v>33642981</v>
      </c>
      <c r="H135" s="22">
        <v>27399821</v>
      </c>
      <c r="I135" s="22">
        <v>0</v>
      </c>
      <c r="J135" s="22">
        <v>0</v>
      </c>
      <c r="K135" s="22">
        <v>1114235</v>
      </c>
      <c r="L135" s="22">
        <v>0</v>
      </c>
      <c r="M135" s="22">
        <v>140901997</v>
      </c>
      <c r="N135" s="22">
        <v>5542221</v>
      </c>
      <c r="O135" s="22">
        <v>19718962</v>
      </c>
      <c r="P135" s="22">
        <v>6220220</v>
      </c>
      <c r="Q135" s="22">
        <v>4691248</v>
      </c>
      <c r="R135" s="22">
        <v>5281337</v>
      </c>
      <c r="S135" s="22">
        <v>3295155</v>
      </c>
      <c r="T135" s="22">
        <v>185651140</v>
      </c>
      <c r="U135" s="22">
        <v>39882205</v>
      </c>
      <c r="V135" s="22">
        <v>0</v>
      </c>
      <c r="W135" s="22">
        <v>8892722</v>
      </c>
      <c r="X135" s="22">
        <v>7404451</v>
      </c>
      <c r="Y135" s="22">
        <v>0</v>
      </c>
      <c r="Z135" s="22">
        <v>0</v>
      </c>
      <c r="AA135" s="22">
        <v>39732</v>
      </c>
      <c r="AB135" s="22">
        <v>0</v>
      </c>
      <c r="AC135" s="22">
        <v>56219110</v>
      </c>
      <c r="AD135" s="22">
        <v>5324287</v>
      </c>
      <c r="AE135" s="22">
        <v>3171679</v>
      </c>
      <c r="AF135" s="22">
        <v>0</v>
      </c>
      <c r="AG135" s="22">
        <v>3709402</v>
      </c>
      <c r="AH135" s="22">
        <v>1526199</v>
      </c>
      <c r="AI135" s="22">
        <v>69950677</v>
      </c>
      <c r="AJ135" s="22">
        <v>115700463</v>
      </c>
      <c r="AK135" s="22">
        <v>5140619</v>
      </c>
      <c r="AL135" s="22">
        <v>110559844</v>
      </c>
    </row>
    <row r="136" spans="1:38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19840105</v>
      </c>
      <c r="F136" s="22">
        <v>0</v>
      </c>
      <c r="G136" s="22">
        <v>7531172</v>
      </c>
      <c r="H136" s="22">
        <v>5684214</v>
      </c>
      <c r="I136" s="22">
        <v>4733911</v>
      </c>
      <c r="J136" s="22">
        <v>0</v>
      </c>
      <c r="K136" s="22">
        <v>0</v>
      </c>
      <c r="L136" s="22">
        <v>1346741</v>
      </c>
      <c r="M136" s="22">
        <v>39136143</v>
      </c>
      <c r="N136" s="22">
        <v>117130</v>
      </c>
      <c r="O136" s="22">
        <v>26439659</v>
      </c>
      <c r="P136" s="22">
        <v>2306215</v>
      </c>
      <c r="Q136" s="22">
        <v>1359056</v>
      </c>
      <c r="R136" s="22">
        <v>4957008</v>
      </c>
      <c r="S136" s="22">
        <v>1780467</v>
      </c>
      <c r="T136" s="22">
        <v>76095678</v>
      </c>
      <c r="U136" s="22">
        <v>11431291</v>
      </c>
      <c r="V136" s="22">
        <v>0</v>
      </c>
      <c r="W136" s="22">
        <v>3567905</v>
      </c>
      <c r="X136" s="22">
        <v>2764362</v>
      </c>
      <c r="Y136" s="22">
        <v>2827202</v>
      </c>
      <c r="Z136" s="22">
        <v>0</v>
      </c>
      <c r="AA136" s="22">
        <v>0</v>
      </c>
      <c r="AB136" s="22">
        <v>431950</v>
      </c>
      <c r="AC136" s="22">
        <v>21022710</v>
      </c>
      <c r="AD136" s="22">
        <v>8104312</v>
      </c>
      <c r="AE136" s="22">
        <v>1812967</v>
      </c>
      <c r="AF136" s="22">
        <v>0</v>
      </c>
      <c r="AG136" s="22">
        <v>3778243</v>
      </c>
      <c r="AH136" s="22">
        <v>873814</v>
      </c>
      <c r="AI136" s="22">
        <v>35592046</v>
      </c>
      <c r="AJ136" s="22">
        <v>40503632</v>
      </c>
      <c r="AK136" s="22">
        <v>4603433</v>
      </c>
      <c r="AL136" s="22">
        <v>35900199</v>
      </c>
    </row>
    <row r="137" spans="1:38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52027343</v>
      </c>
      <c r="F137" s="22">
        <v>0</v>
      </c>
      <c r="G137" s="22">
        <v>28423209</v>
      </c>
      <c r="H137" s="22">
        <v>23274196</v>
      </c>
      <c r="I137" s="22">
        <v>13744538</v>
      </c>
      <c r="J137" s="22">
        <v>0</v>
      </c>
      <c r="K137" s="22">
        <v>0</v>
      </c>
      <c r="L137" s="22">
        <v>0</v>
      </c>
      <c r="M137" s="22">
        <v>117469286</v>
      </c>
      <c r="N137" s="22">
        <v>4132003</v>
      </c>
      <c r="O137" s="22">
        <v>35108586</v>
      </c>
      <c r="P137" s="22">
        <v>4987824</v>
      </c>
      <c r="Q137" s="22">
        <v>20561011</v>
      </c>
      <c r="R137" s="22">
        <v>11714461</v>
      </c>
      <c r="S137" s="22">
        <v>4525286</v>
      </c>
      <c r="T137" s="22">
        <v>198498457</v>
      </c>
      <c r="U137" s="22">
        <v>19712172</v>
      </c>
      <c r="V137" s="22">
        <v>0</v>
      </c>
      <c r="W137" s="22">
        <v>10079883</v>
      </c>
      <c r="X137" s="22">
        <v>7179691</v>
      </c>
      <c r="Y137" s="22">
        <v>4325030</v>
      </c>
      <c r="Z137" s="22">
        <v>0</v>
      </c>
      <c r="AA137" s="22">
        <v>0</v>
      </c>
      <c r="AB137" s="22">
        <v>0</v>
      </c>
      <c r="AC137" s="22">
        <v>41296776</v>
      </c>
      <c r="AD137" s="22">
        <v>6333128</v>
      </c>
      <c r="AE137" s="22">
        <v>2572063</v>
      </c>
      <c r="AF137" s="22">
        <v>0</v>
      </c>
      <c r="AG137" s="22">
        <v>2842638</v>
      </c>
      <c r="AH137" s="22">
        <v>2638429</v>
      </c>
      <c r="AI137" s="22">
        <v>55683034</v>
      </c>
      <c r="AJ137" s="22">
        <v>142815423</v>
      </c>
      <c r="AK137" s="22">
        <v>12319920</v>
      </c>
      <c r="AL137" s="22">
        <v>130495503</v>
      </c>
    </row>
    <row r="138" spans="1:38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43586665</v>
      </c>
      <c r="F138" s="22">
        <v>0</v>
      </c>
      <c r="G138" s="22">
        <v>44368329</v>
      </c>
      <c r="H138" s="22">
        <v>17781733</v>
      </c>
      <c r="I138" s="22">
        <v>17220644</v>
      </c>
      <c r="J138" s="22">
        <v>0</v>
      </c>
      <c r="K138" s="22">
        <v>0</v>
      </c>
      <c r="L138" s="22">
        <v>0</v>
      </c>
      <c r="M138" s="22">
        <v>122957371</v>
      </c>
      <c r="N138" s="22">
        <v>6973067</v>
      </c>
      <c r="O138" s="22">
        <v>38871917</v>
      </c>
      <c r="P138" s="22">
        <v>8272434</v>
      </c>
      <c r="Q138" s="22">
        <v>18153548</v>
      </c>
      <c r="R138" s="22">
        <v>14511804</v>
      </c>
      <c r="S138" s="22">
        <v>3030779</v>
      </c>
      <c r="T138" s="22">
        <v>212770920</v>
      </c>
      <c r="U138" s="22">
        <v>22540631</v>
      </c>
      <c r="V138" s="22">
        <v>0</v>
      </c>
      <c r="W138" s="22">
        <v>14090778</v>
      </c>
      <c r="X138" s="22">
        <v>4536459</v>
      </c>
      <c r="Y138" s="22">
        <v>4162799</v>
      </c>
      <c r="Z138" s="22">
        <v>0</v>
      </c>
      <c r="AA138" s="22">
        <v>0</v>
      </c>
      <c r="AB138" s="22">
        <v>0</v>
      </c>
      <c r="AC138" s="22">
        <v>45330667</v>
      </c>
      <c r="AD138" s="22">
        <v>11358991</v>
      </c>
      <c r="AE138" s="22">
        <v>5082521</v>
      </c>
      <c r="AF138" s="22">
        <v>0</v>
      </c>
      <c r="AG138" s="22">
        <v>6278263</v>
      </c>
      <c r="AH138" s="22">
        <v>1567058</v>
      </c>
      <c r="AI138" s="22">
        <v>69617500</v>
      </c>
      <c r="AJ138" s="22">
        <v>143153420</v>
      </c>
      <c r="AK138" s="22">
        <v>15602045</v>
      </c>
      <c r="AL138" s="22">
        <v>127551375</v>
      </c>
    </row>
    <row r="139" spans="1:38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49919541</v>
      </c>
      <c r="F139" s="22">
        <v>0</v>
      </c>
      <c r="G139" s="22">
        <v>21094916</v>
      </c>
      <c r="H139" s="22">
        <v>10780111</v>
      </c>
      <c r="I139" s="22">
        <v>6894654</v>
      </c>
      <c r="J139" s="22">
        <v>0</v>
      </c>
      <c r="K139" s="22">
        <v>0</v>
      </c>
      <c r="L139" s="22">
        <v>0</v>
      </c>
      <c r="M139" s="22">
        <v>88689222</v>
      </c>
      <c r="N139" s="22">
        <v>132193</v>
      </c>
      <c r="O139" s="22">
        <v>21168862</v>
      </c>
      <c r="P139" s="22">
        <v>2606813</v>
      </c>
      <c r="Q139" s="22">
        <v>4141168</v>
      </c>
      <c r="R139" s="22">
        <v>3083808</v>
      </c>
      <c r="S139" s="22">
        <v>4228823</v>
      </c>
      <c r="T139" s="22">
        <v>124050889</v>
      </c>
      <c r="U139" s="22">
        <v>16808695</v>
      </c>
      <c r="V139" s="22">
        <v>0</v>
      </c>
      <c r="W139" s="22">
        <v>3668054</v>
      </c>
      <c r="X139" s="22">
        <v>3433237</v>
      </c>
      <c r="Y139" s="22">
        <v>2524909</v>
      </c>
      <c r="Z139" s="22">
        <v>0</v>
      </c>
      <c r="AA139" s="22">
        <v>0</v>
      </c>
      <c r="AB139" s="22">
        <v>0</v>
      </c>
      <c r="AC139" s="22">
        <v>26434895</v>
      </c>
      <c r="AD139" s="22">
        <v>5904656</v>
      </c>
      <c r="AE139" s="22">
        <v>489135</v>
      </c>
      <c r="AF139" s="22">
        <v>0</v>
      </c>
      <c r="AG139" s="22">
        <v>1006693</v>
      </c>
      <c r="AH139" s="22">
        <v>2495572</v>
      </c>
      <c r="AI139" s="22">
        <v>36330951</v>
      </c>
      <c r="AJ139" s="22">
        <v>87719938</v>
      </c>
      <c r="AK139" s="22">
        <v>0</v>
      </c>
      <c r="AL139" s="22">
        <v>87719938</v>
      </c>
    </row>
    <row r="140" spans="1:38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3882847</v>
      </c>
      <c r="F140" s="22">
        <v>0</v>
      </c>
      <c r="G140" s="22">
        <v>4444448</v>
      </c>
      <c r="H140" s="22">
        <v>2961762</v>
      </c>
      <c r="I140" s="22">
        <v>129887</v>
      </c>
      <c r="J140" s="22">
        <v>0</v>
      </c>
      <c r="K140" s="22">
        <v>0</v>
      </c>
      <c r="L140" s="22">
        <v>0</v>
      </c>
      <c r="M140" s="22">
        <v>11418944</v>
      </c>
      <c r="N140" s="22">
        <v>0</v>
      </c>
      <c r="O140" s="22">
        <v>3924035</v>
      </c>
      <c r="P140" s="22">
        <v>530343</v>
      </c>
      <c r="Q140" s="22">
        <v>618395</v>
      </c>
      <c r="R140" s="22">
        <v>311322</v>
      </c>
      <c r="S140" s="22">
        <v>111620</v>
      </c>
      <c r="T140" s="22">
        <v>16914659</v>
      </c>
      <c r="U140" s="22">
        <v>2385896</v>
      </c>
      <c r="V140" s="22">
        <v>0</v>
      </c>
      <c r="W140" s="22">
        <v>1048733</v>
      </c>
      <c r="X140" s="22">
        <v>979481</v>
      </c>
      <c r="Y140" s="22">
        <v>9851</v>
      </c>
      <c r="Z140" s="22">
        <v>0</v>
      </c>
      <c r="AA140" s="22">
        <v>0</v>
      </c>
      <c r="AB140" s="22">
        <v>0</v>
      </c>
      <c r="AC140" s="22">
        <v>4423961</v>
      </c>
      <c r="AD140" s="22">
        <v>1666590</v>
      </c>
      <c r="AE140" s="22">
        <v>241124</v>
      </c>
      <c r="AF140" s="22">
        <v>0</v>
      </c>
      <c r="AG140" s="22">
        <v>141651</v>
      </c>
      <c r="AH140" s="22">
        <v>47631</v>
      </c>
      <c r="AI140" s="22">
        <v>6520957</v>
      </c>
      <c r="AJ140" s="22">
        <v>10393702</v>
      </c>
      <c r="AK140" s="22">
        <v>359943</v>
      </c>
      <c r="AL140" s="22">
        <v>10033759</v>
      </c>
    </row>
    <row r="141" spans="1:38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13343218</v>
      </c>
      <c r="F141" s="22">
        <v>0</v>
      </c>
      <c r="G141" s="22">
        <v>7621467</v>
      </c>
      <c r="H141" s="22">
        <v>0</v>
      </c>
      <c r="I141" s="22">
        <v>0</v>
      </c>
      <c r="J141" s="22">
        <v>0</v>
      </c>
      <c r="K141" s="22">
        <v>0</v>
      </c>
      <c r="L141" s="22">
        <v>199074</v>
      </c>
      <c r="M141" s="22">
        <v>21163759</v>
      </c>
      <c r="N141" s="22">
        <v>0</v>
      </c>
      <c r="O141" s="22">
        <v>830134</v>
      </c>
      <c r="P141" s="22">
        <v>620546</v>
      </c>
      <c r="Q141" s="22">
        <v>888623</v>
      </c>
      <c r="R141" s="22">
        <v>237068</v>
      </c>
      <c r="S141" s="22">
        <v>409981</v>
      </c>
      <c r="T141" s="22">
        <v>24150111</v>
      </c>
      <c r="U141" s="22">
        <v>10162452</v>
      </c>
      <c r="V141" s="22">
        <v>0</v>
      </c>
      <c r="W141" s="22">
        <v>5932200</v>
      </c>
      <c r="X141" s="22">
        <v>0</v>
      </c>
      <c r="Y141" s="22">
        <v>0</v>
      </c>
      <c r="Z141" s="22">
        <v>0</v>
      </c>
      <c r="AA141" s="22">
        <v>0</v>
      </c>
      <c r="AB141" s="22">
        <v>120171</v>
      </c>
      <c r="AC141" s="22">
        <v>16214823</v>
      </c>
      <c r="AD141" s="22">
        <v>291597</v>
      </c>
      <c r="AE141" s="22">
        <v>313104</v>
      </c>
      <c r="AF141" s="22">
        <v>0</v>
      </c>
      <c r="AG141" s="22">
        <v>137392</v>
      </c>
      <c r="AH141" s="22">
        <v>73735</v>
      </c>
      <c r="AI141" s="22">
        <v>17030651</v>
      </c>
      <c r="AJ141" s="22">
        <v>7119460</v>
      </c>
      <c r="AK141" s="22">
        <v>1073492</v>
      </c>
      <c r="AL141" s="22">
        <v>6045968</v>
      </c>
    </row>
    <row r="142" spans="1:38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11485802</v>
      </c>
      <c r="F142" s="22">
        <v>0</v>
      </c>
      <c r="G142" s="22">
        <v>7993798</v>
      </c>
      <c r="H142" s="22">
        <v>5110932</v>
      </c>
      <c r="I142" s="22">
        <v>0</v>
      </c>
      <c r="J142" s="22">
        <v>0</v>
      </c>
      <c r="K142" s="22">
        <v>0</v>
      </c>
      <c r="L142" s="22">
        <v>0</v>
      </c>
      <c r="M142" s="22">
        <v>24590532</v>
      </c>
      <c r="N142" s="22">
        <v>0</v>
      </c>
      <c r="O142" s="22">
        <v>5105133</v>
      </c>
      <c r="P142" s="22">
        <v>624016</v>
      </c>
      <c r="Q142" s="22">
        <v>1172000</v>
      </c>
      <c r="R142" s="22">
        <v>0</v>
      </c>
      <c r="S142" s="22">
        <v>653871</v>
      </c>
      <c r="T142" s="22">
        <v>32145552</v>
      </c>
      <c r="U142" s="22">
        <v>8324975</v>
      </c>
      <c r="V142" s="22">
        <v>0</v>
      </c>
      <c r="W142" s="22">
        <v>2079787</v>
      </c>
      <c r="X142" s="22">
        <v>2860040</v>
      </c>
      <c r="Y142" s="22">
        <v>0</v>
      </c>
      <c r="Z142" s="22">
        <v>0</v>
      </c>
      <c r="AA142" s="22">
        <v>0</v>
      </c>
      <c r="AB142" s="22">
        <v>0</v>
      </c>
      <c r="AC142" s="22">
        <v>13264802</v>
      </c>
      <c r="AD142" s="22">
        <v>2031373</v>
      </c>
      <c r="AE142" s="22">
        <v>381499</v>
      </c>
      <c r="AF142" s="22">
        <v>0</v>
      </c>
      <c r="AG142" s="22">
        <v>0</v>
      </c>
      <c r="AH142" s="22">
        <v>296579</v>
      </c>
      <c r="AI142" s="22">
        <v>15974253</v>
      </c>
      <c r="AJ142" s="22">
        <v>16171299</v>
      </c>
      <c r="AK142" s="22">
        <v>1749634</v>
      </c>
      <c r="AL142" s="22">
        <v>14421665</v>
      </c>
    </row>
    <row r="143" spans="1:38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5059469</v>
      </c>
      <c r="F143" s="22">
        <v>0</v>
      </c>
      <c r="G143" s="22">
        <v>5982407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11041876</v>
      </c>
      <c r="N143" s="22">
        <v>0</v>
      </c>
      <c r="O143" s="22">
        <v>2568491</v>
      </c>
      <c r="P143" s="22">
        <v>945351</v>
      </c>
      <c r="Q143" s="22">
        <v>199670</v>
      </c>
      <c r="R143" s="22">
        <v>849494</v>
      </c>
      <c r="S143" s="22">
        <v>680896</v>
      </c>
      <c r="T143" s="22">
        <v>16285778</v>
      </c>
      <c r="U143" s="22">
        <v>3231616</v>
      </c>
      <c r="V143" s="22">
        <v>0</v>
      </c>
      <c r="W143" s="22">
        <v>1960063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5191679</v>
      </c>
      <c r="AD143" s="22">
        <v>1663301</v>
      </c>
      <c r="AE143" s="22">
        <v>575145</v>
      </c>
      <c r="AF143" s="22">
        <v>0</v>
      </c>
      <c r="AG143" s="22">
        <v>424399</v>
      </c>
      <c r="AH143" s="22">
        <v>416013</v>
      </c>
      <c r="AI143" s="22">
        <v>8270537</v>
      </c>
      <c r="AJ143" s="22">
        <v>8015241</v>
      </c>
      <c r="AK143" s="22">
        <v>0</v>
      </c>
      <c r="AL143" s="22">
        <v>8015241</v>
      </c>
    </row>
    <row r="144" spans="1:38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6496613</v>
      </c>
      <c r="F144" s="22">
        <v>0</v>
      </c>
      <c r="G144" s="22">
        <v>4424510</v>
      </c>
      <c r="H144" s="22">
        <v>4990695</v>
      </c>
      <c r="I144" s="22">
        <v>2761255</v>
      </c>
      <c r="J144" s="22">
        <v>0</v>
      </c>
      <c r="K144" s="22">
        <v>0</v>
      </c>
      <c r="L144" s="22">
        <v>0</v>
      </c>
      <c r="M144" s="22">
        <v>18673073</v>
      </c>
      <c r="N144" s="22">
        <v>104901</v>
      </c>
      <c r="O144" s="22">
        <v>3929090</v>
      </c>
      <c r="P144" s="22">
        <v>1450653</v>
      </c>
      <c r="Q144" s="22">
        <v>1675985</v>
      </c>
      <c r="R144" s="22">
        <v>0</v>
      </c>
      <c r="S144" s="22">
        <v>134301</v>
      </c>
      <c r="T144" s="22">
        <v>25968003</v>
      </c>
      <c r="U144" s="22">
        <v>3316380</v>
      </c>
      <c r="V144" s="22">
        <v>0</v>
      </c>
      <c r="W144" s="22">
        <v>1124025</v>
      </c>
      <c r="X144" s="22">
        <v>947678</v>
      </c>
      <c r="Y144" s="22">
        <v>553821</v>
      </c>
      <c r="Z144" s="22">
        <v>0</v>
      </c>
      <c r="AA144" s="22">
        <v>0</v>
      </c>
      <c r="AB144" s="22">
        <v>0</v>
      </c>
      <c r="AC144" s="22">
        <v>5941904</v>
      </c>
      <c r="AD144" s="22">
        <v>1708352</v>
      </c>
      <c r="AE144" s="22">
        <v>571593</v>
      </c>
      <c r="AF144" s="22">
        <v>0</v>
      </c>
      <c r="AG144" s="22">
        <v>0</v>
      </c>
      <c r="AH144" s="22">
        <v>121753</v>
      </c>
      <c r="AI144" s="22">
        <v>8343602</v>
      </c>
      <c r="AJ144" s="22">
        <v>17624401</v>
      </c>
      <c r="AK144" s="22">
        <v>1225083</v>
      </c>
      <c r="AL144" s="22">
        <v>16399318</v>
      </c>
    </row>
    <row r="145" spans="1:38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8981900</v>
      </c>
      <c r="F145" s="22">
        <v>0</v>
      </c>
      <c r="G145" s="22">
        <v>12283431</v>
      </c>
      <c r="H145" s="22">
        <v>3673864</v>
      </c>
      <c r="I145" s="22">
        <v>453709</v>
      </c>
      <c r="J145" s="22">
        <v>0</v>
      </c>
      <c r="K145" s="22">
        <v>0</v>
      </c>
      <c r="L145" s="22">
        <v>543371</v>
      </c>
      <c r="M145" s="22">
        <v>25936275</v>
      </c>
      <c r="N145" s="22">
        <v>0</v>
      </c>
      <c r="O145" s="22">
        <v>13362682</v>
      </c>
      <c r="P145" s="22">
        <v>993986</v>
      </c>
      <c r="Q145" s="22">
        <v>1015516</v>
      </c>
      <c r="R145" s="22">
        <v>475611</v>
      </c>
      <c r="S145" s="22">
        <v>1635062</v>
      </c>
      <c r="T145" s="22">
        <v>43419132</v>
      </c>
      <c r="U145" s="22">
        <v>5213957</v>
      </c>
      <c r="V145" s="22">
        <v>0</v>
      </c>
      <c r="W145" s="22">
        <v>1502154</v>
      </c>
      <c r="X145" s="22">
        <v>1514399</v>
      </c>
      <c r="Y145" s="22">
        <v>66130</v>
      </c>
      <c r="Z145" s="22">
        <v>0</v>
      </c>
      <c r="AA145" s="22">
        <v>0</v>
      </c>
      <c r="AB145" s="22">
        <v>252549</v>
      </c>
      <c r="AC145" s="22">
        <v>8549189</v>
      </c>
      <c r="AD145" s="22">
        <v>6962059</v>
      </c>
      <c r="AE145" s="22">
        <v>559829</v>
      </c>
      <c r="AF145" s="22">
        <v>0</v>
      </c>
      <c r="AG145" s="22">
        <v>154639</v>
      </c>
      <c r="AH145" s="22">
        <v>831137</v>
      </c>
      <c r="AI145" s="22">
        <v>17056853</v>
      </c>
      <c r="AJ145" s="22">
        <v>26362279</v>
      </c>
      <c r="AK145" s="22">
        <v>3095790</v>
      </c>
      <c r="AL145" s="22">
        <v>23266489</v>
      </c>
    </row>
    <row r="146" spans="1:38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7073191</v>
      </c>
      <c r="F146" s="22">
        <v>0</v>
      </c>
      <c r="G146" s="22">
        <v>9876813</v>
      </c>
      <c r="H146" s="22">
        <v>5659717</v>
      </c>
      <c r="I146" s="22">
        <v>0</v>
      </c>
      <c r="J146" s="22">
        <v>0</v>
      </c>
      <c r="K146" s="22">
        <v>0</v>
      </c>
      <c r="L146" s="22">
        <v>0</v>
      </c>
      <c r="M146" s="22">
        <v>22609721</v>
      </c>
      <c r="N146" s="22">
        <v>0</v>
      </c>
      <c r="O146" s="22">
        <v>8999257</v>
      </c>
      <c r="P146" s="22">
        <v>783913</v>
      </c>
      <c r="Q146" s="22">
        <v>69849</v>
      </c>
      <c r="R146" s="22">
        <v>23352</v>
      </c>
      <c r="S146" s="22">
        <v>476387</v>
      </c>
      <c r="T146" s="22">
        <v>32962479</v>
      </c>
      <c r="U146" s="22">
        <v>5391574</v>
      </c>
      <c r="V146" s="22">
        <v>0</v>
      </c>
      <c r="W146" s="22">
        <v>2921037</v>
      </c>
      <c r="X146" s="22">
        <v>1593268</v>
      </c>
      <c r="Y146" s="22">
        <v>0</v>
      </c>
      <c r="Z146" s="22">
        <v>0</v>
      </c>
      <c r="AA146" s="22">
        <v>0</v>
      </c>
      <c r="AB146" s="22">
        <v>0</v>
      </c>
      <c r="AC146" s="22">
        <v>9905879</v>
      </c>
      <c r="AD146" s="22">
        <v>695134</v>
      </c>
      <c r="AE146" s="22">
        <v>406506</v>
      </c>
      <c r="AF146" s="22">
        <v>0</v>
      </c>
      <c r="AG146" s="22">
        <v>5259</v>
      </c>
      <c r="AH146" s="22">
        <v>176740</v>
      </c>
      <c r="AI146" s="22">
        <v>11189518</v>
      </c>
      <c r="AJ146" s="22">
        <v>21772961</v>
      </c>
      <c r="AK146" s="22">
        <v>2146487</v>
      </c>
      <c r="AL146" s="22">
        <v>19626474</v>
      </c>
    </row>
    <row r="147" spans="1:38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2246604</v>
      </c>
      <c r="F147" s="22">
        <v>0</v>
      </c>
      <c r="G147" s="22">
        <v>3174109</v>
      </c>
      <c r="H147" s="22">
        <v>992752</v>
      </c>
      <c r="I147" s="22">
        <v>0</v>
      </c>
      <c r="J147" s="22">
        <v>0</v>
      </c>
      <c r="K147" s="22">
        <v>0</v>
      </c>
      <c r="L147" s="22">
        <v>0</v>
      </c>
      <c r="M147" s="22">
        <v>6413465</v>
      </c>
      <c r="N147" s="22">
        <v>0</v>
      </c>
      <c r="O147" s="22">
        <v>2062391</v>
      </c>
      <c r="P147" s="22">
        <v>1154399</v>
      </c>
      <c r="Q147" s="22">
        <v>43717</v>
      </c>
      <c r="R147" s="22">
        <v>224694</v>
      </c>
      <c r="S147" s="22">
        <v>376680</v>
      </c>
      <c r="T147" s="22">
        <v>10275346</v>
      </c>
      <c r="U147" s="22">
        <v>1587662</v>
      </c>
      <c r="V147" s="22">
        <v>0</v>
      </c>
      <c r="W147" s="22">
        <v>1163303</v>
      </c>
      <c r="X147" s="22">
        <v>496916</v>
      </c>
      <c r="Y147" s="22">
        <v>0</v>
      </c>
      <c r="Z147" s="22">
        <v>0</v>
      </c>
      <c r="AA147" s="22">
        <v>0</v>
      </c>
      <c r="AB147" s="22">
        <v>0</v>
      </c>
      <c r="AC147" s="22">
        <v>3247881</v>
      </c>
      <c r="AD147" s="22">
        <v>998199</v>
      </c>
      <c r="AE147" s="22">
        <v>413568</v>
      </c>
      <c r="AF147" s="22">
        <v>0</v>
      </c>
      <c r="AG147" s="22">
        <v>163228</v>
      </c>
      <c r="AH147" s="22">
        <v>155039</v>
      </c>
      <c r="AI147" s="22">
        <v>4977915</v>
      </c>
      <c r="AJ147" s="22">
        <v>5297431</v>
      </c>
      <c r="AK147" s="22">
        <v>414354</v>
      </c>
      <c r="AL147" s="22">
        <v>4883077</v>
      </c>
    </row>
    <row r="148" spans="1:38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4397110</v>
      </c>
      <c r="F148" s="22">
        <v>0</v>
      </c>
      <c r="G148" s="22">
        <v>3325190</v>
      </c>
      <c r="H148" s="22">
        <v>1472835</v>
      </c>
      <c r="I148" s="22">
        <v>39206</v>
      </c>
      <c r="J148" s="22">
        <v>0</v>
      </c>
      <c r="K148" s="22">
        <v>0</v>
      </c>
      <c r="L148" s="22">
        <v>0</v>
      </c>
      <c r="M148" s="22">
        <v>9234341</v>
      </c>
      <c r="N148" s="22">
        <v>6084363</v>
      </c>
      <c r="O148" s="22">
        <v>3128193</v>
      </c>
      <c r="P148" s="22">
        <v>1010286</v>
      </c>
      <c r="Q148" s="22">
        <v>369515</v>
      </c>
      <c r="R148" s="22">
        <v>785751</v>
      </c>
      <c r="S148" s="22">
        <v>1172284</v>
      </c>
      <c r="T148" s="22">
        <v>21784733</v>
      </c>
      <c r="U148" s="22">
        <v>3747957</v>
      </c>
      <c r="V148" s="22">
        <v>0</v>
      </c>
      <c r="W148" s="22">
        <v>1986902</v>
      </c>
      <c r="X148" s="22">
        <v>1086296</v>
      </c>
      <c r="Y148" s="22">
        <v>38225</v>
      </c>
      <c r="Z148" s="22">
        <v>0</v>
      </c>
      <c r="AA148" s="22">
        <v>0</v>
      </c>
      <c r="AB148" s="22">
        <v>0</v>
      </c>
      <c r="AC148" s="22">
        <v>6859380</v>
      </c>
      <c r="AD148" s="22">
        <v>1186288</v>
      </c>
      <c r="AE148" s="22">
        <v>926864</v>
      </c>
      <c r="AF148" s="22">
        <v>0</v>
      </c>
      <c r="AG148" s="22">
        <v>507499</v>
      </c>
      <c r="AH148" s="22">
        <v>594816</v>
      </c>
      <c r="AI148" s="22">
        <v>10074847</v>
      </c>
      <c r="AJ148" s="22">
        <v>11709886</v>
      </c>
      <c r="AK148" s="22">
        <v>142500</v>
      </c>
      <c r="AL148" s="22">
        <v>11567386</v>
      </c>
    </row>
    <row r="149" spans="1:38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6477924</v>
      </c>
      <c r="F149" s="22">
        <v>0</v>
      </c>
      <c r="G149" s="22">
        <v>3898040</v>
      </c>
      <c r="H149" s="22">
        <v>5576353</v>
      </c>
      <c r="I149" s="22">
        <v>776268</v>
      </c>
      <c r="J149" s="22">
        <v>0</v>
      </c>
      <c r="K149" s="22">
        <v>0</v>
      </c>
      <c r="L149" s="22">
        <v>0</v>
      </c>
      <c r="M149" s="22">
        <v>16728585</v>
      </c>
      <c r="N149" s="22">
        <v>0</v>
      </c>
      <c r="O149" s="22">
        <v>2648483</v>
      </c>
      <c r="P149" s="22">
        <v>1880245</v>
      </c>
      <c r="Q149" s="22">
        <v>1324870</v>
      </c>
      <c r="R149" s="22">
        <v>823839</v>
      </c>
      <c r="S149" s="22">
        <v>310209</v>
      </c>
      <c r="T149" s="22">
        <v>23716231</v>
      </c>
      <c r="U149" s="22">
        <v>3972331</v>
      </c>
      <c r="V149" s="22">
        <v>0</v>
      </c>
      <c r="W149" s="22">
        <v>1151393</v>
      </c>
      <c r="X149" s="22">
        <v>1087109</v>
      </c>
      <c r="Y149" s="22">
        <v>178016</v>
      </c>
      <c r="Z149" s="22">
        <v>0</v>
      </c>
      <c r="AA149" s="22">
        <v>0</v>
      </c>
      <c r="AB149" s="22">
        <v>0</v>
      </c>
      <c r="AC149" s="22">
        <v>6388849</v>
      </c>
      <c r="AD149" s="22">
        <v>1499659</v>
      </c>
      <c r="AE149" s="22">
        <v>658875</v>
      </c>
      <c r="AF149" s="22">
        <v>0</v>
      </c>
      <c r="AG149" s="22">
        <v>649214</v>
      </c>
      <c r="AH149" s="22">
        <v>327737</v>
      </c>
      <c r="AI149" s="22">
        <v>9524334</v>
      </c>
      <c r="AJ149" s="22">
        <v>14191897</v>
      </c>
      <c r="AK149" s="22">
        <v>682158</v>
      </c>
      <c r="AL149" s="22">
        <v>13509739</v>
      </c>
    </row>
    <row r="150" spans="1:38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64747771</v>
      </c>
      <c r="F150" s="22">
        <v>0</v>
      </c>
      <c r="G150" s="22">
        <v>28146436</v>
      </c>
      <c r="H150" s="22">
        <v>22913706</v>
      </c>
      <c r="I150" s="22">
        <v>33937660</v>
      </c>
      <c r="J150" s="22">
        <v>0</v>
      </c>
      <c r="K150" s="22">
        <v>0</v>
      </c>
      <c r="L150" s="22">
        <v>0</v>
      </c>
      <c r="M150" s="22">
        <v>149745573</v>
      </c>
      <c r="N150" s="22">
        <v>0</v>
      </c>
      <c r="O150" s="22">
        <v>22361036</v>
      </c>
      <c r="P150" s="22">
        <v>4892351</v>
      </c>
      <c r="Q150" s="22">
        <v>10163368</v>
      </c>
      <c r="R150" s="22">
        <v>4518653</v>
      </c>
      <c r="S150" s="22">
        <v>3397291</v>
      </c>
      <c r="T150" s="22">
        <v>195078272</v>
      </c>
      <c r="U150" s="22">
        <v>29164289</v>
      </c>
      <c r="V150" s="22">
        <v>0</v>
      </c>
      <c r="W150" s="22">
        <v>7183942</v>
      </c>
      <c r="X150" s="22">
        <v>7577612</v>
      </c>
      <c r="Y150" s="22">
        <v>13520101</v>
      </c>
      <c r="Z150" s="22">
        <v>0</v>
      </c>
      <c r="AA150" s="22">
        <v>0</v>
      </c>
      <c r="AB150" s="22">
        <v>0</v>
      </c>
      <c r="AC150" s="22">
        <v>57445944</v>
      </c>
      <c r="AD150" s="22">
        <v>5632733</v>
      </c>
      <c r="AE150" s="22">
        <v>2206702</v>
      </c>
      <c r="AF150" s="22">
        <v>0</v>
      </c>
      <c r="AG150" s="22">
        <v>1673461</v>
      </c>
      <c r="AH150" s="22">
        <v>1030109</v>
      </c>
      <c r="AI150" s="22">
        <v>67988949</v>
      </c>
      <c r="AJ150" s="22">
        <v>127089323</v>
      </c>
      <c r="AK150" s="22">
        <v>4858981</v>
      </c>
      <c r="AL150" s="22">
        <v>122230342</v>
      </c>
    </row>
    <row r="151" spans="1:38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7464624</v>
      </c>
      <c r="F151" s="22">
        <v>0</v>
      </c>
      <c r="G151" s="22">
        <v>2963336</v>
      </c>
      <c r="H151" s="22">
        <v>2476247</v>
      </c>
      <c r="I151" s="22">
        <v>2065288</v>
      </c>
      <c r="J151" s="22">
        <v>0</v>
      </c>
      <c r="K151" s="22">
        <v>0</v>
      </c>
      <c r="L151" s="22">
        <v>0</v>
      </c>
      <c r="M151" s="22">
        <v>14969495</v>
      </c>
      <c r="N151" s="22">
        <v>0</v>
      </c>
      <c r="O151" s="22">
        <v>1224357</v>
      </c>
      <c r="P151" s="22">
        <v>439988</v>
      </c>
      <c r="Q151" s="22">
        <v>52577</v>
      </c>
      <c r="R151" s="22">
        <v>491376</v>
      </c>
      <c r="S151" s="22">
        <v>244864</v>
      </c>
      <c r="T151" s="22">
        <v>17422657</v>
      </c>
      <c r="U151" s="22">
        <v>1849342</v>
      </c>
      <c r="V151" s="22">
        <v>0</v>
      </c>
      <c r="W151" s="22">
        <v>784005</v>
      </c>
      <c r="X151" s="22">
        <v>540470</v>
      </c>
      <c r="Y151" s="22">
        <v>130273</v>
      </c>
      <c r="Z151" s="22">
        <v>0</v>
      </c>
      <c r="AA151" s="22">
        <v>0</v>
      </c>
      <c r="AB151" s="22">
        <v>0</v>
      </c>
      <c r="AC151" s="22">
        <v>3304090</v>
      </c>
      <c r="AD151" s="22">
        <v>510114</v>
      </c>
      <c r="AE151" s="22">
        <v>160785</v>
      </c>
      <c r="AF151" s="22">
        <v>0</v>
      </c>
      <c r="AG151" s="22">
        <v>99440</v>
      </c>
      <c r="AH151" s="22">
        <v>124093</v>
      </c>
      <c r="AI151" s="22">
        <v>4198522</v>
      </c>
      <c r="AJ151" s="22">
        <v>13224135</v>
      </c>
      <c r="AK151" s="22">
        <v>1513889</v>
      </c>
      <c r="AL151" s="22">
        <v>11710246</v>
      </c>
    </row>
    <row r="152" spans="1:38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8974365</v>
      </c>
      <c r="F152" s="22">
        <v>0</v>
      </c>
      <c r="G152" s="22">
        <v>12058077</v>
      </c>
      <c r="H152" s="22">
        <v>9143531</v>
      </c>
      <c r="I152" s="22">
        <v>0</v>
      </c>
      <c r="J152" s="22">
        <v>0</v>
      </c>
      <c r="K152" s="22">
        <v>0</v>
      </c>
      <c r="L152" s="22">
        <v>0</v>
      </c>
      <c r="M152" s="22">
        <v>30175973</v>
      </c>
      <c r="N152" s="22">
        <v>0</v>
      </c>
      <c r="O152" s="22">
        <v>6390553</v>
      </c>
      <c r="P152" s="22">
        <v>2042187</v>
      </c>
      <c r="Q152" s="22">
        <v>834763</v>
      </c>
      <c r="R152" s="22">
        <v>182519</v>
      </c>
      <c r="S152" s="22">
        <v>1111623</v>
      </c>
      <c r="T152" s="22">
        <v>40737618</v>
      </c>
      <c r="U152" s="22">
        <v>5099641</v>
      </c>
      <c r="V152" s="22">
        <v>0</v>
      </c>
      <c r="W152" s="22">
        <v>3201371</v>
      </c>
      <c r="X152" s="22">
        <v>2847193</v>
      </c>
      <c r="Y152" s="22">
        <v>0</v>
      </c>
      <c r="Z152" s="22">
        <v>0</v>
      </c>
      <c r="AA152" s="22">
        <v>0</v>
      </c>
      <c r="AB152" s="22">
        <v>0</v>
      </c>
      <c r="AC152" s="22">
        <v>11148205</v>
      </c>
      <c r="AD152" s="22">
        <v>2389708</v>
      </c>
      <c r="AE152" s="22">
        <v>1394311</v>
      </c>
      <c r="AF152" s="22">
        <v>0</v>
      </c>
      <c r="AG152" s="22">
        <v>62867</v>
      </c>
      <c r="AH152" s="22">
        <v>889743</v>
      </c>
      <c r="AI152" s="22">
        <v>15884834</v>
      </c>
      <c r="AJ152" s="22">
        <v>24852784</v>
      </c>
      <c r="AK152" s="22">
        <v>2346407</v>
      </c>
      <c r="AL152" s="22">
        <v>22506377</v>
      </c>
    </row>
    <row r="153" spans="1:38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135816152</v>
      </c>
      <c r="F153" s="22">
        <v>0</v>
      </c>
      <c r="G153" s="22">
        <v>33261680</v>
      </c>
      <c r="H153" s="22">
        <v>33014399</v>
      </c>
      <c r="I153" s="22">
        <v>43753409</v>
      </c>
      <c r="J153" s="22">
        <v>0</v>
      </c>
      <c r="K153" s="22">
        <v>0</v>
      </c>
      <c r="L153" s="22">
        <v>0</v>
      </c>
      <c r="M153" s="22">
        <v>245845640</v>
      </c>
      <c r="N153" s="22">
        <v>15237744</v>
      </c>
      <c r="O153" s="22">
        <v>75174727</v>
      </c>
      <c r="P153" s="22">
        <v>22532614</v>
      </c>
      <c r="Q153" s="22">
        <v>27330279</v>
      </c>
      <c r="R153" s="22">
        <v>23056172</v>
      </c>
      <c r="S153" s="22">
        <v>5197731</v>
      </c>
      <c r="T153" s="22">
        <v>414374907</v>
      </c>
      <c r="U153" s="22">
        <v>26321299</v>
      </c>
      <c r="V153" s="22">
        <v>0</v>
      </c>
      <c r="W153" s="22">
        <v>5567043</v>
      </c>
      <c r="X153" s="22">
        <v>5634822</v>
      </c>
      <c r="Y153" s="22">
        <v>7117683</v>
      </c>
      <c r="Z153" s="22">
        <v>0</v>
      </c>
      <c r="AA153" s="22">
        <v>0</v>
      </c>
      <c r="AB153" s="22">
        <v>0</v>
      </c>
      <c r="AC153" s="22">
        <v>44640847</v>
      </c>
      <c r="AD153" s="22">
        <v>12593022</v>
      </c>
      <c r="AE153" s="22">
        <v>9005096</v>
      </c>
      <c r="AF153" s="22">
        <v>0</v>
      </c>
      <c r="AG153" s="22">
        <v>6709637</v>
      </c>
      <c r="AH153" s="22">
        <v>1828200</v>
      </c>
      <c r="AI153" s="22">
        <v>74776802</v>
      </c>
      <c r="AJ153" s="22">
        <v>339598105</v>
      </c>
      <c r="AK153" s="22">
        <v>29419583</v>
      </c>
      <c r="AL153" s="22">
        <v>310178522</v>
      </c>
    </row>
    <row r="154" spans="1:38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31110757</v>
      </c>
      <c r="F154" s="22">
        <v>0</v>
      </c>
      <c r="G154" s="22">
        <v>21123211</v>
      </c>
      <c r="H154" s="22">
        <v>22130053</v>
      </c>
      <c r="I154" s="22">
        <v>6667896</v>
      </c>
      <c r="J154" s="22">
        <v>0</v>
      </c>
      <c r="K154" s="22">
        <v>0</v>
      </c>
      <c r="L154" s="22">
        <v>0</v>
      </c>
      <c r="M154" s="22">
        <v>81031917</v>
      </c>
      <c r="N154" s="22">
        <v>198258</v>
      </c>
      <c r="O154" s="22">
        <v>22466221</v>
      </c>
      <c r="P154" s="22">
        <v>3762882</v>
      </c>
      <c r="Q154" s="22">
        <v>3574401</v>
      </c>
      <c r="R154" s="22">
        <v>1453268</v>
      </c>
      <c r="S154" s="22">
        <v>3427892</v>
      </c>
      <c r="T154" s="22">
        <v>115914839</v>
      </c>
      <c r="U154" s="22">
        <v>18148295</v>
      </c>
      <c r="V154" s="22">
        <v>0</v>
      </c>
      <c r="W154" s="22">
        <v>7333983</v>
      </c>
      <c r="X154" s="22">
        <v>10061006</v>
      </c>
      <c r="Y154" s="22">
        <v>2260688</v>
      </c>
      <c r="Z154" s="22">
        <v>0</v>
      </c>
      <c r="AA154" s="22">
        <v>0</v>
      </c>
      <c r="AB154" s="22">
        <v>0</v>
      </c>
      <c r="AC154" s="22">
        <v>37803972</v>
      </c>
      <c r="AD154" s="22">
        <v>7216783</v>
      </c>
      <c r="AE154" s="22">
        <v>1308468</v>
      </c>
      <c r="AF154" s="22">
        <v>0</v>
      </c>
      <c r="AG154" s="22">
        <v>353795</v>
      </c>
      <c r="AH154" s="22">
        <v>1268394</v>
      </c>
      <c r="AI154" s="22">
        <v>47951412</v>
      </c>
      <c r="AJ154" s="22">
        <v>67963427</v>
      </c>
      <c r="AK154" s="22">
        <v>12440643</v>
      </c>
      <c r="AL154" s="22">
        <v>55522784</v>
      </c>
    </row>
    <row r="155" spans="1:38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2301159</v>
      </c>
      <c r="F155" s="22">
        <v>0</v>
      </c>
      <c r="G155" s="22">
        <v>6842238</v>
      </c>
      <c r="H155" s="22">
        <v>3598284</v>
      </c>
      <c r="I155" s="22">
        <v>111587</v>
      </c>
      <c r="J155" s="22">
        <v>0</v>
      </c>
      <c r="K155" s="22">
        <v>0</v>
      </c>
      <c r="L155" s="22">
        <v>0</v>
      </c>
      <c r="M155" s="22">
        <v>12853268</v>
      </c>
      <c r="N155" s="22">
        <v>0</v>
      </c>
      <c r="O155" s="22">
        <v>1224127</v>
      </c>
      <c r="P155" s="22">
        <v>615192</v>
      </c>
      <c r="Q155" s="22">
        <v>180756</v>
      </c>
      <c r="R155" s="22">
        <v>0</v>
      </c>
      <c r="S155" s="22">
        <v>281508</v>
      </c>
      <c r="T155" s="22">
        <v>15154851</v>
      </c>
      <c r="U155" s="22">
        <v>1762822</v>
      </c>
      <c r="V155" s="22">
        <v>0</v>
      </c>
      <c r="W155" s="22">
        <v>2152817</v>
      </c>
      <c r="X155" s="22">
        <v>524576</v>
      </c>
      <c r="Y155" s="22">
        <v>52856</v>
      </c>
      <c r="Z155" s="22">
        <v>0</v>
      </c>
      <c r="AA155" s="22">
        <v>0</v>
      </c>
      <c r="AB155" s="22">
        <v>0</v>
      </c>
      <c r="AC155" s="22">
        <v>4493071</v>
      </c>
      <c r="AD155" s="22">
        <v>803464</v>
      </c>
      <c r="AE155" s="22">
        <v>266714</v>
      </c>
      <c r="AF155" s="22">
        <v>0</v>
      </c>
      <c r="AG155" s="22">
        <v>0</v>
      </c>
      <c r="AH155" s="22">
        <v>105819</v>
      </c>
      <c r="AI155" s="22">
        <v>5669068</v>
      </c>
      <c r="AJ155" s="22">
        <v>9485783</v>
      </c>
      <c r="AK155" s="22">
        <v>1981131</v>
      </c>
      <c r="AL155" s="22">
        <v>7504652</v>
      </c>
    </row>
    <row r="156" spans="1:38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8401674</v>
      </c>
      <c r="F156" s="22">
        <v>0</v>
      </c>
      <c r="G156" s="22">
        <v>11796744</v>
      </c>
      <c r="H156" s="22">
        <v>1761251</v>
      </c>
      <c r="I156" s="22">
        <v>0</v>
      </c>
      <c r="J156" s="22">
        <v>0</v>
      </c>
      <c r="K156" s="22">
        <v>0</v>
      </c>
      <c r="L156" s="22">
        <v>0</v>
      </c>
      <c r="M156" s="22">
        <v>21959669</v>
      </c>
      <c r="N156" s="22">
        <v>0</v>
      </c>
      <c r="O156" s="22">
        <v>10353771</v>
      </c>
      <c r="P156" s="22">
        <v>680777</v>
      </c>
      <c r="Q156" s="22">
        <v>671779</v>
      </c>
      <c r="R156" s="22">
        <v>1364213</v>
      </c>
      <c r="S156" s="22">
        <v>397145</v>
      </c>
      <c r="T156" s="22">
        <v>35427354</v>
      </c>
      <c r="U156" s="22">
        <v>6116223</v>
      </c>
      <c r="V156" s="22">
        <v>0</v>
      </c>
      <c r="W156" s="22">
        <v>1903976</v>
      </c>
      <c r="X156" s="22">
        <v>715142</v>
      </c>
      <c r="Y156" s="22">
        <v>0</v>
      </c>
      <c r="Z156" s="22">
        <v>0</v>
      </c>
      <c r="AA156" s="22">
        <v>0</v>
      </c>
      <c r="AB156" s="22">
        <v>0</v>
      </c>
      <c r="AC156" s="22">
        <v>8735341</v>
      </c>
      <c r="AD156" s="22">
        <v>2489018</v>
      </c>
      <c r="AE156" s="22">
        <v>445623</v>
      </c>
      <c r="AF156" s="22">
        <v>0</v>
      </c>
      <c r="AG156" s="22">
        <v>694130</v>
      </c>
      <c r="AH156" s="22">
        <v>324265</v>
      </c>
      <c r="AI156" s="22">
        <v>12688377</v>
      </c>
      <c r="AJ156" s="22">
        <v>22738977</v>
      </c>
      <c r="AK156" s="22">
        <v>157594</v>
      </c>
      <c r="AL156" s="22">
        <v>22581383</v>
      </c>
    </row>
    <row r="157" spans="1:38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38589098</v>
      </c>
      <c r="F157" s="22">
        <v>0</v>
      </c>
      <c r="G157" s="22">
        <v>43279271</v>
      </c>
      <c r="H157" s="22">
        <v>2286295</v>
      </c>
      <c r="I157" s="22">
        <v>189905</v>
      </c>
      <c r="J157" s="22">
        <v>0</v>
      </c>
      <c r="K157" s="22">
        <v>1080526</v>
      </c>
      <c r="L157" s="22">
        <v>0</v>
      </c>
      <c r="M157" s="22">
        <v>85425095</v>
      </c>
      <c r="N157" s="22">
        <v>173302</v>
      </c>
      <c r="O157" s="22">
        <v>36425616</v>
      </c>
      <c r="P157" s="22">
        <v>13723209</v>
      </c>
      <c r="Q157" s="22">
        <v>3733252</v>
      </c>
      <c r="R157" s="22">
        <v>4285004</v>
      </c>
      <c r="S157" s="22">
        <v>2481523</v>
      </c>
      <c r="T157" s="22">
        <v>146247001</v>
      </c>
      <c r="U157" s="22">
        <v>17990569</v>
      </c>
      <c r="V157" s="22">
        <v>0</v>
      </c>
      <c r="W157" s="22">
        <v>14687296</v>
      </c>
      <c r="X157" s="22">
        <v>864940</v>
      </c>
      <c r="Y157" s="22">
        <v>78298</v>
      </c>
      <c r="Z157" s="22">
        <v>0</v>
      </c>
      <c r="AA157" s="22">
        <v>534009</v>
      </c>
      <c r="AB157" s="22">
        <v>0</v>
      </c>
      <c r="AC157" s="22">
        <v>34155112</v>
      </c>
      <c r="AD157" s="22">
        <v>13622923</v>
      </c>
      <c r="AE157" s="22">
        <v>8376761</v>
      </c>
      <c r="AF157" s="22">
        <v>0</v>
      </c>
      <c r="AG157" s="22">
        <v>2821185</v>
      </c>
      <c r="AH157" s="22">
        <v>1463671</v>
      </c>
      <c r="AI157" s="22">
        <v>60439652</v>
      </c>
      <c r="AJ157" s="22">
        <v>85807349</v>
      </c>
      <c r="AK157" s="22">
        <v>6757851</v>
      </c>
      <c r="AL157" s="22">
        <v>79049498</v>
      </c>
    </row>
    <row r="158" spans="1:38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8703018</v>
      </c>
      <c r="F158" s="22">
        <v>0</v>
      </c>
      <c r="G158" s="22">
        <v>4063219</v>
      </c>
      <c r="H158" s="22">
        <v>2989188</v>
      </c>
      <c r="I158" s="22">
        <v>3223936</v>
      </c>
      <c r="J158" s="22">
        <v>0</v>
      </c>
      <c r="K158" s="22">
        <v>0</v>
      </c>
      <c r="L158" s="22">
        <v>0</v>
      </c>
      <c r="M158" s="22">
        <v>18979361</v>
      </c>
      <c r="N158" s="22">
        <v>0</v>
      </c>
      <c r="O158" s="22">
        <v>18396805</v>
      </c>
      <c r="P158" s="22">
        <v>2187223</v>
      </c>
      <c r="Q158" s="22">
        <v>1730765</v>
      </c>
      <c r="R158" s="22">
        <v>1290854</v>
      </c>
      <c r="S158" s="22">
        <v>674946</v>
      </c>
      <c r="T158" s="22">
        <v>43259954</v>
      </c>
      <c r="U158" s="22">
        <v>3299921</v>
      </c>
      <c r="V158" s="22">
        <v>0</v>
      </c>
      <c r="W158" s="22">
        <v>1037447</v>
      </c>
      <c r="X158" s="22">
        <v>513156</v>
      </c>
      <c r="Y158" s="22">
        <v>249254</v>
      </c>
      <c r="Z158" s="22">
        <v>0</v>
      </c>
      <c r="AA158" s="22">
        <v>0</v>
      </c>
      <c r="AB158" s="22">
        <v>0</v>
      </c>
      <c r="AC158" s="22">
        <v>5099778</v>
      </c>
      <c r="AD158" s="22">
        <v>1923849</v>
      </c>
      <c r="AE158" s="22">
        <v>823545</v>
      </c>
      <c r="AF158" s="22">
        <v>0</v>
      </c>
      <c r="AG158" s="22">
        <v>264787</v>
      </c>
      <c r="AH158" s="22">
        <v>256317</v>
      </c>
      <c r="AI158" s="22">
        <v>8368276</v>
      </c>
      <c r="AJ158" s="22">
        <v>34891678</v>
      </c>
      <c r="AK158" s="22">
        <v>2242001</v>
      </c>
      <c r="AL158" s="22">
        <v>32649677</v>
      </c>
    </row>
    <row r="159" spans="1:38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9849788</v>
      </c>
      <c r="F159" s="22">
        <v>0</v>
      </c>
      <c r="G159" s="22">
        <v>9004957</v>
      </c>
      <c r="H159" s="22">
        <v>2472315</v>
      </c>
      <c r="I159" s="22">
        <v>772920</v>
      </c>
      <c r="J159" s="22">
        <v>0</v>
      </c>
      <c r="K159" s="22">
        <v>0</v>
      </c>
      <c r="L159" s="22">
        <v>0</v>
      </c>
      <c r="M159" s="22">
        <v>22099980</v>
      </c>
      <c r="N159" s="22">
        <v>157483</v>
      </c>
      <c r="O159" s="22">
        <v>11939327</v>
      </c>
      <c r="P159" s="22">
        <v>623289</v>
      </c>
      <c r="Q159" s="22">
        <v>383922</v>
      </c>
      <c r="R159" s="22">
        <v>527658</v>
      </c>
      <c r="S159" s="22">
        <v>643672</v>
      </c>
      <c r="T159" s="22">
        <v>36375331</v>
      </c>
      <c r="U159" s="22">
        <v>5622544</v>
      </c>
      <c r="V159" s="22">
        <v>0</v>
      </c>
      <c r="W159" s="22">
        <v>1074187</v>
      </c>
      <c r="X159" s="22">
        <v>858308</v>
      </c>
      <c r="Y159" s="22">
        <v>359764</v>
      </c>
      <c r="Z159" s="22">
        <v>0</v>
      </c>
      <c r="AA159" s="22">
        <v>0</v>
      </c>
      <c r="AB159" s="22">
        <v>0</v>
      </c>
      <c r="AC159" s="22">
        <v>7914803</v>
      </c>
      <c r="AD159" s="22">
        <v>4129852</v>
      </c>
      <c r="AE159" s="22">
        <v>325584</v>
      </c>
      <c r="AF159" s="22">
        <v>0</v>
      </c>
      <c r="AG159" s="22">
        <v>145341</v>
      </c>
      <c r="AH159" s="22">
        <v>455745</v>
      </c>
      <c r="AI159" s="22">
        <v>12971325</v>
      </c>
      <c r="AJ159" s="22">
        <v>23404006</v>
      </c>
      <c r="AK159" s="22">
        <v>1345639</v>
      </c>
      <c r="AL159" s="22">
        <v>22058367</v>
      </c>
    </row>
    <row r="160" spans="1:38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8339082</v>
      </c>
      <c r="F160" s="22">
        <v>0</v>
      </c>
      <c r="G160" s="22">
        <v>13999258</v>
      </c>
      <c r="H160" s="22">
        <v>6835342</v>
      </c>
      <c r="I160" s="22">
        <v>1674290</v>
      </c>
      <c r="J160" s="22">
        <v>0</v>
      </c>
      <c r="K160" s="22">
        <v>0</v>
      </c>
      <c r="L160" s="22">
        <v>0</v>
      </c>
      <c r="M160" s="22">
        <v>30847972</v>
      </c>
      <c r="N160" s="22">
        <v>0</v>
      </c>
      <c r="O160" s="22">
        <v>11967544</v>
      </c>
      <c r="P160" s="22">
        <v>1962864</v>
      </c>
      <c r="Q160" s="22">
        <v>3498699</v>
      </c>
      <c r="R160" s="22">
        <v>4120738</v>
      </c>
      <c r="S160" s="22">
        <v>729003</v>
      </c>
      <c r="T160" s="22">
        <v>53126820</v>
      </c>
      <c r="U160" s="22">
        <v>4995708</v>
      </c>
      <c r="V160" s="22">
        <v>0</v>
      </c>
      <c r="W160" s="22">
        <v>5571278</v>
      </c>
      <c r="X160" s="22">
        <v>2547591</v>
      </c>
      <c r="Y160" s="22">
        <v>496709</v>
      </c>
      <c r="Z160" s="22">
        <v>0</v>
      </c>
      <c r="AA160" s="22">
        <v>0</v>
      </c>
      <c r="AB160" s="22">
        <v>0</v>
      </c>
      <c r="AC160" s="22">
        <v>13611286</v>
      </c>
      <c r="AD160" s="22">
        <v>7369888</v>
      </c>
      <c r="AE160" s="22">
        <v>1060686</v>
      </c>
      <c r="AF160" s="22">
        <v>0</v>
      </c>
      <c r="AG160" s="22">
        <v>1324078</v>
      </c>
      <c r="AH160" s="22">
        <v>415908</v>
      </c>
      <c r="AI160" s="22">
        <v>23781846</v>
      </c>
      <c r="AJ160" s="22">
        <v>29344974</v>
      </c>
      <c r="AK160" s="22">
        <v>2908192</v>
      </c>
      <c r="AL160" s="22">
        <v>26436782</v>
      </c>
    </row>
    <row r="161" spans="1:38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38873570</v>
      </c>
      <c r="F161" s="22">
        <v>0</v>
      </c>
      <c r="G161" s="22">
        <v>14459436</v>
      </c>
      <c r="H161" s="22">
        <v>10143451</v>
      </c>
      <c r="I161" s="22">
        <v>2573669</v>
      </c>
      <c r="J161" s="22">
        <v>0</v>
      </c>
      <c r="K161" s="22">
        <v>3610701</v>
      </c>
      <c r="L161" s="22">
        <v>0</v>
      </c>
      <c r="M161" s="22">
        <v>69660827</v>
      </c>
      <c r="N161" s="22">
        <v>1324000</v>
      </c>
      <c r="O161" s="22">
        <v>13267327</v>
      </c>
      <c r="P161" s="22">
        <v>5565553</v>
      </c>
      <c r="Q161" s="22">
        <v>5750779</v>
      </c>
      <c r="R161" s="22">
        <v>0</v>
      </c>
      <c r="S161" s="22">
        <v>2545345</v>
      </c>
      <c r="T161" s="22">
        <v>98113831</v>
      </c>
      <c r="U161" s="22">
        <v>23249396</v>
      </c>
      <c r="V161" s="22">
        <v>0</v>
      </c>
      <c r="W161" s="22">
        <v>5118704</v>
      </c>
      <c r="X161" s="22">
        <v>2971796</v>
      </c>
      <c r="Y161" s="22">
        <v>519411</v>
      </c>
      <c r="Z161" s="22">
        <v>0</v>
      </c>
      <c r="AA161" s="22">
        <v>1974299</v>
      </c>
      <c r="AB161" s="22">
        <v>0</v>
      </c>
      <c r="AC161" s="22">
        <v>33833606</v>
      </c>
      <c r="AD161" s="22">
        <v>7348193</v>
      </c>
      <c r="AE161" s="22">
        <v>2792627</v>
      </c>
      <c r="AF161" s="22">
        <v>0</v>
      </c>
      <c r="AG161" s="22">
        <v>0</v>
      </c>
      <c r="AH161" s="22">
        <v>1192166</v>
      </c>
      <c r="AI161" s="22">
        <v>45166592</v>
      </c>
      <c r="AJ161" s="22">
        <v>52947239</v>
      </c>
      <c r="AK161" s="22">
        <v>4011013</v>
      </c>
      <c r="AL161" s="22">
        <v>48936226</v>
      </c>
    </row>
    <row r="162" spans="1:38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11564162</v>
      </c>
      <c r="F162" s="22">
        <v>0</v>
      </c>
      <c r="G162" s="22">
        <v>7465069</v>
      </c>
      <c r="H162" s="22">
        <v>4195681</v>
      </c>
      <c r="I162" s="22">
        <v>2203560</v>
      </c>
      <c r="J162" s="22">
        <v>0</v>
      </c>
      <c r="K162" s="22">
        <v>0</v>
      </c>
      <c r="L162" s="22">
        <v>0</v>
      </c>
      <c r="M162" s="22">
        <v>25428472</v>
      </c>
      <c r="N162" s="22">
        <v>36353</v>
      </c>
      <c r="O162" s="22">
        <v>15871614</v>
      </c>
      <c r="P162" s="22">
        <v>2287800</v>
      </c>
      <c r="Q162" s="22">
        <v>543365</v>
      </c>
      <c r="R162" s="22">
        <v>1335312</v>
      </c>
      <c r="S162" s="22">
        <v>767257</v>
      </c>
      <c r="T162" s="22">
        <v>46270173</v>
      </c>
      <c r="U162" s="22">
        <v>7263204</v>
      </c>
      <c r="V162" s="22">
        <v>0</v>
      </c>
      <c r="W162" s="22">
        <v>2871633</v>
      </c>
      <c r="X162" s="22">
        <v>1256853</v>
      </c>
      <c r="Y162" s="22">
        <v>867841</v>
      </c>
      <c r="Z162" s="22">
        <v>0</v>
      </c>
      <c r="AA162" s="22">
        <v>0</v>
      </c>
      <c r="AB162" s="22">
        <v>0</v>
      </c>
      <c r="AC162" s="22">
        <v>12259531</v>
      </c>
      <c r="AD162" s="22">
        <v>1989433</v>
      </c>
      <c r="AE162" s="22">
        <v>1001393</v>
      </c>
      <c r="AF162" s="22">
        <v>0</v>
      </c>
      <c r="AG162" s="22">
        <v>759644</v>
      </c>
      <c r="AH162" s="22">
        <v>413718</v>
      </c>
      <c r="AI162" s="22">
        <v>16423719</v>
      </c>
      <c r="AJ162" s="22">
        <v>29846454</v>
      </c>
      <c r="AK162" s="22">
        <v>1485186</v>
      </c>
      <c r="AL162" s="22">
        <v>28361268</v>
      </c>
    </row>
    <row r="163" spans="1:38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1216436</v>
      </c>
      <c r="F163" s="22">
        <v>0</v>
      </c>
      <c r="G163" s="22">
        <v>22355253</v>
      </c>
      <c r="H163" s="22">
        <v>2374479</v>
      </c>
      <c r="I163" s="22">
        <v>0</v>
      </c>
      <c r="J163" s="22">
        <v>0</v>
      </c>
      <c r="K163" s="22">
        <v>196192</v>
      </c>
      <c r="L163" s="22">
        <v>673464</v>
      </c>
      <c r="M163" s="22">
        <v>26815824</v>
      </c>
      <c r="N163" s="22">
        <v>92437</v>
      </c>
      <c r="O163" s="22">
        <v>9977249</v>
      </c>
      <c r="P163" s="22">
        <v>1734386</v>
      </c>
      <c r="Q163" s="22">
        <v>510917</v>
      </c>
      <c r="R163" s="22">
        <v>1088465</v>
      </c>
      <c r="S163" s="22">
        <v>1196576</v>
      </c>
      <c r="T163" s="22">
        <v>41415854</v>
      </c>
      <c r="U163" s="22">
        <v>829773</v>
      </c>
      <c r="V163" s="22">
        <v>0</v>
      </c>
      <c r="W163" s="22">
        <v>5748134</v>
      </c>
      <c r="X163" s="22">
        <v>612879</v>
      </c>
      <c r="Y163" s="22">
        <v>0</v>
      </c>
      <c r="Z163" s="22">
        <v>0</v>
      </c>
      <c r="AA163" s="22">
        <v>105665</v>
      </c>
      <c r="AB163" s="22">
        <v>440661</v>
      </c>
      <c r="AC163" s="22">
        <v>7737112</v>
      </c>
      <c r="AD163" s="22">
        <v>3355890</v>
      </c>
      <c r="AE163" s="22">
        <v>995065</v>
      </c>
      <c r="AF163" s="22">
        <v>0</v>
      </c>
      <c r="AG163" s="22">
        <v>855375</v>
      </c>
      <c r="AH163" s="22">
        <v>778364</v>
      </c>
      <c r="AI163" s="22">
        <v>13721806</v>
      </c>
      <c r="AJ163" s="22">
        <v>27694048</v>
      </c>
      <c r="AK163" s="22">
        <v>2265176</v>
      </c>
      <c r="AL163" s="22">
        <v>25428872</v>
      </c>
    </row>
    <row r="164" spans="1:38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11215780</v>
      </c>
      <c r="F164" s="22">
        <v>0</v>
      </c>
      <c r="G164" s="22">
        <v>3770116</v>
      </c>
      <c r="H164" s="22">
        <v>3124809</v>
      </c>
      <c r="I164" s="22">
        <v>1493084</v>
      </c>
      <c r="J164" s="22">
        <v>0</v>
      </c>
      <c r="K164" s="22">
        <v>0</v>
      </c>
      <c r="L164" s="22">
        <v>0</v>
      </c>
      <c r="M164" s="22">
        <v>19603789</v>
      </c>
      <c r="N164" s="22">
        <v>87761</v>
      </c>
      <c r="O164" s="22">
        <v>10550356</v>
      </c>
      <c r="P164" s="22">
        <v>2943475</v>
      </c>
      <c r="Q164" s="22">
        <v>779996</v>
      </c>
      <c r="R164" s="22">
        <v>990095</v>
      </c>
      <c r="S164" s="22">
        <v>765524</v>
      </c>
      <c r="T164" s="22">
        <v>35720996</v>
      </c>
      <c r="U164" s="22">
        <v>5325102</v>
      </c>
      <c r="V164" s="22">
        <v>0</v>
      </c>
      <c r="W164" s="22">
        <v>565398</v>
      </c>
      <c r="X164" s="22">
        <v>798607</v>
      </c>
      <c r="Y164" s="22">
        <v>387808</v>
      </c>
      <c r="Z164" s="22">
        <v>0</v>
      </c>
      <c r="AA164" s="22">
        <v>0</v>
      </c>
      <c r="AB164" s="22">
        <v>0</v>
      </c>
      <c r="AC164" s="22">
        <v>7076915</v>
      </c>
      <c r="AD164" s="22">
        <v>3474191</v>
      </c>
      <c r="AE164" s="22">
        <v>1590916</v>
      </c>
      <c r="AF164" s="22">
        <v>0</v>
      </c>
      <c r="AG164" s="22">
        <v>134069</v>
      </c>
      <c r="AH164" s="22">
        <v>237052</v>
      </c>
      <c r="AI164" s="22">
        <v>12513143</v>
      </c>
      <c r="AJ164" s="22">
        <v>23207853</v>
      </c>
      <c r="AK164" s="22">
        <v>1845585</v>
      </c>
      <c r="AL164" s="22">
        <v>21362268</v>
      </c>
    </row>
    <row r="165" spans="1:38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44497429</v>
      </c>
      <c r="F165" s="22">
        <v>0</v>
      </c>
      <c r="G165" s="22">
        <v>17949241</v>
      </c>
      <c r="H165" s="22">
        <v>13535629</v>
      </c>
      <c r="I165" s="22">
        <v>11551086</v>
      </c>
      <c r="J165" s="22">
        <v>0</v>
      </c>
      <c r="K165" s="22">
        <v>0</v>
      </c>
      <c r="L165" s="22">
        <v>0</v>
      </c>
      <c r="M165" s="22">
        <v>87533385</v>
      </c>
      <c r="N165" s="22">
        <v>5778720</v>
      </c>
      <c r="O165" s="22">
        <v>7075480</v>
      </c>
      <c r="P165" s="22">
        <v>4006336</v>
      </c>
      <c r="Q165" s="22">
        <v>4956758</v>
      </c>
      <c r="R165" s="22">
        <v>608351</v>
      </c>
      <c r="S165" s="22">
        <v>1708614</v>
      </c>
      <c r="T165" s="22">
        <v>111667644</v>
      </c>
      <c r="U165" s="22">
        <v>21927699</v>
      </c>
      <c r="V165" s="22">
        <v>0</v>
      </c>
      <c r="W165" s="22">
        <v>4297997</v>
      </c>
      <c r="X165" s="22">
        <v>3690994</v>
      </c>
      <c r="Y165" s="22">
        <v>1598002</v>
      </c>
      <c r="Z165" s="22">
        <v>0</v>
      </c>
      <c r="AA165" s="22">
        <v>0</v>
      </c>
      <c r="AB165" s="22">
        <v>0</v>
      </c>
      <c r="AC165" s="22">
        <v>31514692</v>
      </c>
      <c r="AD165" s="22">
        <v>2754427</v>
      </c>
      <c r="AE165" s="22">
        <v>1617690</v>
      </c>
      <c r="AF165" s="22">
        <v>0</v>
      </c>
      <c r="AG165" s="22">
        <v>112413</v>
      </c>
      <c r="AH165" s="22">
        <v>1061158</v>
      </c>
      <c r="AI165" s="22">
        <v>37060380</v>
      </c>
      <c r="AJ165" s="22">
        <v>74607264</v>
      </c>
      <c r="AK165" s="22">
        <v>4990672</v>
      </c>
      <c r="AL165" s="22">
        <v>69616592</v>
      </c>
    </row>
    <row r="166" spans="1:38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12232756</v>
      </c>
      <c r="F166" s="22">
        <v>0</v>
      </c>
      <c r="G166" s="22">
        <v>1776809</v>
      </c>
      <c r="H166" s="22">
        <v>2670492</v>
      </c>
      <c r="I166" s="22">
        <v>1965719</v>
      </c>
      <c r="J166" s="22">
        <v>0</v>
      </c>
      <c r="K166" s="22">
        <v>0</v>
      </c>
      <c r="L166" s="22">
        <v>575147</v>
      </c>
      <c r="M166" s="22">
        <v>19220923</v>
      </c>
      <c r="N166" s="22">
        <v>40336</v>
      </c>
      <c r="O166" s="22">
        <v>12284141</v>
      </c>
      <c r="P166" s="22">
        <v>517067</v>
      </c>
      <c r="Q166" s="22">
        <v>890696</v>
      </c>
      <c r="R166" s="22">
        <v>335739</v>
      </c>
      <c r="S166" s="22">
        <v>1799016</v>
      </c>
      <c r="T166" s="22">
        <v>35087918</v>
      </c>
      <c r="U166" s="22">
        <v>6693978</v>
      </c>
      <c r="V166" s="22">
        <v>0</v>
      </c>
      <c r="W166" s="22">
        <v>814125</v>
      </c>
      <c r="X166" s="22">
        <v>1008810</v>
      </c>
      <c r="Y166" s="22">
        <v>96927</v>
      </c>
      <c r="Z166" s="22">
        <v>0</v>
      </c>
      <c r="AA166" s="22">
        <v>0</v>
      </c>
      <c r="AB166" s="22">
        <v>159544</v>
      </c>
      <c r="AC166" s="22">
        <v>8773384</v>
      </c>
      <c r="AD166" s="22">
        <v>4223966</v>
      </c>
      <c r="AE166" s="22">
        <v>173308</v>
      </c>
      <c r="AF166" s="22">
        <v>0</v>
      </c>
      <c r="AG166" s="22">
        <v>44996</v>
      </c>
      <c r="AH166" s="22">
        <v>935121</v>
      </c>
      <c r="AI166" s="22">
        <v>14150775</v>
      </c>
      <c r="AJ166" s="22">
        <v>20937143</v>
      </c>
      <c r="AK166" s="22">
        <v>4603887</v>
      </c>
      <c r="AL166" s="22">
        <v>16333256</v>
      </c>
    </row>
    <row r="167" spans="1:38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13532650</v>
      </c>
      <c r="F167" s="22">
        <v>0</v>
      </c>
      <c r="G167" s="22">
        <v>10100133</v>
      </c>
      <c r="H167" s="22">
        <v>8898049</v>
      </c>
      <c r="I167" s="22">
        <v>1259637</v>
      </c>
      <c r="J167" s="22">
        <v>0</v>
      </c>
      <c r="K167" s="22">
        <v>0</v>
      </c>
      <c r="L167" s="22">
        <v>0</v>
      </c>
      <c r="M167" s="22">
        <v>33790469</v>
      </c>
      <c r="N167" s="22">
        <v>0</v>
      </c>
      <c r="O167" s="22">
        <v>5078146</v>
      </c>
      <c r="P167" s="22">
        <v>1634597</v>
      </c>
      <c r="Q167" s="22">
        <v>2596627</v>
      </c>
      <c r="R167" s="22">
        <v>1048179</v>
      </c>
      <c r="S167" s="22">
        <v>641302</v>
      </c>
      <c r="T167" s="22">
        <v>44789320</v>
      </c>
      <c r="U167" s="22">
        <v>7316243</v>
      </c>
      <c r="V167" s="22">
        <v>0</v>
      </c>
      <c r="W167" s="22">
        <v>1861784</v>
      </c>
      <c r="X167" s="22">
        <v>1680052</v>
      </c>
      <c r="Y167" s="22">
        <v>351625</v>
      </c>
      <c r="Z167" s="22">
        <v>0</v>
      </c>
      <c r="AA167" s="22">
        <v>0</v>
      </c>
      <c r="AB167" s="22">
        <v>0</v>
      </c>
      <c r="AC167" s="22">
        <v>11209704</v>
      </c>
      <c r="AD167" s="22">
        <v>2248889</v>
      </c>
      <c r="AE167" s="22">
        <v>539590</v>
      </c>
      <c r="AF167" s="22">
        <v>0</v>
      </c>
      <c r="AG167" s="22">
        <v>398774</v>
      </c>
      <c r="AH167" s="22">
        <v>268154</v>
      </c>
      <c r="AI167" s="22">
        <v>14665111</v>
      </c>
      <c r="AJ167" s="22">
        <v>30124209</v>
      </c>
      <c r="AK167" s="22">
        <v>3686941</v>
      </c>
      <c r="AL167" s="22">
        <v>26437268</v>
      </c>
    </row>
    <row r="168" spans="1:38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30980084</v>
      </c>
      <c r="F168" s="22">
        <v>0</v>
      </c>
      <c r="G168" s="22">
        <v>26913969</v>
      </c>
      <c r="H168" s="22">
        <v>13692417</v>
      </c>
      <c r="I168" s="22">
        <v>5692211</v>
      </c>
      <c r="J168" s="22">
        <v>0</v>
      </c>
      <c r="K168" s="22">
        <v>0</v>
      </c>
      <c r="L168" s="22">
        <v>0</v>
      </c>
      <c r="M168" s="22">
        <v>77278681</v>
      </c>
      <c r="N168" s="22">
        <v>0</v>
      </c>
      <c r="O168" s="22">
        <v>12999149</v>
      </c>
      <c r="P168" s="22">
        <v>4316775</v>
      </c>
      <c r="Q168" s="22">
        <v>6018470</v>
      </c>
      <c r="R168" s="22">
        <v>6866382</v>
      </c>
      <c r="S168" s="22">
        <v>2755887</v>
      </c>
      <c r="T168" s="22">
        <v>110235344</v>
      </c>
      <c r="U168" s="22">
        <v>16727951</v>
      </c>
      <c r="V168" s="22">
        <v>0</v>
      </c>
      <c r="W168" s="22">
        <v>7748279</v>
      </c>
      <c r="X168" s="22">
        <v>3733507</v>
      </c>
      <c r="Y168" s="22">
        <v>1135035</v>
      </c>
      <c r="Z168" s="22">
        <v>0</v>
      </c>
      <c r="AA168" s="22">
        <v>0</v>
      </c>
      <c r="AB168" s="22">
        <v>0</v>
      </c>
      <c r="AC168" s="22">
        <v>29344772</v>
      </c>
      <c r="AD168" s="22">
        <v>4307137</v>
      </c>
      <c r="AE168" s="22">
        <v>2237873</v>
      </c>
      <c r="AF168" s="22">
        <v>0</v>
      </c>
      <c r="AG168" s="22">
        <v>4209806</v>
      </c>
      <c r="AH168" s="22">
        <v>1268484</v>
      </c>
      <c r="AI168" s="22">
        <v>41368072</v>
      </c>
      <c r="AJ168" s="22">
        <v>68867272</v>
      </c>
      <c r="AK168" s="22">
        <v>5660982</v>
      </c>
      <c r="AL168" s="22">
        <v>63206290</v>
      </c>
    </row>
    <row r="169" spans="1:38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3667932</v>
      </c>
      <c r="F169" s="22">
        <v>0</v>
      </c>
      <c r="G169" s="22">
        <v>3088596</v>
      </c>
      <c r="H169" s="22">
        <v>2721368</v>
      </c>
      <c r="I169" s="22">
        <v>150563</v>
      </c>
      <c r="J169" s="22">
        <v>0</v>
      </c>
      <c r="K169" s="22">
        <v>0</v>
      </c>
      <c r="L169" s="22">
        <v>221350</v>
      </c>
      <c r="M169" s="22">
        <v>9849809</v>
      </c>
      <c r="N169" s="22">
        <v>0</v>
      </c>
      <c r="O169" s="22">
        <v>321045</v>
      </c>
      <c r="P169" s="22">
        <v>569457</v>
      </c>
      <c r="Q169" s="22">
        <v>182836</v>
      </c>
      <c r="R169" s="22">
        <v>237901</v>
      </c>
      <c r="S169" s="22">
        <v>79978</v>
      </c>
      <c r="T169" s="22">
        <v>11241026</v>
      </c>
      <c r="U169" s="22">
        <v>1145388</v>
      </c>
      <c r="V169" s="22">
        <v>0</v>
      </c>
      <c r="W169" s="22">
        <v>1092604</v>
      </c>
      <c r="X169" s="22">
        <v>812350</v>
      </c>
      <c r="Y169" s="22">
        <v>63197</v>
      </c>
      <c r="Z169" s="22">
        <v>0</v>
      </c>
      <c r="AA169" s="22">
        <v>0</v>
      </c>
      <c r="AB169" s="22">
        <v>194205</v>
      </c>
      <c r="AC169" s="22">
        <v>3307744</v>
      </c>
      <c r="AD169" s="22">
        <v>212648</v>
      </c>
      <c r="AE169" s="22">
        <v>352139</v>
      </c>
      <c r="AF169" s="22">
        <v>0</v>
      </c>
      <c r="AG169" s="22">
        <v>19610</v>
      </c>
      <c r="AH169" s="22">
        <v>65802</v>
      </c>
      <c r="AI169" s="22">
        <v>3957943</v>
      </c>
      <c r="AJ169" s="22">
        <v>7283083</v>
      </c>
      <c r="AK169" s="22">
        <v>168913</v>
      </c>
      <c r="AL169" s="22">
        <v>7114170</v>
      </c>
    </row>
    <row r="170" spans="1:38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34157651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34157651</v>
      </c>
      <c r="N170" s="22">
        <v>363376</v>
      </c>
      <c r="O170" s="22">
        <v>5086617</v>
      </c>
      <c r="P170" s="22">
        <v>1256052</v>
      </c>
      <c r="Q170" s="22">
        <v>1300747</v>
      </c>
      <c r="R170" s="22">
        <v>192622</v>
      </c>
      <c r="S170" s="22">
        <v>952707</v>
      </c>
      <c r="T170" s="22">
        <v>43309772</v>
      </c>
      <c r="U170" s="22">
        <v>16808300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16808300</v>
      </c>
      <c r="AD170" s="22">
        <v>1589676</v>
      </c>
      <c r="AE170" s="22">
        <v>693324</v>
      </c>
      <c r="AF170" s="22">
        <v>0</v>
      </c>
      <c r="AG170" s="22">
        <v>110571</v>
      </c>
      <c r="AH170" s="22">
        <v>340333</v>
      </c>
      <c r="AI170" s="22">
        <v>19542204</v>
      </c>
      <c r="AJ170" s="22">
        <v>23767568</v>
      </c>
      <c r="AK170" s="22">
        <v>2606819</v>
      </c>
      <c r="AL170" s="22">
        <v>21160749</v>
      </c>
    </row>
    <row r="171" spans="1:38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36696996</v>
      </c>
      <c r="F171" s="22">
        <v>0</v>
      </c>
      <c r="G171" s="22">
        <v>42012733</v>
      </c>
      <c r="H171" s="22">
        <v>20296118</v>
      </c>
      <c r="I171" s="22">
        <v>0</v>
      </c>
      <c r="J171" s="22">
        <v>0</v>
      </c>
      <c r="K171" s="22">
        <v>0</v>
      </c>
      <c r="L171" s="22">
        <v>0</v>
      </c>
      <c r="M171" s="22">
        <v>99005847</v>
      </c>
      <c r="N171" s="22">
        <v>4633984</v>
      </c>
      <c r="O171" s="22">
        <v>52779434</v>
      </c>
      <c r="P171" s="22">
        <v>3156681</v>
      </c>
      <c r="Q171" s="22">
        <v>1953289</v>
      </c>
      <c r="R171" s="22">
        <v>4360743</v>
      </c>
      <c r="S171" s="22">
        <v>3404820</v>
      </c>
      <c r="T171" s="22">
        <v>169294798</v>
      </c>
      <c r="U171" s="22">
        <v>25081062</v>
      </c>
      <c r="V171" s="22">
        <v>0</v>
      </c>
      <c r="W171" s="22">
        <v>14548986</v>
      </c>
      <c r="X171" s="22">
        <v>7227915</v>
      </c>
      <c r="Y171" s="22">
        <v>0</v>
      </c>
      <c r="Z171" s="22">
        <v>0</v>
      </c>
      <c r="AA171" s="22">
        <v>0</v>
      </c>
      <c r="AB171" s="22">
        <v>0</v>
      </c>
      <c r="AC171" s="22">
        <v>46857963</v>
      </c>
      <c r="AD171" s="22">
        <v>4564291</v>
      </c>
      <c r="AE171" s="22">
        <v>1729747</v>
      </c>
      <c r="AF171" s="22">
        <v>0</v>
      </c>
      <c r="AG171" s="22">
        <v>1183614</v>
      </c>
      <c r="AH171" s="22">
        <v>1721210</v>
      </c>
      <c r="AI171" s="22">
        <v>56056825</v>
      </c>
      <c r="AJ171" s="22">
        <v>113237973</v>
      </c>
      <c r="AK171" s="22">
        <v>32545070</v>
      </c>
      <c r="AL171" s="22">
        <v>80692903</v>
      </c>
    </row>
    <row r="172" spans="1:38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5781311</v>
      </c>
      <c r="F172" s="22">
        <v>0</v>
      </c>
      <c r="G172" s="22">
        <v>3770834</v>
      </c>
      <c r="H172" s="22">
        <v>2054375</v>
      </c>
      <c r="I172" s="22">
        <v>427899</v>
      </c>
      <c r="J172" s="22">
        <v>0</v>
      </c>
      <c r="K172" s="22">
        <v>0</v>
      </c>
      <c r="L172" s="22">
        <v>1311367</v>
      </c>
      <c r="M172" s="22">
        <v>13345786</v>
      </c>
      <c r="N172" s="22">
        <v>364493</v>
      </c>
      <c r="O172" s="22">
        <v>567004</v>
      </c>
      <c r="P172" s="22">
        <v>1491244</v>
      </c>
      <c r="Q172" s="22">
        <v>588045</v>
      </c>
      <c r="R172" s="22">
        <v>198319</v>
      </c>
      <c r="S172" s="22">
        <v>306771</v>
      </c>
      <c r="T172" s="22">
        <v>16861662</v>
      </c>
      <c r="U172" s="22">
        <v>4226921</v>
      </c>
      <c r="V172" s="22">
        <v>0</v>
      </c>
      <c r="W172" s="22">
        <v>1700794</v>
      </c>
      <c r="X172" s="22">
        <v>1216089</v>
      </c>
      <c r="Y172" s="22">
        <v>294494</v>
      </c>
      <c r="Z172" s="22">
        <v>0</v>
      </c>
      <c r="AA172" s="22">
        <v>0</v>
      </c>
      <c r="AB172" s="22">
        <v>1183173</v>
      </c>
      <c r="AC172" s="22">
        <v>8621471</v>
      </c>
      <c r="AD172" s="22">
        <v>168176</v>
      </c>
      <c r="AE172" s="22">
        <v>945379</v>
      </c>
      <c r="AF172" s="22">
        <v>0</v>
      </c>
      <c r="AG172" s="22">
        <v>126521</v>
      </c>
      <c r="AH172" s="22">
        <v>220033</v>
      </c>
      <c r="AI172" s="22">
        <v>10081580</v>
      </c>
      <c r="AJ172" s="22">
        <v>6780082</v>
      </c>
      <c r="AK172" s="22">
        <v>474905</v>
      </c>
      <c r="AL172" s="22">
        <v>6305177</v>
      </c>
    </row>
    <row r="173" spans="1:38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6260374</v>
      </c>
      <c r="F173" s="22">
        <v>0</v>
      </c>
      <c r="G173" s="22">
        <v>3895021</v>
      </c>
      <c r="H173" s="22">
        <v>2476734</v>
      </c>
      <c r="I173" s="22">
        <v>0</v>
      </c>
      <c r="J173" s="22">
        <v>0</v>
      </c>
      <c r="K173" s="22">
        <v>0</v>
      </c>
      <c r="L173" s="22">
        <v>0</v>
      </c>
      <c r="M173" s="22">
        <v>12632129</v>
      </c>
      <c r="N173" s="22">
        <v>2935420</v>
      </c>
      <c r="O173" s="22">
        <v>3922774</v>
      </c>
      <c r="P173" s="22">
        <v>1937174</v>
      </c>
      <c r="Q173" s="22">
        <v>134234</v>
      </c>
      <c r="R173" s="22">
        <v>0</v>
      </c>
      <c r="S173" s="22">
        <v>405591</v>
      </c>
      <c r="T173" s="22">
        <v>21967322</v>
      </c>
      <c r="U173" s="22">
        <v>4433966</v>
      </c>
      <c r="V173" s="22">
        <v>0</v>
      </c>
      <c r="W173" s="22">
        <v>1986492</v>
      </c>
      <c r="X173" s="22">
        <v>1534061</v>
      </c>
      <c r="Y173" s="22">
        <v>0</v>
      </c>
      <c r="Z173" s="22">
        <v>0</v>
      </c>
      <c r="AA173" s="22">
        <v>0</v>
      </c>
      <c r="AB173" s="22">
        <v>0</v>
      </c>
      <c r="AC173" s="22">
        <v>7954519</v>
      </c>
      <c r="AD173" s="22">
        <v>2099783</v>
      </c>
      <c r="AE173" s="22">
        <v>1237106</v>
      </c>
      <c r="AF173" s="22">
        <v>0</v>
      </c>
      <c r="AG173" s="22">
        <v>0</v>
      </c>
      <c r="AH173" s="22">
        <v>277413</v>
      </c>
      <c r="AI173" s="22">
        <v>11568821</v>
      </c>
      <c r="AJ173" s="22">
        <v>10398501</v>
      </c>
      <c r="AK173" s="22">
        <v>967288</v>
      </c>
      <c r="AL173" s="22">
        <v>9431213</v>
      </c>
    </row>
    <row r="174" spans="1:38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44367329</v>
      </c>
      <c r="F174" s="22">
        <v>0</v>
      </c>
      <c r="G174" s="22">
        <v>16752272</v>
      </c>
      <c r="H174" s="22">
        <v>9791231</v>
      </c>
      <c r="I174" s="22">
        <v>1699863</v>
      </c>
      <c r="J174" s="22">
        <v>0</v>
      </c>
      <c r="K174" s="22">
        <v>0</v>
      </c>
      <c r="L174" s="22">
        <v>0</v>
      </c>
      <c r="M174" s="22">
        <v>72610695</v>
      </c>
      <c r="N174" s="22">
        <v>43279</v>
      </c>
      <c r="O174" s="22">
        <v>22178444</v>
      </c>
      <c r="P174" s="22">
        <v>2652691</v>
      </c>
      <c r="Q174" s="22">
        <v>1428290</v>
      </c>
      <c r="R174" s="22">
        <v>2979890</v>
      </c>
      <c r="S174" s="22">
        <v>2453653</v>
      </c>
      <c r="T174" s="22">
        <v>104346942</v>
      </c>
      <c r="U174" s="22">
        <v>30479359</v>
      </c>
      <c r="V174" s="22">
        <v>0</v>
      </c>
      <c r="W174" s="22">
        <v>5002086</v>
      </c>
      <c r="X174" s="22">
        <v>2619358</v>
      </c>
      <c r="Y174" s="22">
        <v>177976</v>
      </c>
      <c r="Z174" s="22">
        <v>0</v>
      </c>
      <c r="AA174" s="22">
        <v>0</v>
      </c>
      <c r="AB174" s="22">
        <v>0</v>
      </c>
      <c r="AC174" s="22">
        <v>38278779</v>
      </c>
      <c r="AD174" s="22">
        <v>8283844</v>
      </c>
      <c r="AE174" s="22">
        <v>1200827</v>
      </c>
      <c r="AF174" s="22">
        <v>0</v>
      </c>
      <c r="AG174" s="22">
        <v>852293</v>
      </c>
      <c r="AH174" s="22">
        <v>1025634</v>
      </c>
      <c r="AI174" s="22">
        <v>49641377</v>
      </c>
      <c r="AJ174" s="22">
        <v>54705565</v>
      </c>
      <c r="AK174" s="22">
        <v>2373494</v>
      </c>
      <c r="AL174" s="22">
        <v>52332071</v>
      </c>
    </row>
    <row r="175" spans="1:38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4479427</v>
      </c>
      <c r="F175" s="22">
        <v>0</v>
      </c>
      <c r="G175" s="22">
        <v>3352109</v>
      </c>
      <c r="H175" s="22">
        <v>799681</v>
      </c>
      <c r="I175" s="22">
        <v>0</v>
      </c>
      <c r="J175" s="22">
        <v>0</v>
      </c>
      <c r="K175" s="22">
        <v>0</v>
      </c>
      <c r="L175" s="22">
        <v>0</v>
      </c>
      <c r="M175" s="22">
        <v>8631217</v>
      </c>
      <c r="N175" s="22">
        <v>0</v>
      </c>
      <c r="O175" s="22">
        <v>1456080</v>
      </c>
      <c r="P175" s="22">
        <v>225676</v>
      </c>
      <c r="Q175" s="22">
        <v>988764</v>
      </c>
      <c r="R175" s="22">
        <v>44705</v>
      </c>
      <c r="S175" s="22">
        <v>129486</v>
      </c>
      <c r="T175" s="22">
        <v>11475928</v>
      </c>
      <c r="U175" s="22">
        <v>2549830</v>
      </c>
      <c r="V175" s="22">
        <v>0</v>
      </c>
      <c r="W175" s="22">
        <v>1171587</v>
      </c>
      <c r="X175" s="22">
        <v>542784</v>
      </c>
      <c r="Y175" s="22">
        <v>0</v>
      </c>
      <c r="Z175" s="22">
        <v>0</v>
      </c>
      <c r="AA175" s="22">
        <v>0</v>
      </c>
      <c r="AB175" s="22">
        <v>0</v>
      </c>
      <c r="AC175" s="22">
        <v>4264201</v>
      </c>
      <c r="AD175" s="22">
        <v>305890</v>
      </c>
      <c r="AE175" s="22">
        <v>78194</v>
      </c>
      <c r="AF175" s="22">
        <v>0</v>
      </c>
      <c r="AG175" s="22">
        <v>21274</v>
      </c>
      <c r="AH175" s="22">
        <v>118693</v>
      </c>
      <c r="AI175" s="22">
        <v>4788252</v>
      </c>
      <c r="AJ175" s="22">
        <v>6687676</v>
      </c>
      <c r="AK175" s="22">
        <v>882121</v>
      </c>
      <c r="AL175" s="22">
        <v>5805555</v>
      </c>
    </row>
    <row r="176" spans="1:38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75708674</v>
      </c>
      <c r="F176" s="22">
        <v>0</v>
      </c>
      <c r="G176" s="22">
        <v>11805614</v>
      </c>
      <c r="H176" s="22">
        <v>14608308</v>
      </c>
      <c r="I176" s="22">
        <v>4443531</v>
      </c>
      <c r="J176" s="22">
        <v>0</v>
      </c>
      <c r="K176" s="22">
        <v>0</v>
      </c>
      <c r="L176" s="22">
        <v>0</v>
      </c>
      <c r="M176" s="22">
        <v>106566127</v>
      </c>
      <c r="N176" s="22">
        <v>0</v>
      </c>
      <c r="O176" s="22">
        <v>54648333</v>
      </c>
      <c r="P176" s="22">
        <v>3746253</v>
      </c>
      <c r="Q176" s="22">
        <v>1477011</v>
      </c>
      <c r="R176" s="22">
        <v>4569732</v>
      </c>
      <c r="S176" s="22">
        <v>3080441</v>
      </c>
      <c r="T176" s="22">
        <v>174087897</v>
      </c>
      <c r="U176" s="22">
        <v>38056159</v>
      </c>
      <c r="V176" s="22">
        <v>0</v>
      </c>
      <c r="W176" s="22">
        <v>4384294</v>
      </c>
      <c r="X176" s="22">
        <v>4541527</v>
      </c>
      <c r="Y176" s="22">
        <v>913992</v>
      </c>
      <c r="Z176" s="22">
        <v>0</v>
      </c>
      <c r="AA176" s="22">
        <v>0</v>
      </c>
      <c r="AB176" s="22">
        <v>0</v>
      </c>
      <c r="AC176" s="22">
        <v>47895972</v>
      </c>
      <c r="AD176" s="22">
        <v>9704287</v>
      </c>
      <c r="AE176" s="22">
        <v>2250629</v>
      </c>
      <c r="AF176" s="22">
        <v>0</v>
      </c>
      <c r="AG176" s="22">
        <v>1036142</v>
      </c>
      <c r="AH176" s="22">
        <v>1619370</v>
      </c>
      <c r="AI176" s="22">
        <v>62506400</v>
      </c>
      <c r="AJ176" s="22">
        <v>111581497</v>
      </c>
      <c r="AK176" s="22">
        <v>7261857</v>
      </c>
      <c r="AL176" s="22">
        <v>104319640</v>
      </c>
    </row>
    <row r="177" spans="1:38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55216844</v>
      </c>
      <c r="F177" s="22">
        <v>0</v>
      </c>
      <c r="G177" s="22">
        <v>25384215</v>
      </c>
      <c r="H177" s="22">
        <v>28684817</v>
      </c>
      <c r="I177" s="22">
        <v>16354591</v>
      </c>
      <c r="J177" s="22">
        <v>0</v>
      </c>
      <c r="K177" s="22">
        <v>0</v>
      </c>
      <c r="L177" s="22">
        <v>0</v>
      </c>
      <c r="M177" s="22">
        <v>125640467</v>
      </c>
      <c r="N177" s="22">
        <v>12819440</v>
      </c>
      <c r="O177" s="22">
        <v>30226271</v>
      </c>
      <c r="P177" s="22">
        <v>6827873</v>
      </c>
      <c r="Q177" s="22">
        <v>23359130</v>
      </c>
      <c r="R177" s="22">
        <v>10645269</v>
      </c>
      <c r="S177" s="22">
        <v>3781844</v>
      </c>
      <c r="T177" s="22">
        <v>213300294</v>
      </c>
      <c r="U177" s="22">
        <v>27184436</v>
      </c>
      <c r="V177" s="22">
        <v>0</v>
      </c>
      <c r="W177" s="22">
        <v>7982572</v>
      </c>
      <c r="X177" s="22">
        <v>4773275</v>
      </c>
      <c r="Y177" s="22">
        <v>2004123</v>
      </c>
      <c r="Z177" s="22">
        <v>0</v>
      </c>
      <c r="AA177" s="22">
        <v>0</v>
      </c>
      <c r="AB177" s="22">
        <v>0</v>
      </c>
      <c r="AC177" s="22">
        <v>41944406</v>
      </c>
      <c r="AD177" s="22">
        <v>7844381</v>
      </c>
      <c r="AE177" s="22">
        <v>3507609</v>
      </c>
      <c r="AF177" s="22">
        <v>0</v>
      </c>
      <c r="AG177" s="22">
        <v>2794101</v>
      </c>
      <c r="AH177" s="22">
        <v>1545165</v>
      </c>
      <c r="AI177" s="22">
        <v>57635662</v>
      </c>
      <c r="AJ177" s="22">
        <v>155664632</v>
      </c>
      <c r="AK177" s="22">
        <v>10806481</v>
      </c>
      <c r="AL177" s="22">
        <v>144858151</v>
      </c>
    </row>
    <row r="178" spans="1:38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37866988</v>
      </c>
      <c r="F178" s="22">
        <v>0</v>
      </c>
      <c r="G178" s="22">
        <v>77351767</v>
      </c>
      <c r="H178" s="22">
        <v>50166068</v>
      </c>
      <c r="I178" s="22">
        <v>2882477</v>
      </c>
      <c r="J178" s="22">
        <v>0</v>
      </c>
      <c r="K178" s="22">
        <v>0</v>
      </c>
      <c r="L178" s="22">
        <v>0</v>
      </c>
      <c r="M178" s="22">
        <v>168267300</v>
      </c>
      <c r="N178" s="22">
        <v>0</v>
      </c>
      <c r="O178" s="22">
        <v>22767678</v>
      </c>
      <c r="P178" s="22">
        <v>4118984</v>
      </c>
      <c r="Q178" s="22">
        <v>18595725</v>
      </c>
      <c r="R178" s="22">
        <v>2817028</v>
      </c>
      <c r="S178" s="22">
        <v>2576751</v>
      </c>
      <c r="T178" s="22">
        <v>219143466</v>
      </c>
      <c r="U178" s="22">
        <v>17678442</v>
      </c>
      <c r="V178" s="22">
        <v>0</v>
      </c>
      <c r="W178" s="22">
        <v>3686407</v>
      </c>
      <c r="X178" s="22">
        <v>7507854</v>
      </c>
      <c r="Y178" s="22">
        <v>158038</v>
      </c>
      <c r="Z178" s="22">
        <v>0</v>
      </c>
      <c r="AA178" s="22">
        <v>0</v>
      </c>
      <c r="AB178" s="22">
        <v>0</v>
      </c>
      <c r="AC178" s="22">
        <v>29030741</v>
      </c>
      <c r="AD178" s="22">
        <v>6945194</v>
      </c>
      <c r="AE178" s="22">
        <v>2393249</v>
      </c>
      <c r="AF178" s="22">
        <v>0</v>
      </c>
      <c r="AG178" s="22">
        <v>1128883</v>
      </c>
      <c r="AH178" s="22">
        <v>1071817</v>
      </c>
      <c r="AI178" s="22">
        <v>40569884</v>
      </c>
      <c r="AJ178" s="22">
        <v>178573582</v>
      </c>
      <c r="AK178" s="22">
        <v>15460695</v>
      </c>
      <c r="AL178" s="22">
        <v>163112887</v>
      </c>
    </row>
    <row r="179" spans="1:38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7431901</v>
      </c>
      <c r="F179" s="22">
        <v>0</v>
      </c>
      <c r="G179" s="22">
        <v>6620525</v>
      </c>
      <c r="H179" s="22">
        <v>8828844</v>
      </c>
      <c r="I179" s="22">
        <v>0</v>
      </c>
      <c r="J179" s="22">
        <v>0</v>
      </c>
      <c r="K179" s="22">
        <v>0</v>
      </c>
      <c r="L179" s="22">
        <v>348811</v>
      </c>
      <c r="M179" s="22">
        <v>23230081</v>
      </c>
      <c r="N179" s="22">
        <v>0</v>
      </c>
      <c r="O179" s="22">
        <v>14518171</v>
      </c>
      <c r="P179" s="22">
        <v>2302020</v>
      </c>
      <c r="Q179" s="22">
        <v>9297610</v>
      </c>
      <c r="R179" s="22">
        <v>1105518</v>
      </c>
      <c r="S179" s="22">
        <v>1455644</v>
      </c>
      <c r="T179" s="22">
        <v>51909044</v>
      </c>
      <c r="U179" s="22">
        <v>2458870</v>
      </c>
      <c r="V179" s="22">
        <v>0</v>
      </c>
      <c r="W179" s="22">
        <v>1814843</v>
      </c>
      <c r="X179" s="22">
        <v>2893725</v>
      </c>
      <c r="Y179" s="22">
        <v>0</v>
      </c>
      <c r="Z179" s="22">
        <v>0</v>
      </c>
      <c r="AA179" s="22">
        <v>0</v>
      </c>
      <c r="AB179" s="22">
        <v>217918</v>
      </c>
      <c r="AC179" s="22">
        <v>7385356</v>
      </c>
      <c r="AD179" s="22">
        <v>3310164</v>
      </c>
      <c r="AE179" s="22">
        <v>1049092</v>
      </c>
      <c r="AF179" s="22">
        <v>0</v>
      </c>
      <c r="AG179" s="22">
        <v>274376</v>
      </c>
      <c r="AH179" s="22">
        <v>471061</v>
      </c>
      <c r="AI179" s="22">
        <v>12490049</v>
      </c>
      <c r="AJ179" s="22">
        <v>39418995</v>
      </c>
      <c r="AK179" s="22">
        <v>4944984</v>
      </c>
      <c r="AL179" s="22">
        <v>34474011</v>
      </c>
    </row>
    <row r="180" spans="1:38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9395812</v>
      </c>
      <c r="F180" s="22">
        <v>0</v>
      </c>
      <c r="G180" s="22">
        <v>13163739</v>
      </c>
      <c r="H180" s="22">
        <v>1310883</v>
      </c>
      <c r="I180" s="22">
        <v>161330</v>
      </c>
      <c r="J180" s="22">
        <v>0</v>
      </c>
      <c r="K180" s="22">
        <v>0</v>
      </c>
      <c r="L180" s="22">
        <v>0</v>
      </c>
      <c r="M180" s="22">
        <v>24031764</v>
      </c>
      <c r="N180" s="22">
        <v>0</v>
      </c>
      <c r="O180" s="22">
        <v>10320298</v>
      </c>
      <c r="P180" s="22">
        <v>1501703</v>
      </c>
      <c r="Q180" s="22">
        <v>404804</v>
      </c>
      <c r="R180" s="22">
        <v>346167</v>
      </c>
      <c r="S180" s="22">
        <v>1747654</v>
      </c>
      <c r="T180" s="22">
        <v>38352390</v>
      </c>
      <c r="U180" s="22">
        <v>7819765</v>
      </c>
      <c r="V180" s="22">
        <v>0</v>
      </c>
      <c r="W180" s="22">
        <v>6357104</v>
      </c>
      <c r="X180" s="22">
        <v>728298</v>
      </c>
      <c r="Y180" s="22">
        <v>107550</v>
      </c>
      <c r="Z180" s="22">
        <v>0</v>
      </c>
      <c r="AA180" s="22">
        <v>0</v>
      </c>
      <c r="AB180" s="22">
        <v>0</v>
      </c>
      <c r="AC180" s="22">
        <v>15012717</v>
      </c>
      <c r="AD180" s="22">
        <v>4790562</v>
      </c>
      <c r="AE180" s="22">
        <v>623564</v>
      </c>
      <c r="AF180" s="22">
        <v>0</v>
      </c>
      <c r="AG180" s="22">
        <v>72078</v>
      </c>
      <c r="AH180" s="22">
        <v>734986</v>
      </c>
      <c r="AI180" s="22">
        <v>21233907</v>
      </c>
      <c r="AJ180" s="22">
        <v>17118483</v>
      </c>
      <c r="AK180" s="22">
        <v>0</v>
      </c>
      <c r="AL180" s="22">
        <v>17118483</v>
      </c>
    </row>
    <row r="181" spans="1:38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64570214</v>
      </c>
      <c r="F181" s="22">
        <v>0</v>
      </c>
      <c r="G181" s="22">
        <v>26485977</v>
      </c>
      <c r="H181" s="22">
        <v>26076498</v>
      </c>
      <c r="I181" s="22">
        <v>13144459</v>
      </c>
      <c r="J181" s="22">
        <v>0</v>
      </c>
      <c r="K181" s="22">
        <v>0</v>
      </c>
      <c r="L181" s="22">
        <v>0</v>
      </c>
      <c r="M181" s="22">
        <v>130277148</v>
      </c>
      <c r="N181" s="22">
        <v>1917558</v>
      </c>
      <c r="O181" s="22">
        <v>29679762</v>
      </c>
      <c r="P181" s="22">
        <v>2588781</v>
      </c>
      <c r="Q181" s="22">
        <v>14301092</v>
      </c>
      <c r="R181" s="22">
        <v>8410385</v>
      </c>
      <c r="S181" s="22">
        <v>2971103</v>
      </c>
      <c r="T181" s="22">
        <v>190145829</v>
      </c>
      <c r="U181" s="22">
        <v>23478795</v>
      </c>
      <c r="V181" s="22">
        <v>0</v>
      </c>
      <c r="W181" s="22">
        <v>5379321</v>
      </c>
      <c r="X181" s="22">
        <v>8252877</v>
      </c>
      <c r="Y181" s="22">
        <v>1570112</v>
      </c>
      <c r="Z181" s="22">
        <v>0</v>
      </c>
      <c r="AA181" s="22">
        <v>0</v>
      </c>
      <c r="AB181" s="22">
        <v>0</v>
      </c>
      <c r="AC181" s="22">
        <v>38681105</v>
      </c>
      <c r="AD181" s="22">
        <v>5666282</v>
      </c>
      <c r="AE181" s="22">
        <v>1335534</v>
      </c>
      <c r="AF181" s="22">
        <v>0</v>
      </c>
      <c r="AG181" s="22">
        <v>1426907</v>
      </c>
      <c r="AH181" s="22">
        <v>2493762</v>
      </c>
      <c r="AI181" s="22">
        <v>49603590</v>
      </c>
      <c r="AJ181" s="22">
        <v>140542239</v>
      </c>
      <c r="AK181" s="22">
        <v>9019917</v>
      </c>
      <c r="AL181" s="22">
        <v>131522322</v>
      </c>
    </row>
    <row r="182" spans="1:38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45544203</v>
      </c>
      <c r="F182" s="22">
        <v>0</v>
      </c>
      <c r="G182" s="22">
        <v>35738566</v>
      </c>
      <c r="H182" s="22">
        <v>49831053</v>
      </c>
      <c r="I182" s="22">
        <v>20431458</v>
      </c>
      <c r="J182" s="22">
        <v>0</v>
      </c>
      <c r="K182" s="22">
        <v>0</v>
      </c>
      <c r="L182" s="22">
        <v>0</v>
      </c>
      <c r="M182" s="22">
        <v>151545280</v>
      </c>
      <c r="N182" s="22">
        <v>382744</v>
      </c>
      <c r="O182" s="22">
        <v>15025535</v>
      </c>
      <c r="P182" s="22">
        <v>5661708</v>
      </c>
      <c r="Q182" s="22">
        <v>1335151</v>
      </c>
      <c r="R182" s="22">
        <v>3327415</v>
      </c>
      <c r="S182" s="22">
        <v>2680104</v>
      </c>
      <c r="T182" s="22">
        <v>179957937</v>
      </c>
      <c r="U182" s="22">
        <v>20948365</v>
      </c>
      <c r="V182" s="22">
        <v>0</v>
      </c>
      <c r="W182" s="22">
        <v>11050365</v>
      </c>
      <c r="X182" s="22">
        <v>17440697</v>
      </c>
      <c r="Y182" s="22">
        <v>2352503</v>
      </c>
      <c r="Z182" s="22">
        <v>0</v>
      </c>
      <c r="AA182" s="22">
        <v>0</v>
      </c>
      <c r="AB182" s="22">
        <v>0</v>
      </c>
      <c r="AC182" s="22">
        <v>51791930</v>
      </c>
      <c r="AD182" s="22">
        <v>5417331</v>
      </c>
      <c r="AE182" s="22">
        <v>3062867</v>
      </c>
      <c r="AF182" s="22">
        <v>0</v>
      </c>
      <c r="AG182" s="22">
        <v>1343882</v>
      </c>
      <c r="AH182" s="22">
        <v>1546416</v>
      </c>
      <c r="AI182" s="22">
        <v>63162426</v>
      </c>
      <c r="AJ182" s="22">
        <v>116795511</v>
      </c>
      <c r="AK182" s="22">
        <v>8130709</v>
      </c>
      <c r="AL182" s="22">
        <v>108664802</v>
      </c>
    </row>
    <row r="183" spans="1:38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12734516</v>
      </c>
      <c r="F183" s="22">
        <v>0</v>
      </c>
      <c r="G183" s="22">
        <v>21075815</v>
      </c>
      <c r="H183" s="22">
        <v>9410873</v>
      </c>
      <c r="I183" s="22">
        <v>1303300</v>
      </c>
      <c r="J183" s="22">
        <v>0</v>
      </c>
      <c r="K183" s="22">
        <v>0</v>
      </c>
      <c r="L183" s="22">
        <v>0</v>
      </c>
      <c r="M183" s="22">
        <v>44524504</v>
      </c>
      <c r="N183" s="22">
        <v>99911</v>
      </c>
      <c r="O183" s="22">
        <v>9817619</v>
      </c>
      <c r="P183" s="22">
        <v>2388727</v>
      </c>
      <c r="Q183" s="22">
        <v>2703347</v>
      </c>
      <c r="R183" s="22">
        <v>2764676</v>
      </c>
      <c r="S183" s="22">
        <v>998399</v>
      </c>
      <c r="T183" s="22">
        <v>63297183</v>
      </c>
      <c r="U183" s="22">
        <v>5533542</v>
      </c>
      <c r="V183" s="22">
        <v>0</v>
      </c>
      <c r="W183" s="22">
        <v>7723416</v>
      </c>
      <c r="X183" s="22">
        <v>2069343</v>
      </c>
      <c r="Y183" s="22">
        <v>299012</v>
      </c>
      <c r="Z183" s="22">
        <v>0</v>
      </c>
      <c r="AA183" s="22">
        <v>0</v>
      </c>
      <c r="AB183" s="22">
        <v>0</v>
      </c>
      <c r="AC183" s="22">
        <v>15625313</v>
      </c>
      <c r="AD183" s="22">
        <v>2537028</v>
      </c>
      <c r="AE183" s="22">
        <v>1281155</v>
      </c>
      <c r="AF183" s="22">
        <v>0</v>
      </c>
      <c r="AG183" s="22">
        <v>662203</v>
      </c>
      <c r="AH183" s="22">
        <v>600547</v>
      </c>
      <c r="AI183" s="22">
        <v>20706246</v>
      </c>
      <c r="AJ183" s="22">
        <v>42590937</v>
      </c>
      <c r="AK183" s="22">
        <v>3751077</v>
      </c>
      <c r="AL183" s="22">
        <v>38839860</v>
      </c>
    </row>
    <row r="184" spans="1:38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14351974</v>
      </c>
      <c r="F184" s="22">
        <v>0</v>
      </c>
      <c r="G184" s="22">
        <v>2801717</v>
      </c>
      <c r="H184" s="22">
        <v>2765505</v>
      </c>
      <c r="I184" s="22">
        <v>0</v>
      </c>
      <c r="J184" s="22">
        <v>0</v>
      </c>
      <c r="K184" s="22">
        <v>0</v>
      </c>
      <c r="L184" s="22">
        <v>0</v>
      </c>
      <c r="M184" s="22">
        <v>19919196</v>
      </c>
      <c r="N184" s="22">
        <v>0</v>
      </c>
      <c r="O184" s="22">
        <v>2067319</v>
      </c>
      <c r="P184" s="22">
        <v>1520609</v>
      </c>
      <c r="Q184" s="22">
        <v>1055508</v>
      </c>
      <c r="R184" s="22">
        <v>832267</v>
      </c>
      <c r="S184" s="22">
        <v>722183</v>
      </c>
      <c r="T184" s="22">
        <v>26117082</v>
      </c>
      <c r="U184" s="22">
        <v>6307376</v>
      </c>
      <c r="V184" s="22">
        <v>0</v>
      </c>
      <c r="W184" s="22">
        <v>852421</v>
      </c>
      <c r="X184" s="22">
        <v>739366</v>
      </c>
      <c r="Y184" s="22">
        <v>0</v>
      </c>
      <c r="Z184" s="22">
        <v>0</v>
      </c>
      <c r="AA184" s="22">
        <v>0</v>
      </c>
      <c r="AB184" s="22">
        <v>0</v>
      </c>
      <c r="AC184" s="22">
        <v>7899163</v>
      </c>
      <c r="AD184" s="22">
        <v>772127</v>
      </c>
      <c r="AE184" s="22">
        <v>839015</v>
      </c>
      <c r="AF184" s="22">
        <v>0</v>
      </c>
      <c r="AG184" s="22">
        <v>496043</v>
      </c>
      <c r="AH184" s="22">
        <v>388623</v>
      </c>
      <c r="AI184" s="22">
        <v>10394971</v>
      </c>
      <c r="AJ184" s="22">
        <v>15722111</v>
      </c>
      <c r="AK184" s="22">
        <v>3039793</v>
      </c>
      <c r="AL184" s="22">
        <v>12682318</v>
      </c>
    </row>
    <row r="185" spans="1:38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5955961</v>
      </c>
      <c r="F185" s="22">
        <v>0</v>
      </c>
      <c r="G185" s="22">
        <v>3847226</v>
      </c>
      <c r="H185" s="22">
        <v>1939776</v>
      </c>
      <c r="I185" s="22">
        <v>327699</v>
      </c>
      <c r="J185" s="22">
        <v>0</v>
      </c>
      <c r="K185" s="22">
        <v>0</v>
      </c>
      <c r="L185" s="22">
        <v>0</v>
      </c>
      <c r="M185" s="22">
        <v>12070662</v>
      </c>
      <c r="N185" s="22">
        <v>10158</v>
      </c>
      <c r="O185" s="22">
        <v>1101705</v>
      </c>
      <c r="P185" s="22">
        <v>840782</v>
      </c>
      <c r="Q185" s="22">
        <v>200420</v>
      </c>
      <c r="R185" s="22">
        <v>214293</v>
      </c>
      <c r="S185" s="22">
        <v>555598</v>
      </c>
      <c r="T185" s="22">
        <v>14993618</v>
      </c>
      <c r="U185" s="22">
        <v>3495527</v>
      </c>
      <c r="V185" s="22">
        <v>0</v>
      </c>
      <c r="W185" s="22">
        <v>1561324</v>
      </c>
      <c r="X185" s="22">
        <v>636145</v>
      </c>
      <c r="Y185" s="22">
        <v>81543</v>
      </c>
      <c r="Z185" s="22">
        <v>0</v>
      </c>
      <c r="AA185" s="22">
        <v>0</v>
      </c>
      <c r="AB185" s="22">
        <v>0</v>
      </c>
      <c r="AC185" s="22">
        <v>5774539</v>
      </c>
      <c r="AD185" s="22">
        <v>759583</v>
      </c>
      <c r="AE185" s="22">
        <v>433859</v>
      </c>
      <c r="AF185" s="22">
        <v>0</v>
      </c>
      <c r="AG185" s="22">
        <v>148679</v>
      </c>
      <c r="AH185" s="22">
        <v>274004</v>
      </c>
      <c r="AI185" s="22">
        <v>7390664</v>
      </c>
      <c r="AJ185" s="22">
        <v>7602954</v>
      </c>
      <c r="AK185" s="22">
        <v>803960</v>
      </c>
      <c r="AL185" s="22">
        <v>6798994</v>
      </c>
    </row>
    <row r="186" spans="1:38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4375719</v>
      </c>
      <c r="F186" s="22">
        <v>0</v>
      </c>
      <c r="G186" s="22">
        <v>6091314</v>
      </c>
      <c r="H186" s="22">
        <v>2177148</v>
      </c>
      <c r="I186" s="22">
        <v>1474048</v>
      </c>
      <c r="J186" s="22">
        <v>0</v>
      </c>
      <c r="K186" s="22">
        <v>0</v>
      </c>
      <c r="L186" s="22">
        <v>0</v>
      </c>
      <c r="M186" s="22">
        <v>14118229</v>
      </c>
      <c r="N186" s="22">
        <v>0</v>
      </c>
      <c r="O186" s="22">
        <v>2814128</v>
      </c>
      <c r="P186" s="22">
        <v>1161594</v>
      </c>
      <c r="Q186" s="22">
        <v>97580</v>
      </c>
      <c r="R186" s="22">
        <v>113402</v>
      </c>
      <c r="S186" s="22">
        <v>71638</v>
      </c>
      <c r="T186" s="22">
        <v>18376571</v>
      </c>
      <c r="U186" s="22">
        <v>3251295</v>
      </c>
      <c r="V186" s="22">
        <v>0</v>
      </c>
      <c r="W186" s="22">
        <v>1164383</v>
      </c>
      <c r="X186" s="22">
        <v>1146745</v>
      </c>
      <c r="Y186" s="22">
        <v>604965</v>
      </c>
      <c r="Z186" s="22">
        <v>0</v>
      </c>
      <c r="AA186" s="22">
        <v>0</v>
      </c>
      <c r="AB186" s="22">
        <v>0</v>
      </c>
      <c r="AC186" s="22">
        <v>6167388</v>
      </c>
      <c r="AD186" s="22">
        <v>2318851</v>
      </c>
      <c r="AE186" s="22">
        <v>478241</v>
      </c>
      <c r="AF186" s="22">
        <v>0</v>
      </c>
      <c r="AG186" s="22">
        <v>44530</v>
      </c>
      <c r="AH186" s="22">
        <v>67437</v>
      </c>
      <c r="AI186" s="22">
        <v>9076447</v>
      </c>
      <c r="AJ186" s="22">
        <v>9300124</v>
      </c>
      <c r="AK186" s="22">
        <v>2571465</v>
      </c>
      <c r="AL186" s="22">
        <v>6728659</v>
      </c>
    </row>
    <row r="187" spans="1:38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14566880</v>
      </c>
      <c r="F187" s="22">
        <v>0</v>
      </c>
      <c r="G187" s="22">
        <v>10511837</v>
      </c>
      <c r="H187" s="22">
        <v>5470514</v>
      </c>
      <c r="I187" s="22">
        <v>1392537</v>
      </c>
      <c r="J187" s="22">
        <v>0</v>
      </c>
      <c r="K187" s="22">
        <v>0</v>
      </c>
      <c r="L187" s="22">
        <v>0</v>
      </c>
      <c r="M187" s="22">
        <v>31941768</v>
      </c>
      <c r="N187" s="22">
        <v>4888918</v>
      </c>
      <c r="O187" s="22">
        <v>12034946</v>
      </c>
      <c r="P187" s="22">
        <v>1519110</v>
      </c>
      <c r="Q187" s="22">
        <v>1339394</v>
      </c>
      <c r="R187" s="22">
        <v>0</v>
      </c>
      <c r="S187" s="22">
        <v>707834</v>
      </c>
      <c r="T187" s="22">
        <v>52431970</v>
      </c>
      <c r="U187" s="22">
        <v>11723634</v>
      </c>
      <c r="V187" s="22">
        <v>0</v>
      </c>
      <c r="W187" s="22">
        <v>2082111</v>
      </c>
      <c r="X187" s="22">
        <v>912403</v>
      </c>
      <c r="Y187" s="22">
        <v>391358</v>
      </c>
      <c r="Z187" s="22">
        <v>0</v>
      </c>
      <c r="AA187" s="22">
        <v>0</v>
      </c>
      <c r="AB187" s="22">
        <v>0</v>
      </c>
      <c r="AC187" s="22">
        <v>15109506</v>
      </c>
      <c r="AD187" s="22">
        <v>3447005</v>
      </c>
      <c r="AE187" s="22">
        <v>712845</v>
      </c>
      <c r="AF187" s="22">
        <v>0</v>
      </c>
      <c r="AG187" s="22">
        <v>0</v>
      </c>
      <c r="AH187" s="22">
        <v>435226</v>
      </c>
      <c r="AI187" s="22">
        <v>19704582</v>
      </c>
      <c r="AJ187" s="22">
        <v>32727388</v>
      </c>
      <c r="AK187" s="22">
        <v>1786363</v>
      </c>
      <c r="AL187" s="22">
        <v>30941025</v>
      </c>
    </row>
    <row r="188" spans="1:38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21709480</v>
      </c>
      <c r="F188" s="22">
        <v>0</v>
      </c>
      <c r="G188" s="22">
        <v>8438065</v>
      </c>
      <c r="H188" s="22">
        <v>7666180</v>
      </c>
      <c r="I188" s="22">
        <v>765749</v>
      </c>
      <c r="J188" s="22">
        <v>0</v>
      </c>
      <c r="K188" s="22">
        <v>0</v>
      </c>
      <c r="L188" s="22">
        <v>3208741</v>
      </c>
      <c r="M188" s="22">
        <v>41788215</v>
      </c>
      <c r="N188" s="22">
        <v>6773</v>
      </c>
      <c r="O188" s="22">
        <v>13610763</v>
      </c>
      <c r="P188" s="22">
        <v>3828851</v>
      </c>
      <c r="Q188" s="22">
        <v>1350432</v>
      </c>
      <c r="R188" s="22">
        <v>178400</v>
      </c>
      <c r="S188" s="22">
        <v>1005683</v>
      </c>
      <c r="T188" s="22">
        <v>61769117</v>
      </c>
      <c r="U188" s="22">
        <v>9381228</v>
      </c>
      <c r="V188" s="22">
        <v>0</v>
      </c>
      <c r="W188" s="22">
        <v>2783018</v>
      </c>
      <c r="X188" s="22">
        <v>2161801</v>
      </c>
      <c r="Y188" s="22">
        <v>190372</v>
      </c>
      <c r="Z188" s="22">
        <v>0</v>
      </c>
      <c r="AA188" s="22">
        <v>0</v>
      </c>
      <c r="AB188" s="22">
        <v>811305</v>
      </c>
      <c r="AC188" s="22">
        <v>15327724</v>
      </c>
      <c r="AD188" s="22">
        <v>3840506</v>
      </c>
      <c r="AE188" s="22">
        <v>1960390</v>
      </c>
      <c r="AF188" s="22">
        <v>0</v>
      </c>
      <c r="AG188" s="22">
        <v>127432</v>
      </c>
      <c r="AH188" s="22">
        <v>578705</v>
      </c>
      <c r="AI188" s="22">
        <v>21834757</v>
      </c>
      <c r="AJ188" s="22">
        <v>39934360</v>
      </c>
      <c r="AK188" s="22">
        <v>4033091</v>
      </c>
      <c r="AL188" s="22">
        <v>35901269</v>
      </c>
    </row>
    <row r="189" spans="1:38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6913499</v>
      </c>
      <c r="F189" s="22">
        <v>0</v>
      </c>
      <c r="G189" s="22">
        <v>2203113</v>
      </c>
      <c r="H189" s="22">
        <v>549470</v>
      </c>
      <c r="I189" s="22">
        <v>0</v>
      </c>
      <c r="J189" s="22">
        <v>0</v>
      </c>
      <c r="K189" s="22">
        <v>0</v>
      </c>
      <c r="L189" s="22">
        <v>0</v>
      </c>
      <c r="M189" s="22">
        <v>9666082</v>
      </c>
      <c r="N189" s="22">
        <v>61062</v>
      </c>
      <c r="O189" s="22">
        <v>3125294</v>
      </c>
      <c r="P189" s="22">
        <v>959684</v>
      </c>
      <c r="Q189" s="22">
        <v>52399</v>
      </c>
      <c r="R189" s="22">
        <v>0</v>
      </c>
      <c r="S189" s="22">
        <v>649331</v>
      </c>
      <c r="T189" s="22">
        <v>14513852</v>
      </c>
      <c r="U189" s="22">
        <v>4936807</v>
      </c>
      <c r="V189" s="22">
        <v>0</v>
      </c>
      <c r="W189" s="22">
        <v>469476</v>
      </c>
      <c r="X189" s="22">
        <v>207277</v>
      </c>
      <c r="Y189" s="22">
        <v>0</v>
      </c>
      <c r="Z189" s="22">
        <v>0</v>
      </c>
      <c r="AA189" s="22">
        <v>0</v>
      </c>
      <c r="AB189" s="22">
        <v>0</v>
      </c>
      <c r="AC189" s="22">
        <v>5613560</v>
      </c>
      <c r="AD189" s="22">
        <v>1849847</v>
      </c>
      <c r="AE189" s="22">
        <v>423295</v>
      </c>
      <c r="AF189" s="22">
        <v>0</v>
      </c>
      <c r="AG189" s="22">
        <v>0</v>
      </c>
      <c r="AH189" s="22">
        <v>430160</v>
      </c>
      <c r="AI189" s="22">
        <v>8316862</v>
      </c>
      <c r="AJ189" s="22">
        <v>6196990</v>
      </c>
      <c r="AK189" s="22">
        <v>615267</v>
      </c>
      <c r="AL189" s="22">
        <v>5581723</v>
      </c>
    </row>
    <row r="190" spans="1:38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77772028</v>
      </c>
      <c r="F190" s="22">
        <v>0</v>
      </c>
      <c r="G190" s="22">
        <v>10860926</v>
      </c>
      <c r="H190" s="22">
        <v>9472793</v>
      </c>
      <c r="I190" s="22">
        <v>9645406</v>
      </c>
      <c r="J190" s="22">
        <v>0</v>
      </c>
      <c r="K190" s="22">
        <v>0</v>
      </c>
      <c r="L190" s="22">
        <v>0</v>
      </c>
      <c r="M190" s="22">
        <v>107751153</v>
      </c>
      <c r="N190" s="22">
        <v>0</v>
      </c>
      <c r="O190" s="22">
        <v>16876229</v>
      </c>
      <c r="P190" s="22">
        <v>6880151</v>
      </c>
      <c r="Q190" s="22">
        <v>2869470</v>
      </c>
      <c r="R190" s="22">
        <v>0</v>
      </c>
      <c r="S190" s="22">
        <v>4427395</v>
      </c>
      <c r="T190" s="22">
        <v>138804398</v>
      </c>
      <c r="U190" s="22">
        <v>51677602</v>
      </c>
      <c r="V190" s="22">
        <v>0</v>
      </c>
      <c r="W190" s="22">
        <v>5668316</v>
      </c>
      <c r="X190" s="22">
        <v>4809020</v>
      </c>
      <c r="Y190" s="22">
        <v>4624861</v>
      </c>
      <c r="Z190" s="22">
        <v>0</v>
      </c>
      <c r="AA190" s="22">
        <v>0</v>
      </c>
      <c r="AB190" s="22">
        <v>0</v>
      </c>
      <c r="AC190" s="22">
        <v>66779799</v>
      </c>
      <c r="AD190" s="22">
        <v>7066991</v>
      </c>
      <c r="AE190" s="22">
        <v>4926660</v>
      </c>
      <c r="AF190" s="22">
        <v>0</v>
      </c>
      <c r="AG190" s="22">
        <v>0</v>
      </c>
      <c r="AH190" s="22">
        <v>2147911</v>
      </c>
      <c r="AI190" s="22">
        <v>80921361</v>
      </c>
      <c r="AJ190" s="22">
        <v>57883037</v>
      </c>
      <c r="AK190" s="22">
        <v>6248140</v>
      </c>
      <c r="AL190" s="22">
        <v>51634897</v>
      </c>
    </row>
    <row r="191" spans="1:38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34389759</v>
      </c>
      <c r="F191" s="22">
        <v>0</v>
      </c>
      <c r="G191" s="22">
        <v>19852803</v>
      </c>
      <c r="H191" s="22">
        <v>5612779</v>
      </c>
      <c r="I191" s="22">
        <v>2670301</v>
      </c>
      <c r="J191" s="22">
        <v>0</v>
      </c>
      <c r="K191" s="22">
        <v>0</v>
      </c>
      <c r="L191" s="22">
        <v>0</v>
      </c>
      <c r="M191" s="22">
        <v>62525642</v>
      </c>
      <c r="N191" s="22">
        <v>94187</v>
      </c>
      <c r="O191" s="22">
        <v>11086114</v>
      </c>
      <c r="P191" s="22">
        <v>4581852</v>
      </c>
      <c r="Q191" s="22">
        <v>1715188</v>
      </c>
      <c r="R191" s="22">
        <v>3878815</v>
      </c>
      <c r="S191" s="22">
        <v>2262785</v>
      </c>
      <c r="T191" s="22">
        <v>86144583</v>
      </c>
      <c r="U191" s="22">
        <v>18499889</v>
      </c>
      <c r="V191" s="22">
        <v>0</v>
      </c>
      <c r="W191" s="22">
        <v>6856795</v>
      </c>
      <c r="X191" s="22">
        <v>2010029</v>
      </c>
      <c r="Y191" s="22">
        <v>670373</v>
      </c>
      <c r="Z191" s="22">
        <v>0</v>
      </c>
      <c r="AA191" s="22">
        <v>0</v>
      </c>
      <c r="AB191" s="22">
        <v>0</v>
      </c>
      <c r="AC191" s="22">
        <v>28037086</v>
      </c>
      <c r="AD191" s="22">
        <v>1956682</v>
      </c>
      <c r="AE191" s="22">
        <v>2185762</v>
      </c>
      <c r="AF191" s="22">
        <v>0</v>
      </c>
      <c r="AG191" s="22">
        <v>753993</v>
      </c>
      <c r="AH191" s="22">
        <v>924216</v>
      </c>
      <c r="AI191" s="22">
        <v>33857739</v>
      </c>
      <c r="AJ191" s="22">
        <v>52286844</v>
      </c>
      <c r="AK191" s="22">
        <v>3362943</v>
      </c>
      <c r="AL191" s="22">
        <v>48923901</v>
      </c>
    </row>
    <row r="192" spans="1:38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11832595</v>
      </c>
      <c r="F192" s="22">
        <v>0</v>
      </c>
      <c r="G192" s="22">
        <v>3886600</v>
      </c>
      <c r="H192" s="22">
        <v>2466397</v>
      </c>
      <c r="I192" s="22">
        <v>0</v>
      </c>
      <c r="J192" s="22">
        <v>0</v>
      </c>
      <c r="K192" s="22">
        <v>0</v>
      </c>
      <c r="L192" s="22">
        <v>0</v>
      </c>
      <c r="M192" s="22">
        <v>18185592</v>
      </c>
      <c r="N192" s="22">
        <v>0</v>
      </c>
      <c r="O192" s="22">
        <v>12847343</v>
      </c>
      <c r="P192" s="22">
        <v>1162276</v>
      </c>
      <c r="Q192" s="22">
        <v>375995</v>
      </c>
      <c r="R192" s="22">
        <v>673522</v>
      </c>
      <c r="S192" s="22">
        <v>161855</v>
      </c>
      <c r="T192" s="22">
        <v>33406583</v>
      </c>
      <c r="U192" s="22">
        <v>8372552</v>
      </c>
      <c r="V192" s="22">
        <v>0</v>
      </c>
      <c r="W192" s="22">
        <v>2063328</v>
      </c>
      <c r="X192" s="22">
        <v>1684380</v>
      </c>
      <c r="Y192" s="22">
        <v>0</v>
      </c>
      <c r="Z192" s="22">
        <v>0</v>
      </c>
      <c r="AA192" s="22">
        <v>0</v>
      </c>
      <c r="AB192" s="22">
        <v>0</v>
      </c>
      <c r="AC192" s="22">
        <v>12120260</v>
      </c>
      <c r="AD192" s="22">
        <v>1766757</v>
      </c>
      <c r="AE192" s="22">
        <v>268781</v>
      </c>
      <c r="AF192" s="22">
        <v>0</v>
      </c>
      <c r="AG192" s="22">
        <v>481611</v>
      </c>
      <c r="AH192" s="22">
        <v>73326</v>
      </c>
      <c r="AI192" s="22">
        <v>14710735</v>
      </c>
      <c r="AJ192" s="22">
        <v>18695848</v>
      </c>
      <c r="AK192" s="22">
        <v>1009981</v>
      </c>
      <c r="AL192" s="22">
        <v>17685867</v>
      </c>
    </row>
    <row r="193" spans="1:38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36810496</v>
      </c>
      <c r="F193" s="22">
        <v>0</v>
      </c>
      <c r="G193" s="22">
        <v>9322338</v>
      </c>
      <c r="H193" s="22">
        <v>16320838</v>
      </c>
      <c r="I193" s="22">
        <v>2581527</v>
      </c>
      <c r="J193" s="22">
        <v>0</v>
      </c>
      <c r="K193" s="22">
        <v>0</v>
      </c>
      <c r="L193" s="22">
        <v>0</v>
      </c>
      <c r="M193" s="22">
        <v>65035199</v>
      </c>
      <c r="N193" s="22">
        <v>0</v>
      </c>
      <c r="O193" s="22">
        <v>12206989</v>
      </c>
      <c r="P193" s="22">
        <v>1606012</v>
      </c>
      <c r="Q193" s="22">
        <v>1212308</v>
      </c>
      <c r="R193" s="22">
        <v>0</v>
      </c>
      <c r="S193" s="22">
        <v>528424</v>
      </c>
      <c r="T193" s="22">
        <v>80588932</v>
      </c>
      <c r="U193" s="22">
        <v>33235219</v>
      </c>
      <c r="V193" s="22">
        <v>0</v>
      </c>
      <c r="W193" s="22">
        <v>6924690</v>
      </c>
      <c r="X193" s="22">
        <v>6519008</v>
      </c>
      <c r="Y193" s="22">
        <v>1553622</v>
      </c>
      <c r="Z193" s="22">
        <v>0</v>
      </c>
      <c r="AA193" s="22">
        <v>0</v>
      </c>
      <c r="AB193" s="22">
        <v>0</v>
      </c>
      <c r="AC193" s="22">
        <v>48232539</v>
      </c>
      <c r="AD193" s="22">
        <v>9716042</v>
      </c>
      <c r="AE193" s="22">
        <v>782508</v>
      </c>
      <c r="AF193" s="22">
        <v>0</v>
      </c>
      <c r="AG193" s="22">
        <v>0</v>
      </c>
      <c r="AH193" s="22">
        <v>170163</v>
      </c>
      <c r="AI193" s="22">
        <v>58901252</v>
      </c>
      <c r="AJ193" s="22">
        <v>21687680</v>
      </c>
      <c r="AK193" s="22">
        <v>2913856</v>
      </c>
      <c r="AL193" s="22">
        <v>18773824</v>
      </c>
    </row>
    <row r="194" spans="1:38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22038611</v>
      </c>
      <c r="F194" s="22">
        <v>0</v>
      </c>
      <c r="G194" s="22">
        <v>18447346</v>
      </c>
      <c r="H194" s="22">
        <v>12518740</v>
      </c>
      <c r="I194" s="22">
        <v>6328929</v>
      </c>
      <c r="J194" s="22">
        <v>0</v>
      </c>
      <c r="K194" s="22">
        <v>0</v>
      </c>
      <c r="L194" s="22">
        <v>2557979</v>
      </c>
      <c r="M194" s="22">
        <v>61891605</v>
      </c>
      <c r="N194" s="22">
        <v>0</v>
      </c>
      <c r="O194" s="22">
        <v>18090335</v>
      </c>
      <c r="P194" s="22">
        <v>2836908</v>
      </c>
      <c r="Q194" s="22">
        <v>1796829</v>
      </c>
      <c r="R194" s="22">
        <v>0</v>
      </c>
      <c r="S194" s="22">
        <v>1389508</v>
      </c>
      <c r="T194" s="22">
        <v>86005185</v>
      </c>
      <c r="U194" s="22">
        <v>8757953</v>
      </c>
      <c r="V194" s="22">
        <v>0</v>
      </c>
      <c r="W194" s="22">
        <v>4229943</v>
      </c>
      <c r="X194" s="22">
        <v>4816578</v>
      </c>
      <c r="Y194" s="22">
        <v>924416</v>
      </c>
      <c r="Z194" s="22">
        <v>0</v>
      </c>
      <c r="AA194" s="22">
        <v>0</v>
      </c>
      <c r="AB194" s="22">
        <v>575014</v>
      </c>
      <c r="AC194" s="22">
        <v>19303904</v>
      </c>
      <c r="AD194" s="22">
        <v>6464745</v>
      </c>
      <c r="AE194" s="22">
        <v>1434982</v>
      </c>
      <c r="AF194" s="22">
        <v>0</v>
      </c>
      <c r="AG194" s="22">
        <v>0</v>
      </c>
      <c r="AH194" s="22">
        <v>885624</v>
      </c>
      <c r="AI194" s="22">
        <v>28089255</v>
      </c>
      <c r="AJ194" s="22">
        <v>57915930</v>
      </c>
      <c r="AK194" s="22">
        <v>0</v>
      </c>
      <c r="AL194" s="22">
        <v>57915930</v>
      </c>
    </row>
    <row r="195" spans="1:38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4769598</v>
      </c>
      <c r="F195" s="22">
        <v>0</v>
      </c>
      <c r="G195" s="22">
        <v>2235571</v>
      </c>
      <c r="H195" s="22">
        <v>2623683</v>
      </c>
      <c r="I195" s="22">
        <v>475324</v>
      </c>
      <c r="J195" s="22">
        <v>0</v>
      </c>
      <c r="K195" s="22">
        <v>0</v>
      </c>
      <c r="L195" s="22">
        <v>0</v>
      </c>
      <c r="M195" s="22">
        <v>10104176</v>
      </c>
      <c r="N195" s="22">
        <v>848062</v>
      </c>
      <c r="O195" s="22">
        <v>931783</v>
      </c>
      <c r="P195" s="22">
        <v>1226679</v>
      </c>
      <c r="Q195" s="22">
        <v>2415034</v>
      </c>
      <c r="R195" s="22">
        <v>375978</v>
      </c>
      <c r="S195" s="22">
        <v>182489</v>
      </c>
      <c r="T195" s="22">
        <v>16084201</v>
      </c>
      <c r="U195" s="22">
        <v>1869038</v>
      </c>
      <c r="V195" s="22">
        <v>0</v>
      </c>
      <c r="W195" s="22">
        <v>932800</v>
      </c>
      <c r="X195" s="22">
        <v>1261632</v>
      </c>
      <c r="Y195" s="22">
        <v>98235</v>
      </c>
      <c r="Z195" s="22">
        <v>0</v>
      </c>
      <c r="AA195" s="22">
        <v>0</v>
      </c>
      <c r="AB195" s="22">
        <v>0</v>
      </c>
      <c r="AC195" s="22">
        <v>4161705</v>
      </c>
      <c r="AD195" s="22">
        <v>325207</v>
      </c>
      <c r="AE195" s="22">
        <v>760942</v>
      </c>
      <c r="AF195" s="22">
        <v>0</v>
      </c>
      <c r="AG195" s="22">
        <v>206416</v>
      </c>
      <c r="AH195" s="22">
        <v>99693</v>
      </c>
      <c r="AI195" s="22">
        <v>5553963</v>
      </c>
      <c r="AJ195" s="22">
        <v>10530238</v>
      </c>
      <c r="AK195" s="22">
        <v>0</v>
      </c>
      <c r="AL195" s="22">
        <v>10530238</v>
      </c>
    </row>
    <row r="196" spans="1:38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25619191</v>
      </c>
      <c r="F196" s="22">
        <v>0</v>
      </c>
      <c r="G196" s="22">
        <v>2711529</v>
      </c>
      <c r="H196" s="22">
        <v>9568163</v>
      </c>
      <c r="I196" s="22">
        <v>0</v>
      </c>
      <c r="J196" s="22">
        <v>0</v>
      </c>
      <c r="K196" s="22">
        <v>0</v>
      </c>
      <c r="L196" s="22">
        <v>0</v>
      </c>
      <c r="M196" s="22">
        <v>37898883</v>
      </c>
      <c r="N196" s="22">
        <v>51770</v>
      </c>
      <c r="O196" s="22">
        <v>29853830</v>
      </c>
      <c r="P196" s="22">
        <v>3870251</v>
      </c>
      <c r="Q196" s="22">
        <v>1253057</v>
      </c>
      <c r="R196" s="22">
        <v>1036712</v>
      </c>
      <c r="S196" s="22">
        <v>993415</v>
      </c>
      <c r="T196" s="22">
        <v>74957918</v>
      </c>
      <c r="U196" s="22">
        <v>12684728</v>
      </c>
      <c r="V196" s="22">
        <v>0</v>
      </c>
      <c r="W196" s="22">
        <v>1241639</v>
      </c>
      <c r="X196" s="22">
        <v>2730787</v>
      </c>
      <c r="Y196" s="22">
        <v>0</v>
      </c>
      <c r="Z196" s="22">
        <v>0</v>
      </c>
      <c r="AA196" s="22">
        <v>0</v>
      </c>
      <c r="AB196" s="22">
        <v>0</v>
      </c>
      <c r="AC196" s="22">
        <v>16657154</v>
      </c>
      <c r="AD196" s="22">
        <v>6859143</v>
      </c>
      <c r="AE196" s="22">
        <v>1398095</v>
      </c>
      <c r="AF196" s="22">
        <v>0</v>
      </c>
      <c r="AG196" s="22">
        <v>646482</v>
      </c>
      <c r="AH196" s="22">
        <v>208385</v>
      </c>
      <c r="AI196" s="22">
        <v>25769259</v>
      </c>
      <c r="AJ196" s="22">
        <v>49188659</v>
      </c>
      <c r="AK196" s="22">
        <v>9496784</v>
      </c>
      <c r="AL196" s="22">
        <v>39691875</v>
      </c>
    </row>
    <row r="197" spans="1:38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85338228</v>
      </c>
      <c r="F197" s="22">
        <v>0</v>
      </c>
      <c r="G197" s="22">
        <v>26842383</v>
      </c>
      <c r="H197" s="22">
        <v>17630956</v>
      </c>
      <c r="I197" s="22">
        <v>5941004</v>
      </c>
      <c r="J197" s="22">
        <v>0</v>
      </c>
      <c r="K197" s="22">
        <v>0</v>
      </c>
      <c r="L197" s="22">
        <v>0</v>
      </c>
      <c r="M197" s="22">
        <v>135752571</v>
      </c>
      <c r="N197" s="22">
        <v>0</v>
      </c>
      <c r="O197" s="22">
        <v>53542940</v>
      </c>
      <c r="P197" s="22">
        <v>5253541</v>
      </c>
      <c r="Q197" s="22">
        <v>26870340</v>
      </c>
      <c r="R197" s="22">
        <v>0</v>
      </c>
      <c r="S197" s="22">
        <v>6737349</v>
      </c>
      <c r="T197" s="22">
        <v>228156741</v>
      </c>
      <c r="U197" s="22">
        <v>51662644</v>
      </c>
      <c r="V197" s="22">
        <v>0</v>
      </c>
      <c r="W197" s="22">
        <v>9883110</v>
      </c>
      <c r="X197" s="22">
        <v>5890801</v>
      </c>
      <c r="Y197" s="22">
        <v>1636889</v>
      </c>
      <c r="Z197" s="22">
        <v>0</v>
      </c>
      <c r="AA197" s="22">
        <v>0</v>
      </c>
      <c r="AB197" s="22">
        <v>0</v>
      </c>
      <c r="AC197" s="22">
        <v>69073444</v>
      </c>
      <c r="AD197" s="22">
        <v>9892493</v>
      </c>
      <c r="AE197" s="22">
        <v>2964945</v>
      </c>
      <c r="AF197" s="22">
        <v>0</v>
      </c>
      <c r="AG197" s="22">
        <v>0</v>
      </c>
      <c r="AH197" s="22">
        <v>3168681</v>
      </c>
      <c r="AI197" s="22">
        <v>85099563</v>
      </c>
      <c r="AJ197" s="22">
        <v>143057178</v>
      </c>
      <c r="AK197" s="22">
        <v>7257101</v>
      </c>
      <c r="AL197" s="22">
        <v>135800077</v>
      </c>
    </row>
    <row r="198" spans="1:3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3749023</v>
      </c>
      <c r="F198" s="22">
        <v>0</v>
      </c>
      <c r="G198" s="22">
        <v>601091</v>
      </c>
      <c r="H198" s="22">
        <v>491773</v>
      </c>
      <c r="I198" s="22">
        <v>0</v>
      </c>
      <c r="J198" s="22">
        <v>0</v>
      </c>
      <c r="K198" s="22">
        <v>0</v>
      </c>
      <c r="L198" s="22">
        <v>0</v>
      </c>
      <c r="M198" s="22">
        <v>4841887</v>
      </c>
      <c r="N198" s="22">
        <v>16595</v>
      </c>
      <c r="O198" s="22">
        <v>3158314</v>
      </c>
      <c r="P198" s="22">
        <v>303736</v>
      </c>
      <c r="Q198" s="22">
        <v>1053450</v>
      </c>
      <c r="R198" s="22">
        <v>192397</v>
      </c>
      <c r="S198" s="22">
        <v>108781</v>
      </c>
      <c r="T198" s="22">
        <v>9675160</v>
      </c>
      <c r="U198" s="22">
        <v>2549493</v>
      </c>
      <c r="V198" s="22">
        <v>0</v>
      </c>
      <c r="W198" s="22">
        <v>85473</v>
      </c>
      <c r="X198" s="22">
        <v>166135</v>
      </c>
      <c r="Y198" s="22">
        <v>0</v>
      </c>
      <c r="Z198" s="22">
        <v>0</v>
      </c>
      <c r="AA198" s="22">
        <v>0</v>
      </c>
      <c r="AB198" s="22">
        <v>0</v>
      </c>
      <c r="AC198" s="22">
        <v>2801101</v>
      </c>
      <c r="AD198" s="22">
        <v>981123</v>
      </c>
      <c r="AE198" s="22">
        <v>181824</v>
      </c>
      <c r="AF198" s="22">
        <v>0</v>
      </c>
      <c r="AG198" s="22">
        <v>72658</v>
      </c>
      <c r="AH198" s="22">
        <v>75240</v>
      </c>
      <c r="AI198" s="22">
        <v>4111946</v>
      </c>
      <c r="AJ198" s="22">
        <v>5563214</v>
      </c>
      <c r="AK198" s="22">
        <v>232000</v>
      </c>
      <c r="AL198" s="22">
        <v>5331214</v>
      </c>
    </row>
    <row r="199" spans="1:3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3169251</v>
      </c>
      <c r="F199" s="22">
        <v>0</v>
      </c>
      <c r="G199" s="22">
        <v>0</v>
      </c>
      <c r="H199" s="22">
        <v>0</v>
      </c>
      <c r="I199" s="22">
        <v>453961</v>
      </c>
      <c r="J199" s="22">
        <v>0</v>
      </c>
      <c r="K199" s="22">
        <v>0</v>
      </c>
      <c r="L199" s="22">
        <v>0</v>
      </c>
      <c r="M199" s="22">
        <v>3623212</v>
      </c>
      <c r="N199" s="22">
        <v>0</v>
      </c>
      <c r="O199" s="22">
        <v>1988694</v>
      </c>
      <c r="P199" s="22">
        <v>687802</v>
      </c>
      <c r="Q199" s="22">
        <v>1349990</v>
      </c>
      <c r="R199" s="22">
        <v>575674</v>
      </c>
      <c r="S199" s="22">
        <v>324397</v>
      </c>
      <c r="T199" s="22">
        <v>8549769</v>
      </c>
      <c r="U199" s="22">
        <v>1917315</v>
      </c>
      <c r="V199" s="22">
        <v>0</v>
      </c>
      <c r="W199" s="22">
        <v>0</v>
      </c>
      <c r="X199" s="22">
        <v>0</v>
      </c>
      <c r="Y199" s="22">
        <v>154207</v>
      </c>
      <c r="Z199" s="22">
        <v>0</v>
      </c>
      <c r="AA199" s="22">
        <v>0</v>
      </c>
      <c r="AB199" s="22">
        <v>0</v>
      </c>
      <c r="AC199" s="22">
        <v>2071522</v>
      </c>
      <c r="AD199" s="22">
        <v>530365</v>
      </c>
      <c r="AE199" s="22">
        <v>393644</v>
      </c>
      <c r="AF199" s="22">
        <v>0</v>
      </c>
      <c r="AG199" s="22">
        <v>308241</v>
      </c>
      <c r="AH199" s="22">
        <v>212199</v>
      </c>
      <c r="AI199" s="22">
        <v>3515971</v>
      </c>
      <c r="AJ199" s="22">
        <v>5033798</v>
      </c>
      <c r="AK199" s="22">
        <v>0</v>
      </c>
      <c r="AL199" s="22">
        <v>5033798</v>
      </c>
    </row>
    <row r="200" spans="1:3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3385421</v>
      </c>
      <c r="F200" s="22">
        <v>0</v>
      </c>
      <c r="G200" s="22">
        <v>2637676</v>
      </c>
      <c r="H200" s="22">
        <v>3248482</v>
      </c>
      <c r="I200" s="22">
        <v>0</v>
      </c>
      <c r="J200" s="22">
        <v>0</v>
      </c>
      <c r="K200" s="22">
        <v>0</v>
      </c>
      <c r="L200" s="22">
        <v>0</v>
      </c>
      <c r="M200" s="22">
        <v>9271579</v>
      </c>
      <c r="N200" s="22">
        <v>352653</v>
      </c>
      <c r="O200" s="22">
        <v>1281460</v>
      </c>
      <c r="P200" s="22">
        <v>746247</v>
      </c>
      <c r="Q200" s="22">
        <v>415384</v>
      </c>
      <c r="R200" s="22">
        <v>341681</v>
      </c>
      <c r="S200" s="22">
        <v>632577</v>
      </c>
      <c r="T200" s="22">
        <v>13041581</v>
      </c>
      <c r="U200" s="22">
        <v>1374039</v>
      </c>
      <c r="V200" s="22">
        <v>0</v>
      </c>
      <c r="W200" s="22">
        <v>719371</v>
      </c>
      <c r="X200" s="22">
        <v>790935</v>
      </c>
      <c r="Y200" s="22">
        <v>0</v>
      </c>
      <c r="Z200" s="22">
        <v>0</v>
      </c>
      <c r="AA200" s="22">
        <v>0</v>
      </c>
      <c r="AB200" s="22">
        <v>0</v>
      </c>
      <c r="AC200" s="22">
        <v>2884345</v>
      </c>
      <c r="AD200" s="22">
        <v>371572</v>
      </c>
      <c r="AE200" s="22">
        <v>304325</v>
      </c>
      <c r="AF200" s="22">
        <v>0</v>
      </c>
      <c r="AG200" s="22">
        <v>152133</v>
      </c>
      <c r="AH200" s="22">
        <v>369702</v>
      </c>
      <c r="AI200" s="22">
        <v>4082077</v>
      </c>
      <c r="AJ200" s="22">
        <v>8959504</v>
      </c>
      <c r="AK200" s="22">
        <v>1069539</v>
      </c>
      <c r="AL200" s="22">
        <v>7889965</v>
      </c>
    </row>
    <row r="201" spans="1:3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908104</v>
      </c>
      <c r="F201" s="22">
        <v>0</v>
      </c>
      <c r="G201" s="22">
        <v>2478116</v>
      </c>
      <c r="H201" s="22">
        <v>461187</v>
      </c>
      <c r="I201" s="22">
        <v>0</v>
      </c>
      <c r="J201" s="22">
        <v>0</v>
      </c>
      <c r="K201" s="22">
        <v>0</v>
      </c>
      <c r="L201" s="22">
        <v>0</v>
      </c>
      <c r="M201" s="22">
        <v>3847407</v>
      </c>
      <c r="N201" s="22">
        <v>0</v>
      </c>
      <c r="O201" s="22">
        <v>1488148</v>
      </c>
      <c r="P201" s="22">
        <v>176163</v>
      </c>
      <c r="Q201" s="22">
        <v>63041</v>
      </c>
      <c r="R201" s="22">
        <v>109999</v>
      </c>
      <c r="S201" s="22">
        <v>204309</v>
      </c>
      <c r="T201" s="22">
        <v>5889067</v>
      </c>
      <c r="U201" s="22">
        <v>429276</v>
      </c>
      <c r="V201" s="22">
        <v>0</v>
      </c>
      <c r="W201" s="22">
        <v>600662</v>
      </c>
      <c r="X201" s="22">
        <v>63571</v>
      </c>
      <c r="Y201" s="22">
        <v>0</v>
      </c>
      <c r="Z201" s="22">
        <v>75879</v>
      </c>
      <c r="AA201" s="22">
        <v>0</v>
      </c>
      <c r="AB201" s="22">
        <v>0</v>
      </c>
      <c r="AC201" s="22">
        <v>1169388</v>
      </c>
      <c r="AD201" s="22">
        <v>145555</v>
      </c>
      <c r="AE201" s="22">
        <v>81668</v>
      </c>
      <c r="AF201" s="22">
        <v>0</v>
      </c>
      <c r="AG201" s="22">
        <v>39297</v>
      </c>
      <c r="AH201" s="22">
        <v>98266</v>
      </c>
      <c r="AI201" s="22">
        <v>1534174</v>
      </c>
      <c r="AJ201" s="22">
        <v>4354893</v>
      </c>
      <c r="AK201" s="22">
        <v>54701</v>
      </c>
      <c r="AL201" s="22">
        <v>4300192</v>
      </c>
    </row>
    <row r="202" spans="1:3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839600</v>
      </c>
      <c r="F202" s="22">
        <v>0</v>
      </c>
      <c r="G202" s="22">
        <v>758604</v>
      </c>
      <c r="H202" s="22">
        <v>933237</v>
      </c>
      <c r="I202" s="22">
        <v>0</v>
      </c>
      <c r="J202" s="22">
        <v>0</v>
      </c>
      <c r="K202" s="22">
        <v>0</v>
      </c>
      <c r="L202" s="22">
        <v>0</v>
      </c>
      <c r="M202" s="22">
        <v>2531441</v>
      </c>
      <c r="N202" s="22">
        <v>0</v>
      </c>
      <c r="O202" s="22">
        <v>287995</v>
      </c>
      <c r="P202" s="22">
        <v>141485</v>
      </c>
      <c r="Q202" s="22">
        <v>12240</v>
      </c>
      <c r="R202" s="22">
        <v>0</v>
      </c>
      <c r="S202" s="22">
        <v>27000</v>
      </c>
      <c r="T202" s="22">
        <v>3000161</v>
      </c>
      <c r="U202" s="22">
        <v>441311</v>
      </c>
      <c r="V202" s="22">
        <v>0</v>
      </c>
      <c r="W202" s="22">
        <v>286325</v>
      </c>
      <c r="X202" s="22">
        <v>143348</v>
      </c>
      <c r="Y202" s="22">
        <v>0</v>
      </c>
      <c r="Z202" s="22">
        <v>0</v>
      </c>
      <c r="AA202" s="22">
        <v>0</v>
      </c>
      <c r="AB202" s="22">
        <v>0</v>
      </c>
      <c r="AC202" s="22">
        <v>870984</v>
      </c>
      <c r="AD202" s="22">
        <v>74748</v>
      </c>
      <c r="AE202" s="22">
        <v>64599</v>
      </c>
      <c r="AF202" s="22">
        <v>0</v>
      </c>
      <c r="AG202" s="22">
        <v>0</v>
      </c>
      <c r="AH202" s="22">
        <v>23250</v>
      </c>
      <c r="AI202" s="22">
        <v>1033581</v>
      </c>
      <c r="AJ202" s="22">
        <v>1966580</v>
      </c>
      <c r="AK202" s="22">
        <v>0</v>
      </c>
      <c r="AL202" s="22">
        <v>1966580</v>
      </c>
    </row>
    <row r="203" spans="1:3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1112346</v>
      </c>
      <c r="F203" s="22">
        <v>0</v>
      </c>
      <c r="G203" s="22">
        <v>1749908</v>
      </c>
      <c r="H203" s="22">
        <v>2400615</v>
      </c>
      <c r="I203" s="22">
        <v>0</v>
      </c>
      <c r="J203" s="22">
        <v>0</v>
      </c>
      <c r="K203" s="22">
        <v>0</v>
      </c>
      <c r="L203" s="22">
        <v>0</v>
      </c>
      <c r="M203" s="22">
        <v>5262869</v>
      </c>
      <c r="N203" s="22">
        <v>0</v>
      </c>
      <c r="O203" s="22">
        <v>1629330</v>
      </c>
      <c r="P203" s="22">
        <v>319719</v>
      </c>
      <c r="Q203" s="22">
        <v>115417</v>
      </c>
      <c r="R203" s="22">
        <v>35659</v>
      </c>
      <c r="S203" s="22">
        <v>271652</v>
      </c>
      <c r="T203" s="22">
        <v>7634646</v>
      </c>
      <c r="U203" s="22">
        <v>736802</v>
      </c>
      <c r="V203" s="22">
        <v>0</v>
      </c>
      <c r="W203" s="22">
        <v>856187</v>
      </c>
      <c r="X203" s="22">
        <v>380980</v>
      </c>
      <c r="Y203" s="22">
        <v>0</v>
      </c>
      <c r="Z203" s="22">
        <v>0</v>
      </c>
      <c r="AA203" s="22">
        <v>0</v>
      </c>
      <c r="AB203" s="22">
        <v>0</v>
      </c>
      <c r="AC203" s="22">
        <v>1973969</v>
      </c>
      <c r="AD203" s="22">
        <v>661946</v>
      </c>
      <c r="AE203" s="22">
        <v>149263</v>
      </c>
      <c r="AF203" s="22">
        <v>0</v>
      </c>
      <c r="AG203" s="22">
        <v>10626</v>
      </c>
      <c r="AH203" s="22">
        <v>77996</v>
      </c>
      <c r="AI203" s="22">
        <v>2873800</v>
      </c>
      <c r="AJ203" s="22">
        <v>4760846</v>
      </c>
      <c r="AK203" s="22">
        <v>75922</v>
      </c>
      <c r="AL203" s="22">
        <v>4684924</v>
      </c>
    </row>
    <row r="204" spans="1:3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581495</v>
      </c>
      <c r="F204" s="22">
        <v>0</v>
      </c>
      <c r="G204" s="22">
        <v>836829</v>
      </c>
      <c r="H204" s="22">
        <v>1022809</v>
      </c>
      <c r="I204" s="22">
        <v>0</v>
      </c>
      <c r="J204" s="22">
        <v>0</v>
      </c>
      <c r="K204" s="22">
        <v>0</v>
      </c>
      <c r="L204" s="22">
        <v>0</v>
      </c>
      <c r="M204" s="22">
        <v>2441133</v>
      </c>
      <c r="N204" s="22">
        <v>0</v>
      </c>
      <c r="O204" s="22">
        <v>54097</v>
      </c>
      <c r="P204" s="22">
        <v>250158</v>
      </c>
      <c r="Q204" s="22">
        <v>71878</v>
      </c>
      <c r="R204" s="22">
        <v>0</v>
      </c>
      <c r="S204" s="22">
        <v>16400</v>
      </c>
      <c r="T204" s="22">
        <v>2833666</v>
      </c>
      <c r="U204" s="22">
        <v>171149</v>
      </c>
      <c r="V204" s="22">
        <v>0</v>
      </c>
      <c r="W204" s="22">
        <v>81910</v>
      </c>
      <c r="X204" s="22">
        <v>79142</v>
      </c>
      <c r="Y204" s="22">
        <v>0</v>
      </c>
      <c r="Z204" s="22">
        <v>0</v>
      </c>
      <c r="AA204" s="22">
        <v>0</v>
      </c>
      <c r="AB204" s="22">
        <v>0</v>
      </c>
      <c r="AC204" s="22">
        <v>332201</v>
      </c>
      <c r="AD204" s="22">
        <v>6492</v>
      </c>
      <c r="AE204" s="22">
        <v>108889</v>
      </c>
      <c r="AF204" s="22">
        <v>0</v>
      </c>
      <c r="AG204" s="22">
        <v>0</v>
      </c>
      <c r="AH204" s="22">
        <v>9840</v>
      </c>
      <c r="AI204" s="22">
        <v>457422</v>
      </c>
      <c r="AJ204" s="22">
        <v>2376244</v>
      </c>
      <c r="AK204" s="22">
        <v>0</v>
      </c>
      <c r="AL204" s="22">
        <v>2376244</v>
      </c>
    </row>
    <row r="205" spans="1:3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1642978</v>
      </c>
      <c r="F205" s="22">
        <v>0</v>
      </c>
      <c r="G205" s="22">
        <v>4601745</v>
      </c>
      <c r="H205" s="22">
        <v>1553611</v>
      </c>
      <c r="I205" s="22">
        <v>0</v>
      </c>
      <c r="J205" s="22">
        <v>0</v>
      </c>
      <c r="K205" s="22">
        <v>0</v>
      </c>
      <c r="L205" s="22">
        <v>0</v>
      </c>
      <c r="M205" s="22">
        <v>7798334</v>
      </c>
      <c r="N205" s="22">
        <v>0</v>
      </c>
      <c r="O205" s="22">
        <v>411883</v>
      </c>
      <c r="P205" s="22">
        <v>260126</v>
      </c>
      <c r="Q205" s="22">
        <v>108904</v>
      </c>
      <c r="R205" s="22">
        <v>171211</v>
      </c>
      <c r="S205" s="22">
        <v>0</v>
      </c>
      <c r="T205" s="22">
        <v>8750458</v>
      </c>
      <c r="U205" s="22">
        <v>961222</v>
      </c>
      <c r="V205" s="22">
        <v>0</v>
      </c>
      <c r="W205" s="22">
        <v>778141</v>
      </c>
      <c r="X205" s="22">
        <v>453473</v>
      </c>
      <c r="Y205" s="22">
        <v>0</v>
      </c>
      <c r="Z205" s="22">
        <v>0</v>
      </c>
      <c r="AA205" s="22">
        <v>0</v>
      </c>
      <c r="AB205" s="22">
        <v>0</v>
      </c>
      <c r="AC205" s="22">
        <v>2192836</v>
      </c>
      <c r="AD205" s="22">
        <v>73195</v>
      </c>
      <c r="AE205" s="22">
        <v>140011</v>
      </c>
      <c r="AF205" s="22">
        <v>0</v>
      </c>
      <c r="AG205" s="22">
        <v>144139</v>
      </c>
      <c r="AH205" s="22">
        <v>0</v>
      </c>
      <c r="AI205" s="22">
        <v>2550181</v>
      </c>
      <c r="AJ205" s="22">
        <v>6200277</v>
      </c>
      <c r="AK205" s="22">
        <v>479409</v>
      </c>
      <c r="AL205" s="22">
        <v>5720868</v>
      </c>
    </row>
    <row r="206" spans="1:3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1250767</v>
      </c>
      <c r="F206" s="22">
        <v>0</v>
      </c>
      <c r="G206" s="22">
        <v>1858561</v>
      </c>
      <c r="H206" s="22">
        <v>199660</v>
      </c>
      <c r="I206" s="22">
        <v>0</v>
      </c>
      <c r="J206" s="22">
        <v>0</v>
      </c>
      <c r="K206" s="22">
        <v>0</v>
      </c>
      <c r="L206" s="22">
        <v>0</v>
      </c>
      <c r="M206" s="22">
        <v>3308988</v>
      </c>
      <c r="N206" s="22">
        <v>0</v>
      </c>
      <c r="O206" s="22">
        <v>624845</v>
      </c>
      <c r="P206" s="22">
        <v>269832</v>
      </c>
      <c r="Q206" s="22">
        <v>81714</v>
      </c>
      <c r="R206" s="22">
        <v>29794</v>
      </c>
      <c r="S206" s="22">
        <v>129058</v>
      </c>
      <c r="T206" s="22">
        <v>4444231</v>
      </c>
      <c r="U206" s="22">
        <v>850891</v>
      </c>
      <c r="V206" s="22">
        <v>0</v>
      </c>
      <c r="W206" s="22">
        <v>280885</v>
      </c>
      <c r="X206" s="22">
        <v>152113</v>
      </c>
      <c r="Y206" s="22">
        <v>0</v>
      </c>
      <c r="Z206" s="22">
        <v>0</v>
      </c>
      <c r="AA206" s="22">
        <v>0</v>
      </c>
      <c r="AB206" s="22">
        <v>0</v>
      </c>
      <c r="AC206" s="22">
        <v>1283889</v>
      </c>
      <c r="AD206" s="22">
        <v>248983</v>
      </c>
      <c r="AE206" s="22">
        <v>101537</v>
      </c>
      <c r="AF206" s="22">
        <v>0</v>
      </c>
      <c r="AG206" s="22">
        <v>20367</v>
      </c>
      <c r="AH206" s="22">
        <v>50111</v>
      </c>
      <c r="AI206" s="22">
        <v>1704887</v>
      </c>
      <c r="AJ206" s="22">
        <v>2739344</v>
      </c>
      <c r="AK206" s="22">
        <v>158131</v>
      </c>
      <c r="AL206" s="22">
        <v>2581213</v>
      </c>
    </row>
    <row r="207" spans="1:3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1944719</v>
      </c>
      <c r="F207" s="22">
        <v>0</v>
      </c>
      <c r="G207" s="22">
        <v>1497930</v>
      </c>
      <c r="H207" s="22">
        <v>1872058</v>
      </c>
      <c r="I207" s="22">
        <v>0</v>
      </c>
      <c r="J207" s="22">
        <v>0</v>
      </c>
      <c r="K207" s="22">
        <v>0</v>
      </c>
      <c r="L207" s="22">
        <v>0</v>
      </c>
      <c r="M207" s="22">
        <v>5314707</v>
      </c>
      <c r="N207" s="22">
        <v>0</v>
      </c>
      <c r="O207" s="22">
        <v>1426537</v>
      </c>
      <c r="P207" s="22">
        <v>225207</v>
      </c>
      <c r="Q207" s="22">
        <v>46453</v>
      </c>
      <c r="R207" s="22">
        <v>5</v>
      </c>
      <c r="S207" s="22">
        <v>62299</v>
      </c>
      <c r="T207" s="22">
        <v>7075208</v>
      </c>
      <c r="U207" s="22">
        <v>814220</v>
      </c>
      <c r="V207" s="22">
        <v>0</v>
      </c>
      <c r="W207" s="22">
        <v>706429</v>
      </c>
      <c r="X207" s="22">
        <v>919019</v>
      </c>
      <c r="Y207" s="22">
        <v>0</v>
      </c>
      <c r="Z207" s="22">
        <v>0</v>
      </c>
      <c r="AA207" s="22">
        <v>0</v>
      </c>
      <c r="AB207" s="22">
        <v>0</v>
      </c>
      <c r="AC207" s="22">
        <v>2439668</v>
      </c>
      <c r="AD207" s="22">
        <v>414475</v>
      </c>
      <c r="AE207" s="22">
        <v>178045</v>
      </c>
      <c r="AF207" s="22">
        <v>0</v>
      </c>
      <c r="AG207" s="22">
        <v>5</v>
      </c>
      <c r="AH207" s="22">
        <v>20820</v>
      </c>
      <c r="AI207" s="22">
        <v>3053013</v>
      </c>
      <c r="AJ207" s="22">
        <v>4022195</v>
      </c>
      <c r="AK207" s="22">
        <v>0</v>
      </c>
      <c r="AL207" s="22">
        <v>4022195</v>
      </c>
    </row>
    <row r="208" spans="1:3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6466238</v>
      </c>
      <c r="F208" s="22">
        <v>0</v>
      </c>
      <c r="G208" s="22">
        <v>2163626</v>
      </c>
      <c r="H208" s="22">
        <v>3596810</v>
      </c>
      <c r="I208" s="22">
        <v>0</v>
      </c>
      <c r="J208" s="22">
        <v>0</v>
      </c>
      <c r="K208" s="22">
        <v>0</v>
      </c>
      <c r="L208" s="22">
        <v>0</v>
      </c>
      <c r="M208" s="22">
        <v>12226674</v>
      </c>
      <c r="N208" s="22">
        <v>146898</v>
      </c>
      <c r="O208" s="22">
        <v>3294769</v>
      </c>
      <c r="P208" s="22">
        <v>524442</v>
      </c>
      <c r="Q208" s="22">
        <v>249000</v>
      </c>
      <c r="R208" s="22">
        <v>114127</v>
      </c>
      <c r="S208" s="22">
        <v>362214</v>
      </c>
      <c r="T208" s="22">
        <v>16918124</v>
      </c>
      <c r="U208" s="22">
        <v>2772795</v>
      </c>
      <c r="V208" s="22">
        <v>0</v>
      </c>
      <c r="W208" s="22">
        <v>1099292</v>
      </c>
      <c r="X208" s="22">
        <v>1073642</v>
      </c>
      <c r="Y208" s="22">
        <v>0</v>
      </c>
      <c r="Z208" s="22">
        <v>0</v>
      </c>
      <c r="AA208" s="22">
        <v>0</v>
      </c>
      <c r="AB208" s="22">
        <v>0</v>
      </c>
      <c r="AC208" s="22">
        <v>4945729</v>
      </c>
      <c r="AD208" s="22">
        <v>1681582</v>
      </c>
      <c r="AE208" s="22">
        <v>255976</v>
      </c>
      <c r="AF208" s="22">
        <v>0</v>
      </c>
      <c r="AG208" s="22">
        <v>59978</v>
      </c>
      <c r="AH208" s="22">
        <v>131466</v>
      </c>
      <c r="AI208" s="22">
        <v>7074731</v>
      </c>
      <c r="AJ208" s="22">
        <v>9843393</v>
      </c>
      <c r="AK208" s="22">
        <v>358726</v>
      </c>
      <c r="AL208" s="22">
        <v>9484667</v>
      </c>
    </row>
    <row r="209" spans="1:3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3942125</v>
      </c>
      <c r="F209" s="22">
        <v>0</v>
      </c>
      <c r="G209" s="22">
        <v>471792</v>
      </c>
      <c r="H209" s="22">
        <v>253430</v>
      </c>
      <c r="I209" s="22">
        <v>0</v>
      </c>
      <c r="J209" s="22">
        <v>0</v>
      </c>
      <c r="K209" s="22">
        <v>125332</v>
      </c>
      <c r="L209" s="22">
        <v>0</v>
      </c>
      <c r="M209" s="22">
        <v>4792679</v>
      </c>
      <c r="N209" s="22">
        <v>0</v>
      </c>
      <c r="O209" s="22">
        <v>568801</v>
      </c>
      <c r="P209" s="22">
        <v>281367</v>
      </c>
      <c r="Q209" s="22">
        <v>191835</v>
      </c>
      <c r="R209" s="22">
        <v>159735</v>
      </c>
      <c r="S209" s="22">
        <v>167790</v>
      </c>
      <c r="T209" s="22">
        <v>6162207</v>
      </c>
      <c r="U209" s="22">
        <v>2211531</v>
      </c>
      <c r="V209" s="22">
        <v>0</v>
      </c>
      <c r="W209" s="22">
        <v>103232</v>
      </c>
      <c r="X209" s="22">
        <v>97880</v>
      </c>
      <c r="Y209" s="22">
        <v>0</v>
      </c>
      <c r="Z209" s="22">
        <v>0</v>
      </c>
      <c r="AA209" s="22">
        <v>0</v>
      </c>
      <c r="AB209" s="22">
        <v>0</v>
      </c>
      <c r="AC209" s="22">
        <v>2412643</v>
      </c>
      <c r="AD209" s="22">
        <v>292658</v>
      </c>
      <c r="AE209" s="22">
        <v>72347</v>
      </c>
      <c r="AF209" s="22">
        <v>0</v>
      </c>
      <c r="AG209" s="22">
        <v>101861</v>
      </c>
      <c r="AH209" s="22">
        <v>123920</v>
      </c>
      <c r="AI209" s="22">
        <v>3003429</v>
      </c>
      <c r="AJ209" s="22">
        <v>3158778</v>
      </c>
      <c r="AK209" s="22">
        <v>173838</v>
      </c>
      <c r="AL209" s="22">
        <v>2984940</v>
      </c>
    </row>
    <row r="210" spans="1:3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1932251</v>
      </c>
      <c r="F210" s="22">
        <v>0</v>
      </c>
      <c r="G210" s="22">
        <v>1214916</v>
      </c>
      <c r="H210" s="22">
        <v>1042195</v>
      </c>
      <c r="I210" s="22">
        <v>0</v>
      </c>
      <c r="J210" s="22">
        <v>0</v>
      </c>
      <c r="K210" s="22">
        <v>0</v>
      </c>
      <c r="L210" s="22">
        <v>0</v>
      </c>
      <c r="M210" s="22">
        <v>4189362</v>
      </c>
      <c r="N210" s="22">
        <v>0</v>
      </c>
      <c r="O210" s="22">
        <v>247116</v>
      </c>
      <c r="P210" s="22">
        <v>222049</v>
      </c>
      <c r="Q210" s="22">
        <v>71040</v>
      </c>
      <c r="R210" s="22">
        <v>10390</v>
      </c>
      <c r="S210" s="22">
        <v>76771</v>
      </c>
      <c r="T210" s="22">
        <v>4816728</v>
      </c>
      <c r="U210" s="22">
        <v>1071898</v>
      </c>
      <c r="V210" s="22">
        <v>0</v>
      </c>
      <c r="W210" s="22">
        <v>594795</v>
      </c>
      <c r="X210" s="22">
        <v>401076</v>
      </c>
      <c r="Y210" s="22">
        <v>0</v>
      </c>
      <c r="Z210" s="22">
        <v>0</v>
      </c>
      <c r="AA210" s="22">
        <v>0</v>
      </c>
      <c r="AB210" s="22">
        <v>0</v>
      </c>
      <c r="AC210" s="22">
        <v>2067769</v>
      </c>
      <c r="AD210" s="22">
        <v>192777</v>
      </c>
      <c r="AE210" s="22">
        <v>133948</v>
      </c>
      <c r="AF210" s="22">
        <v>0</v>
      </c>
      <c r="AG210" s="22">
        <v>4850</v>
      </c>
      <c r="AH210" s="22">
        <v>60278</v>
      </c>
      <c r="AI210" s="22">
        <v>2459622</v>
      </c>
      <c r="AJ210" s="22">
        <v>2357106</v>
      </c>
      <c r="AK210" s="22">
        <v>0</v>
      </c>
      <c r="AL210" s="22">
        <v>2357106</v>
      </c>
    </row>
    <row r="211" spans="1:3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404852</v>
      </c>
      <c r="F211" s="22">
        <v>0</v>
      </c>
      <c r="G211" s="22">
        <v>5203576</v>
      </c>
      <c r="H211" s="22">
        <v>2537427</v>
      </c>
      <c r="I211" s="22">
        <v>96866</v>
      </c>
      <c r="J211" s="22">
        <v>0</v>
      </c>
      <c r="K211" s="22">
        <v>0</v>
      </c>
      <c r="L211" s="22">
        <v>0</v>
      </c>
      <c r="M211" s="22">
        <v>8242721</v>
      </c>
      <c r="N211" s="22">
        <v>0</v>
      </c>
      <c r="O211" s="22">
        <v>579940</v>
      </c>
      <c r="P211" s="22">
        <v>300985</v>
      </c>
      <c r="Q211" s="22">
        <v>549208</v>
      </c>
      <c r="R211" s="22">
        <v>181971</v>
      </c>
      <c r="S211" s="22">
        <v>19327</v>
      </c>
      <c r="T211" s="22">
        <v>9874152</v>
      </c>
      <c r="U211" s="22">
        <v>376414</v>
      </c>
      <c r="V211" s="22">
        <v>0</v>
      </c>
      <c r="W211" s="22">
        <v>1922813</v>
      </c>
      <c r="X211" s="22">
        <v>1736555</v>
      </c>
      <c r="Y211" s="22">
        <v>1292</v>
      </c>
      <c r="Z211" s="22">
        <v>0</v>
      </c>
      <c r="AA211" s="22">
        <v>0</v>
      </c>
      <c r="AB211" s="22">
        <v>0</v>
      </c>
      <c r="AC211" s="22">
        <v>4037074</v>
      </c>
      <c r="AD211" s="22">
        <v>295008</v>
      </c>
      <c r="AE211" s="22">
        <v>143648</v>
      </c>
      <c r="AF211" s="22">
        <v>0</v>
      </c>
      <c r="AG211" s="22">
        <v>53824</v>
      </c>
      <c r="AH211" s="22">
        <v>11596</v>
      </c>
      <c r="AI211" s="22">
        <v>4541150</v>
      </c>
      <c r="AJ211" s="22">
        <v>5333002</v>
      </c>
      <c r="AK211" s="22">
        <v>18364</v>
      </c>
      <c r="AL211" s="22">
        <v>5314638</v>
      </c>
    </row>
    <row r="212" spans="1:3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9216510</v>
      </c>
      <c r="F212" s="22">
        <v>0</v>
      </c>
      <c r="G212" s="22">
        <v>1660490</v>
      </c>
      <c r="H212" s="22">
        <v>862397</v>
      </c>
      <c r="I212" s="22">
        <v>0</v>
      </c>
      <c r="J212" s="22">
        <v>0</v>
      </c>
      <c r="K212" s="22">
        <v>0</v>
      </c>
      <c r="L212" s="22">
        <v>1360503</v>
      </c>
      <c r="M212" s="22">
        <v>13099900</v>
      </c>
      <c r="N212" s="22">
        <v>0</v>
      </c>
      <c r="O212" s="22">
        <v>11420394</v>
      </c>
      <c r="P212" s="22">
        <v>1304731</v>
      </c>
      <c r="Q212" s="22">
        <v>1158547</v>
      </c>
      <c r="R212" s="22">
        <v>979423</v>
      </c>
      <c r="S212" s="22">
        <v>447376</v>
      </c>
      <c r="T212" s="22">
        <v>28410371</v>
      </c>
      <c r="U212" s="22">
        <v>8849362</v>
      </c>
      <c r="V212" s="22">
        <v>0</v>
      </c>
      <c r="W212" s="22">
        <v>697706</v>
      </c>
      <c r="X212" s="22">
        <v>399223</v>
      </c>
      <c r="Y212" s="22">
        <v>0</v>
      </c>
      <c r="Z212" s="22">
        <v>0</v>
      </c>
      <c r="AA212" s="22">
        <v>0</v>
      </c>
      <c r="AB212" s="22">
        <v>748804</v>
      </c>
      <c r="AC212" s="22">
        <v>10695095</v>
      </c>
      <c r="AD212" s="22">
        <v>7862891</v>
      </c>
      <c r="AE212" s="22">
        <v>1081672</v>
      </c>
      <c r="AF212" s="22">
        <v>0</v>
      </c>
      <c r="AG212" s="22">
        <v>396331</v>
      </c>
      <c r="AH212" s="22">
        <v>278651</v>
      </c>
      <c r="AI212" s="22">
        <v>20314640</v>
      </c>
      <c r="AJ212" s="22">
        <v>8095731</v>
      </c>
      <c r="AK212" s="22">
        <v>0</v>
      </c>
      <c r="AL212" s="22">
        <v>8095731</v>
      </c>
    </row>
    <row r="213" spans="1:3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3018958</v>
      </c>
      <c r="F213" s="22">
        <v>0</v>
      </c>
      <c r="G213" s="22">
        <v>1361584</v>
      </c>
      <c r="H213" s="22">
        <v>1605409</v>
      </c>
      <c r="I213" s="22">
        <v>0</v>
      </c>
      <c r="J213" s="22">
        <v>0</v>
      </c>
      <c r="K213" s="22">
        <v>0</v>
      </c>
      <c r="L213" s="22">
        <v>0</v>
      </c>
      <c r="M213" s="22">
        <v>5985951</v>
      </c>
      <c r="N213" s="22">
        <v>0</v>
      </c>
      <c r="O213" s="22">
        <v>2658050</v>
      </c>
      <c r="P213" s="22">
        <v>668258</v>
      </c>
      <c r="Q213" s="22">
        <v>61531</v>
      </c>
      <c r="R213" s="22">
        <v>0</v>
      </c>
      <c r="S213" s="22">
        <v>52000</v>
      </c>
      <c r="T213" s="22">
        <v>9425790</v>
      </c>
      <c r="U213" s="22">
        <v>1585247</v>
      </c>
      <c r="V213" s="22">
        <v>0</v>
      </c>
      <c r="W213" s="22">
        <v>524484</v>
      </c>
      <c r="X213" s="22">
        <v>641566</v>
      </c>
      <c r="Y213" s="22">
        <v>0</v>
      </c>
      <c r="Z213" s="22">
        <v>0</v>
      </c>
      <c r="AA213" s="22">
        <v>0</v>
      </c>
      <c r="AB213" s="22">
        <v>0</v>
      </c>
      <c r="AC213" s="22">
        <v>2751297</v>
      </c>
      <c r="AD213" s="22">
        <v>1342271</v>
      </c>
      <c r="AE213" s="22">
        <v>334605</v>
      </c>
      <c r="AF213" s="22">
        <v>0</v>
      </c>
      <c r="AG213" s="22">
        <v>0</v>
      </c>
      <c r="AH213" s="22">
        <v>12100</v>
      </c>
      <c r="AI213" s="22">
        <v>4440273</v>
      </c>
      <c r="AJ213" s="22">
        <v>4985517</v>
      </c>
      <c r="AK213" s="22">
        <v>0</v>
      </c>
      <c r="AL213" s="22">
        <v>4985517</v>
      </c>
    </row>
    <row r="214" spans="1:3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1627085</v>
      </c>
      <c r="F214" s="22">
        <v>0</v>
      </c>
      <c r="G214" s="22">
        <v>495341</v>
      </c>
      <c r="H214" s="22">
        <v>309249</v>
      </c>
      <c r="I214" s="22">
        <v>0</v>
      </c>
      <c r="J214" s="22">
        <v>0</v>
      </c>
      <c r="K214" s="22">
        <v>0</v>
      </c>
      <c r="L214" s="22">
        <v>0</v>
      </c>
      <c r="M214" s="22">
        <v>2431675</v>
      </c>
      <c r="N214" s="22">
        <v>407944</v>
      </c>
      <c r="O214" s="22">
        <v>800025</v>
      </c>
      <c r="P214" s="22">
        <v>67595</v>
      </c>
      <c r="Q214" s="22">
        <v>13644</v>
      </c>
      <c r="R214" s="22">
        <v>10961</v>
      </c>
      <c r="S214" s="22">
        <v>0</v>
      </c>
      <c r="T214" s="22">
        <v>3731844</v>
      </c>
      <c r="U214" s="22">
        <v>1385945</v>
      </c>
      <c r="V214" s="22">
        <v>0</v>
      </c>
      <c r="W214" s="22">
        <v>165115</v>
      </c>
      <c r="X214" s="22">
        <v>119876</v>
      </c>
      <c r="Y214" s="22">
        <v>0</v>
      </c>
      <c r="Z214" s="22">
        <v>0</v>
      </c>
      <c r="AA214" s="22">
        <v>0</v>
      </c>
      <c r="AB214" s="22">
        <v>0</v>
      </c>
      <c r="AC214" s="22">
        <v>1670936</v>
      </c>
      <c r="AD214" s="22">
        <v>445613</v>
      </c>
      <c r="AE214" s="22">
        <v>33087</v>
      </c>
      <c r="AF214" s="22">
        <v>0</v>
      </c>
      <c r="AG214" s="22">
        <v>15466</v>
      </c>
      <c r="AH214" s="22">
        <v>0</v>
      </c>
      <c r="AI214" s="22">
        <v>2165102</v>
      </c>
      <c r="AJ214" s="22">
        <v>1566742</v>
      </c>
      <c r="AK214" s="22">
        <v>7870</v>
      </c>
      <c r="AL214" s="22">
        <v>1558872</v>
      </c>
    </row>
    <row r="215" spans="1:3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2081363</v>
      </c>
      <c r="F215" s="22">
        <v>0</v>
      </c>
      <c r="G215" s="22">
        <v>897700</v>
      </c>
      <c r="H215" s="22">
        <v>1705880</v>
      </c>
      <c r="I215" s="22">
        <v>0</v>
      </c>
      <c r="J215" s="22">
        <v>0</v>
      </c>
      <c r="K215" s="22">
        <v>0</v>
      </c>
      <c r="L215" s="22">
        <v>0</v>
      </c>
      <c r="M215" s="22">
        <v>4684943</v>
      </c>
      <c r="N215" s="22">
        <v>0</v>
      </c>
      <c r="O215" s="22">
        <v>902067</v>
      </c>
      <c r="P215" s="22">
        <v>422481</v>
      </c>
      <c r="Q215" s="22">
        <v>528070</v>
      </c>
      <c r="R215" s="22">
        <v>256217</v>
      </c>
      <c r="S215" s="22">
        <v>287017</v>
      </c>
      <c r="T215" s="22">
        <v>7080795</v>
      </c>
      <c r="U215" s="22">
        <v>834533</v>
      </c>
      <c r="V215" s="22">
        <v>0</v>
      </c>
      <c r="W215" s="22">
        <v>239768</v>
      </c>
      <c r="X215" s="22">
        <v>610124</v>
      </c>
      <c r="Y215" s="22">
        <v>0</v>
      </c>
      <c r="Z215" s="22">
        <v>0</v>
      </c>
      <c r="AA215" s="22">
        <v>0</v>
      </c>
      <c r="AB215" s="22">
        <v>0</v>
      </c>
      <c r="AC215" s="22">
        <v>1684425</v>
      </c>
      <c r="AD215" s="22">
        <v>549705</v>
      </c>
      <c r="AE215" s="22">
        <v>181589</v>
      </c>
      <c r="AF215" s="22">
        <v>0</v>
      </c>
      <c r="AG215" s="22">
        <v>104111</v>
      </c>
      <c r="AH215" s="22">
        <v>154999</v>
      </c>
      <c r="AI215" s="22">
        <v>2674829</v>
      </c>
      <c r="AJ215" s="22">
        <v>4405966</v>
      </c>
      <c r="AK215" s="22">
        <v>612996</v>
      </c>
      <c r="AL215" s="22">
        <v>3792970</v>
      </c>
    </row>
    <row r="216" spans="1:3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1474500</v>
      </c>
      <c r="F216" s="22">
        <v>0</v>
      </c>
      <c r="G216" s="22">
        <v>1191324</v>
      </c>
      <c r="H216" s="22">
        <v>2166394</v>
      </c>
      <c r="I216" s="22">
        <v>0</v>
      </c>
      <c r="J216" s="22">
        <v>0</v>
      </c>
      <c r="K216" s="22">
        <v>0</v>
      </c>
      <c r="L216" s="22">
        <v>0</v>
      </c>
      <c r="M216" s="22">
        <v>4832218</v>
      </c>
      <c r="N216" s="22">
        <v>0</v>
      </c>
      <c r="O216" s="22">
        <v>153569</v>
      </c>
      <c r="P216" s="22">
        <v>246113</v>
      </c>
      <c r="Q216" s="22">
        <v>73254</v>
      </c>
      <c r="R216" s="22">
        <v>0</v>
      </c>
      <c r="S216" s="22">
        <v>37345</v>
      </c>
      <c r="T216" s="22">
        <v>5342499</v>
      </c>
      <c r="U216" s="22">
        <v>947267</v>
      </c>
      <c r="V216" s="22">
        <v>0</v>
      </c>
      <c r="W216" s="22">
        <v>381463</v>
      </c>
      <c r="X216" s="22">
        <v>1500007</v>
      </c>
      <c r="Y216" s="22">
        <v>0</v>
      </c>
      <c r="Z216" s="22">
        <v>0</v>
      </c>
      <c r="AA216" s="22">
        <v>0</v>
      </c>
      <c r="AB216" s="22">
        <v>0</v>
      </c>
      <c r="AC216" s="22">
        <v>2828737</v>
      </c>
      <c r="AD216" s="22">
        <v>47910</v>
      </c>
      <c r="AE216" s="22">
        <v>78813</v>
      </c>
      <c r="AF216" s="22">
        <v>0</v>
      </c>
      <c r="AG216" s="22">
        <v>0</v>
      </c>
      <c r="AH216" s="22">
        <v>26058</v>
      </c>
      <c r="AI216" s="22">
        <v>2981518</v>
      </c>
      <c r="AJ216" s="22">
        <v>2360981</v>
      </c>
      <c r="AK216" s="22">
        <v>27648</v>
      </c>
      <c r="AL216" s="22">
        <v>2333333</v>
      </c>
    </row>
    <row r="217" spans="1:3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5881356</v>
      </c>
      <c r="F217" s="22">
        <v>0</v>
      </c>
      <c r="G217" s="22">
        <v>1294750</v>
      </c>
      <c r="H217" s="22">
        <v>1934840</v>
      </c>
      <c r="I217" s="22">
        <v>665555</v>
      </c>
      <c r="J217" s="22">
        <v>0</v>
      </c>
      <c r="K217" s="22">
        <v>0</v>
      </c>
      <c r="L217" s="22">
        <v>0</v>
      </c>
      <c r="M217" s="22">
        <v>9776501</v>
      </c>
      <c r="N217" s="22">
        <v>0</v>
      </c>
      <c r="O217" s="22">
        <v>1739571</v>
      </c>
      <c r="P217" s="22">
        <v>255567</v>
      </c>
      <c r="Q217" s="22">
        <v>177902</v>
      </c>
      <c r="R217" s="22">
        <v>444906</v>
      </c>
      <c r="S217" s="22">
        <v>109553</v>
      </c>
      <c r="T217" s="22">
        <v>12504000</v>
      </c>
      <c r="U217" s="22">
        <v>2649118</v>
      </c>
      <c r="V217" s="22">
        <v>0</v>
      </c>
      <c r="W217" s="22">
        <v>558848</v>
      </c>
      <c r="X217" s="22">
        <v>913863</v>
      </c>
      <c r="Y217" s="22">
        <v>63519</v>
      </c>
      <c r="Z217" s="22">
        <v>0</v>
      </c>
      <c r="AA217" s="22">
        <v>0</v>
      </c>
      <c r="AB217" s="22">
        <v>0</v>
      </c>
      <c r="AC217" s="22">
        <v>4185348</v>
      </c>
      <c r="AD217" s="22">
        <v>919013</v>
      </c>
      <c r="AE217" s="22">
        <v>101391</v>
      </c>
      <c r="AF217" s="22">
        <v>0</v>
      </c>
      <c r="AG217" s="22">
        <v>192365</v>
      </c>
      <c r="AH217" s="22">
        <v>79564</v>
      </c>
      <c r="AI217" s="22">
        <v>5477681</v>
      </c>
      <c r="AJ217" s="22">
        <v>7026319</v>
      </c>
      <c r="AK217" s="22">
        <v>0</v>
      </c>
      <c r="AL217" s="22">
        <v>7026319</v>
      </c>
    </row>
    <row r="218" spans="1:3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3436046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3436046</v>
      </c>
      <c r="N218" s="22">
        <v>0</v>
      </c>
      <c r="O218" s="22">
        <v>4987284</v>
      </c>
      <c r="P218" s="22">
        <v>282507</v>
      </c>
      <c r="Q218" s="22">
        <v>705239</v>
      </c>
      <c r="R218" s="22">
        <v>221341</v>
      </c>
      <c r="S218" s="22">
        <v>47775</v>
      </c>
      <c r="T218" s="22">
        <v>9680192</v>
      </c>
      <c r="U218" s="22">
        <v>1582663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1582663</v>
      </c>
      <c r="AD218" s="22">
        <v>2876949</v>
      </c>
      <c r="AE218" s="22">
        <v>152713</v>
      </c>
      <c r="AF218" s="22">
        <v>0</v>
      </c>
      <c r="AG218" s="22">
        <v>23192</v>
      </c>
      <c r="AH218" s="22">
        <v>23635</v>
      </c>
      <c r="AI218" s="22">
        <v>4659152</v>
      </c>
      <c r="AJ218" s="22">
        <v>5021040</v>
      </c>
      <c r="AK218" s="22">
        <v>0</v>
      </c>
      <c r="AL218" s="22">
        <v>5021040</v>
      </c>
    </row>
    <row r="219" spans="1:3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2153865</v>
      </c>
      <c r="F219" s="22">
        <v>0</v>
      </c>
      <c r="G219" s="22">
        <v>715051</v>
      </c>
      <c r="H219" s="22">
        <v>1175695</v>
      </c>
      <c r="I219" s="22">
        <v>36228</v>
      </c>
      <c r="J219" s="22">
        <v>141950</v>
      </c>
      <c r="K219" s="22">
        <v>0</v>
      </c>
      <c r="L219" s="22">
        <v>167268</v>
      </c>
      <c r="M219" s="22">
        <v>4390057</v>
      </c>
      <c r="N219" s="22">
        <v>0</v>
      </c>
      <c r="O219" s="22">
        <v>839311</v>
      </c>
      <c r="P219" s="22">
        <v>460271</v>
      </c>
      <c r="Q219" s="22">
        <v>94668</v>
      </c>
      <c r="R219" s="22">
        <v>44800</v>
      </c>
      <c r="S219" s="22">
        <v>166212</v>
      </c>
      <c r="T219" s="22">
        <v>5995319</v>
      </c>
      <c r="U219" s="22">
        <v>1218320</v>
      </c>
      <c r="V219" s="22">
        <v>0</v>
      </c>
      <c r="W219" s="22">
        <v>320989</v>
      </c>
      <c r="X219" s="22">
        <v>364546</v>
      </c>
      <c r="Y219" s="22">
        <v>18597</v>
      </c>
      <c r="Z219" s="22">
        <v>16561</v>
      </c>
      <c r="AA219" s="22">
        <v>0</v>
      </c>
      <c r="AB219" s="22">
        <v>111994</v>
      </c>
      <c r="AC219" s="22">
        <v>2051007</v>
      </c>
      <c r="AD219" s="22">
        <v>85497</v>
      </c>
      <c r="AE219" s="22">
        <v>200929</v>
      </c>
      <c r="AF219" s="22">
        <v>0</v>
      </c>
      <c r="AG219" s="22">
        <v>6296</v>
      </c>
      <c r="AH219" s="22">
        <v>68221</v>
      </c>
      <c r="AI219" s="22">
        <v>2411950</v>
      </c>
      <c r="AJ219" s="22">
        <v>3583369</v>
      </c>
      <c r="AK219" s="22">
        <v>139925</v>
      </c>
      <c r="AL219" s="22">
        <v>3443444</v>
      </c>
    </row>
    <row r="220" spans="1:3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3025757</v>
      </c>
      <c r="F220" s="22">
        <v>0</v>
      </c>
      <c r="G220" s="22">
        <v>746179</v>
      </c>
      <c r="H220" s="22">
        <v>421773</v>
      </c>
      <c r="I220" s="22">
        <v>0</v>
      </c>
      <c r="J220" s="22">
        <v>0</v>
      </c>
      <c r="K220" s="22">
        <v>0</v>
      </c>
      <c r="L220" s="22">
        <v>0</v>
      </c>
      <c r="M220" s="22">
        <v>4193709</v>
      </c>
      <c r="N220" s="22">
        <v>0</v>
      </c>
      <c r="O220" s="22">
        <v>394114</v>
      </c>
      <c r="P220" s="22">
        <v>574440</v>
      </c>
      <c r="Q220" s="22">
        <v>137933</v>
      </c>
      <c r="R220" s="22">
        <v>92749</v>
      </c>
      <c r="S220" s="22">
        <v>208800</v>
      </c>
      <c r="T220" s="22">
        <v>5601745</v>
      </c>
      <c r="U220" s="22">
        <v>1013794</v>
      </c>
      <c r="V220" s="22">
        <v>0</v>
      </c>
      <c r="W220" s="22">
        <v>387768</v>
      </c>
      <c r="X220" s="22">
        <v>313043</v>
      </c>
      <c r="Y220" s="22">
        <v>0</v>
      </c>
      <c r="Z220" s="22">
        <v>0</v>
      </c>
      <c r="AA220" s="22">
        <v>0</v>
      </c>
      <c r="AB220" s="22">
        <v>0</v>
      </c>
      <c r="AC220" s="22">
        <v>1714605</v>
      </c>
      <c r="AD220" s="22">
        <v>94301</v>
      </c>
      <c r="AE220" s="22">
        <v>199069</v>
      </c>
      <c r="AF220" s="22">
        <v>0</v>
      </c>
      <c r="AG220" s="22">
        <v>37098</v>
      </c>
      <c r="AH220" s="22">
        <v>106024</v>
      </c>
      <c r="AI220" s="22">
        <v>2151097</v>
      </c>
      <c r="AJ220" s="22">
        <v>3450648</v>
      </c>
      <c r="AK220" s="22">
        <v>670900</v>
      </c>
      <c r="AL220" s="22">
        <v>2779748</v>
      </c>
    </row>
    <row r="221" spans="1:3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3358783</v>
      </c>
      <c r="F221" s="22">
        <v>0</v>
      </c>
      <c r="G221" s="22">
        <v>1727490</v>
      </c>
      <c r="H221" s="22">
        <v>1423731</v>
      </c>
      <c r="I221" s="22">
        <v>0</v>
      </c>
      <c r="J221" s="22">
        <v>0</v>
      </c>
      <c r="K221" s="22">
        <v>0</v>
      </c>
      <c r="L221" s="22">
        <v>0</v>
      </c>
      <c r="M221" s="22">
        <v>6510004</v>
      </c>
      <c r="N221" s="22">
        <v>0</v>
      </c>
      <c r="O221" s="22">
        <v>508818</v>
      </c>
      <c r="P221" s="22">
        <v>369006</v>
      </c>
      <c r="Q221" s="22">
        <v>50919</v>
      </c>
      <c r="R221" s="22">
        <v>379675</v>
      </c>
      <c r="S221" s="22">
        <v>93603</v>
      </c>
      <c r="T221" s="22">
        <v>7912025</v>
      </c>
      <c r="U221" s="22">
        <v>1729712</v>
      </c>
      <c r="V221" s="22">
        <v>0</v>
      </c>
      <c r="W221" s="22">
        <v>619779</v>
      </c>
      <c r="X221" s="22">
        <v>539456</v>
      </c>
      <c r="Y221" s="22">
        <v>0</v>
      </c>
      <c r="Z221" s="22">
        <v>0</v>
      </c>
      <c r="AA221" s="22">
        <v>0</v>
      </c>
      <c r="AB221" s="22">
        <v>0</v>
      </c>
      <c r="AC221" s="22">
        <v>2888947</v>
      </c>
      <c r="AD221" s="22">
        <v>149159</v>
      </c>
      <c r="AE221" s="22">
        <v>192560</v>
      </c>
      <c r="AF221" s="22">
        <v>0</v>
      </c>
      <c r="AG221" s="22">
        <v>164674</v>
      </c>
      <c r="AH221" s="22">
        <v>48669</v>
      </c>
      <c r="AI221" s="22">
        <v>3444009</v>
      </c>
      <c r="AJ221" s="22">
        <v>4468016</v>
      </c>
      <c r="AK221" s="22">
        <v>52096</v>
      </c>
      <c r="AL221" s="22">
        <v>4415920</v>
      </c>
    </row>
    <row r="222" spans="1:3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2441603</v>
      </c>
      <c r="F222" s="22">
        <v>0</v>
      </c>
      <c r="G222" s="22">
        <v>1266520</v>
      </c>
      <c r="H222" s="22">
        <v>770246</v>
      </c>
      <c r="I222" s="22">
        <v>0</v>
      </c>
      <c r="J222" s="22">
        <v>0</v>
      </c>
      <c r="K222" s="22">
        <v>0</v>
      </c>
      <c r="L222" s="22">
        <v>0</v>
      </c>
      <c r="M222" s="22">
        <v>4478369</v>
      </c>
      <c r="N222" s="22">
        <v>0</v>
      </c>
      <c r="O222" s="22">
        <v>99701</v>
      </c>
      <c r="P222" s="22">
        <v>186013</v>
      </c>
      <c r="Q222" s="22">
        <v>177507</v>
      </c>
      <c r="R222" s="22">
        <v>74174</v>
      </c>
      <c r="S222" s="22">
        <v>79918</v>
      </c>
      <c r="T222" s="22">
        <v>5095682</v>
      </c>
      <c r="U222" s="22">
        <v>1333703</v>
      </c>
      <c r="V222" s="22">
        <v>0</v>
      </c>
      <c r="W222" s="22">
        <v>653964</v>
      </c>
      <c r="X222" s="22">
        <v>371015</v>
      </c>
      <c r="Y222" s="22">
        <v>0</v>
      </c>
      <c r="Z222" s="22">
        <v>0</v>
      </c>
      <c r="AA222" s="22">
        <v>0</v>
      </c>
      <c r="AB222" s="22">
        <v>0</v>
      </c>
      <c r="AC222" s="22">
        <v>2358682</v>
      </c>
      <c r="AD222" s="22">
        <v>76626</v>
      </c>
      <c r="AE222" s="22">
        <v>63090</v>
      </c>
      <c r="AF222" s="22">
        <v>0</v>
      </c>
      <c r="AG222" s="22">
        <v>13677</v>
      </c>
      <c r="AH222" s="22">
        <v>26817</v>
      </c>
      <c r="AI222" s="22">
        <v>2538892</v>
      </c>
      <c r="AJ222" s="22">
        <v>2556790</v>
      </c>
      <c r="AK222" s="22">
        <v>0</v>
      </c>
      <c r="AL222" s="22">
        <v>2556790</v>
      </c>
    </row>
    <row r="223" spans="1:3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4804182</v>
      </c>
      <c r="F223" s="22">
        <v>0</v>
      </c>
      <c r="G223" s="22">
        <v>2250026</v>
      </c>
      <c r="H223" s="22">
        <v>1018790</v>
      </c>
      <c r="I223" s="22">
        <v>158553</v>
      </c>
      <c r="J223" s="22">
        <v>0</v>
      </c>
      <c r="K223" s="22">
        <v>0</v>
      </c>
      <c r="L223" s="22">
        <v>0</v>
      </c>
      <c r="M223" s="22">
        <v>8231551</v>
      </c>
      <c r="N223" s="22">
        <v>0</v>
      </c>
      <c r="O223" s="22">
        <v>7180023</v>
      </c>
      <c r="P223" s="22">
        <v>1041881</v>
      </c>
      <c r="Q223" s="22">
        <v>328625</v>
      </c>
      <c r="R223" s="22">
        <v>149389</v>
      </c>
      <c r="S223" s="22">
        <v>273572</v>
      </c>
      <c r="T223" s="22">
        <v>17205041</v>
      </c>
      <c r="U223" s="22">
        <v>2769480</v>
      </c>
      <c r="V223" s="22">
        <v>0</v>
      </c>
      <c r="W223" s="22">
        <v>822883</v>
      </c>
      <c r="X223" s="22">
        <v>231702</v>
      </c>
      <c r="Y223" s="22">
        <v>7737</v>
      </c>
      <c r="Z223" s="22">
        <v>0</v>
      </c>
      <c r="AA223" s="22">
        <v>0</v>
      </c>
      <c r="AB223" s="22">
        <v>0</v>
      </c>
      <c r="AC223" s="22">
        <v>3831802</v>
      </c>
      <c r="AD223" s="22">
        <v>1323847</v>
      </c>
      <c r="AE223" s="22">
        <v>740257</v>
      </c>
      <c r="AF223" s="22">
        <v>0</v>
      </c>
      <c r="AG223" s="22">
        <v>136872</v>
      </c>
      <c r="AH223" s="22">
        <v>150823</v>
      </c>
      <c r="AI223" s="22">
        <v>6183601</v>
      </c>
      <c r="AJ223" s="22">
        <v>11021440</v>
      </c>
      <c r="AK223" s="22">
        <v>1827434</v>
      </c>
      <c r="AL223" s="22">
        <v>9194006</v>
      </c>
    </row>
    <row r="224" spans="1:3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1970656</v>
      </c>
      <c r="F224" s="22">
        <v>0</v>
      </c>
      <c r="G224" s="22">
        <v>1478839</v>
      </c>
      <c r="H224" s="22">
        <v>706141</v>
      </c>
      <c r="I224" s="22">
        <v>0</v>
      </c>
      <c r="J224" s="22">
        <v>0</v>
      </c>
      <c r="K224" s="22">
        <v>0</v>
      </c>
      <c r="L224" s="22">
        <v>0</v>
      </c>
      <c r="M224" s="22">
        <v>4155636</v>
      </c>
      <c r="N224" s="22">
        <v>336235</v>
      </c>
      <c r="O224" s="22">
        <v>592179</v>
      </c>
      <c r="P224" s="22">
        <v>629939</v>
      </c>
      <c r="Q224" s="22">
        <v>45390</v>
      </c>
      <c r="R224" s="22">
        <v>88006</v>
      </c>
      <c r="S224" s="22">
        <v>308072</v>
      </c>
      <c r="T224" s="22">
        <v>6155457</v>
      </c>
      <c r="U224" s="22">
        <v>1289315</v>
      </c>
      <c r="V224" s="22">
        <v>0</v>
      </c>
      <c r="W224" s="22">
        <v>1180284</v>
      </c>
      <c r="X224" s="22">
        <v>555648</v>
      </c>
      <c r="Y224" s="22">
        <v>0</v>
      </c>
      <c r="Z224" s="22">
        <v>0</v>
      </c>
      <c r="AA224" s="22">
        <v>0</v>
      </c>
      <c r="AB224" s="22">
        <v>0</v>
      </c>
      <c r="AC224" s="22">
        <v>3025247</v>
      </c>
      <c r="AD224" s="22">
        <v>388150</v>
      </c>
      <c r="AE224" s="22">
        <v>477232</v>
      </c>
      <c r="AF224" s="22">
        <v>0</v>
      </c>
      <c r="AG224" s="22">
        <v>25770</v>
      </c>
      <c r="AH224" s="22">
        <v>196327</v>
      </c>
      <c r="AI224" s="22">
        <v>4112726</v>
      </c>
      <c r="AJ224" s="22">
        <v>2042731</v>
      </c>
      <c r="AK224" s="22">
        <v>0</v>
      </c>
      <c r="AL224" s="22">
        <v>2042731</v>
      </c>
    </row>
    <row r="225" spans="1:3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972306</v>
      </c>
      <c r="F225" s="22">
        <v>0</v>
      </c>
      <c r="G225" s="22">
        <v>920696</v>
      </c>
      <c r="H225" s="22">
        <v>616847</v>
      </c>
      <c r="I225" s="22">
        <v>0</v>
      </c>
      <c r="J225" s="22">
        <v>0</v>
      </c>
      <c r="K225" s="22">
        <v>0</v>
      </c>
      <c r="L225" s="22">
        <v>0</v>
      </c>
      <c r="M225" s="22">
        <v>2509849</v>
      </c>
      <c r="N225" s="22">
        <v>0</v>
      </c>
      <c r="O225" s="22">
        <v>1573794</v>
      </c>
      <c r="P225" s="22">
        <v>302186</v>
      </c>
      <c r="Q225" s="22">
        <v>74327</v>
      </c>
      <c r="R225" s="22">
        <v>27898</v>
      </c>
      <c r="S225" s="22">
        <v>93231</v>
      </c>
      <c r="T225" s="22">
        <v>4581285</v>
      </c>
      <c r="U225" s="22">
        <v>265397</v>
      </c>
      <c r="V225" s="22">
        <v>0</v>
      </c>
      <c r="W225" s="22">
        <v>644488</v>
      </c>
      <c r="X225" s="22">
        <v>216864</v>
      </c>
      <c r="Y225" s="22">
        <v>0</v>
      </c>
      <c r="Z225" s="22">
        <v>0</v>
      </c>
      <c r="AA225" s="22">
        <v>0</v>
      </c>
      <c r="AB225" s="22">
        <v>0</v>
      </c>
      <c r="AC225" s="22">
        <v>1126749</v>
      </c>
      <c r="AD225" s="22">
        <v>762013</v>
      </c>
      <c r="AE225" s="22">
        <v>182065</v>
      </c>
      <c r="AF225" s="22">
        <v>0</v>
      </c>
      <c r="AG225" s="22">
        <v>20221</v>
      </c>
      <c r="AH225" s="22">
        <v>75544</v>
      </c>
      <c r="AI225" s="22">
        <v>2166592</v>
      </c>
      <c r="AJ225" s="22">
        <v>2414693</v>
      </c>
      <c r="AK225" s="22">
        <v>0</v>
      </c>
      <c r="AL225" s="22">
        <v>2414693</v>
      </c>
    </row>
    <row r="226" spans="1:3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811935</v>
      </c>
      <c r="F226" s="22">
        <v>0</v>
      </c>
      <c r="G226" s="22">
        <v>3195121</v>
      </c>
      <c r="H226" s="22">
        <v>1231764</v>
      </c>
      <c r="I226" s="22">
        <v>0</v>
      </c>
      <c r="J226" s="22">
        <v>0</v>
      </c>
      <c r="K226" s="22">
        <v>0</v>
      </c>
      <c r="L226" s="22">
        <v>0</v>
      </c>
      <c r="M226" s="22">
        <v>5238820</v>
      </c>
      <c r="N226" s="22">
        <v>0</v>
      </c>
      <c r="O226" s="22">
        <v>82536</v>
      </c>
      <c r="P226" s="22">
        <v>145217</v>
      </c>
      <c r="Q226" s="22">
        <v>111940</v>
      </c>
      <c r="R226" s="22">
        <v>80161</v>
      </c>
      <c r="S226" s="22">
        <v>25309</v>
      </c>
      <c r="T226" s="22">
        <v>5683983</v>
      </c>
      <c r="U226" s="22">
        <v>536056</v>
      </c>
      <c r="V226" s="22">
        <v>0</v>
      </c>
      <c r="W226" s="22">
        <v>567253</v>
      </c>
      <c r="X226" s="22">
        <v>586605</v>
      </c>
      <c r="Y226" s="22">
        <v>0</v>
      </c>
      <c r="Z226" s="22">
        <v>0</v>
      </c>
      <c r="AA226" s="22">
        <v>0</v>
      </c>
      <c r="AB226" s="22">
        <v>0</v>
      </c>
      <c r="AC226" s="22">
        <v>1689914</v>
      </c>
      <c r="AD226" s="22">
        <v>52927</v>
      </c>
      <c r="AE226" s="22">
        <v>87451</v>
      </c>
      <c r="AF226" s="22">
        <v>0</v>
      </c>
      <c r="AG226" s="22">
        <v>36226</v>
      </c>
      <c r="AH226" s="22">
        <v>25039</v>
      </c>
      <c r="AI226" s="22">
        <v>1891557</v>
      </c>
      <c r="AJ226" s="22">
        <v>3792426</v>
      </c>
      <c r="AK226" s="22">
        <v>0</v>
      </c>
      <c r="AL226" s="22">
        <v>3792426</v>
      </c>
    </row>
    <row r="227" spans="1:3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1025765</v>
      </c>
      <c r="F227" s="22">
        <v>0</v>
      </c>
      <c r="G227" s="22">
        <v>0</v>
      </c>
      <c r="H227" s="22">
        <v>2167400</v>
      </c>
      <c r="I227" s="22">
        <v>0</v>
      </c>
      <c r="J227" s="22">
        <v>0</v>
      </c>
      <c r="K227" s="22">
        <v>0</v>
      </c>
      <c r="L227" s="22">
        <v>0</v>
      </c>
      <c r="M227" s="22">
        <v>3193165</v>
      </c>
      <c r="N227" s="22">
        <v>0</v>
      </c>
      <c r="O227" s="22">
        <v>176905</v>
      </c>
      <c r="P227" s="22">
        <v>162093</v>
      </c>
      <c r="Q227" s="22">
        <v>22276</v>
      </c>
      <c r="R227" s="22">
        <v>26492</v>
      </c>
      <c r="S227" s="22">
        <v>0</v>
      </c>
      <c r="T227" s="22">
        <v>3580931</v>
      </c>
      <c r="U227" s="22">
        <v>338092</v>
      </c>
      <c r="V227" s="22">
        <v>0</v>
      </c>
      <c r="W227" s="22">
        <v>0</v>
      </c>
      <c r="X227" s="22">
        <v>420102</v>
      </c>
      <c r="Y227" s="22">
        <v>0</v>
      </c>
      <c r="Z227" s="22">
        <v>0</v>
      </c>
      <c r="AA227" s="22">
        <v>0</v>
      </c>
      <c r="AB227" s="22">
        <v>0</v>
      </c>
      <c r="AC227" s="22">
        <v>758194</v>
      </c>
      <c r="AD227" s="22">
        <v>63466</v>
      </c>
      <c r="AE227" s="22">
        <v>67230</v>
      </c>
      <c r="AF227" s="22">
        <v>0</v>
      </c>
      <c r="AG227" s="22">
        <v>6928</v>
      </c>
      <c r="AH227" s="22">
        <v>0</v>
      </c>
      <c r="AI227" s="22">
        <v>895818</v>
      </c>
      <c r="AJ227" s="22">
        <v>2685113</v>
      </c>
      <c r="AK227" s="22">
        <v>0</v>
      </c>
      <c r="AL227" s="22">
        <v>2685113</v>
      </c>
    </row>
    <row r="228" spans="1:3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353305</v>
      </c>
      <c r="F228" s="22">
        <v>0</v>
      </c>
      <c r="G228" s="22">
        <v>387139</v>
      </c>
      <c r="H228" s="22">
        <v>33022</v>
      </c>
      <c r="I228" s="22">
        <v>0</v>
      </c>
      <c r="J228" s="22">
        <v>0</v>
      </c>
      <c r="K228" s="22">
        <v>0</v>
      </c>
      <c r="L228" s="22">
        <v>0</v>
      </c>
      <c r="M228" s="22">
        <v>773466</v>
      </c>
      <c r="N228" s="22">
        <v>0</v>
      </c>
      <c r="O228" s="22">
        <v>4311300</v>
      </c>
      <c r="P228" s="22">
        <v>189147</v>
      </c>
      <c r="Q228" s="22">
        <v>90588</v>
      </c>
      <c r="R228" s="22">
        <v>60815</v>
      </c>
      <c r="S228" s="22">
        <v>27000</v>
      </c>
      <c r="T228" s="22">
        <v>5452316</v>
      </c>
      <c r="U228" s="22">
        <v>297927</v>
      </c>
      <c r="V228" s="22">
        <v>0</v>
      </c>
      <c r="W228" s="22">
        <v>272678</v>
      </c>
      <c r="X228" s="22">
        <v>23334</v>
      </c>
      <c r="Y228" s="22">
        <v>0</v>
      </c>
      <c r="Z228" s="22">
        <v>0</v>
      </c>
      <c r="AA228" s="22">
        <v>0</v>
      </c>
      <c r="AB228" s="22">
        <v>0</v>
      </c>
      <c r="AC228" s="22">
        <v>593939</v>
      </c>
      <c r="AD228" s="22">
        <v>1104191</v>
      </c>
      <c r="AE228" s="22">
        <v>93806</v>
      </c>
      <c r="AF228" s="22">
        <v>0</v>
      </c>
      <c r="AG228" s="22">
        <v>6900</v>
      </c>
      <c r="AH228" s="22">
        <v>25400</v>
      </c>
      <c r="AI228" s="22">
        <v>1824236</v>
      </c>
      <c r="AJ228" s="22">
        <v>3628080</v>
      </c>
      <c r="AK228" s="22">
        <v>0</v>
      </c>
      <c r="AL228" s="22">
        <v>3628080</v>
      </c>
    </row>
    <row r="229" spans="1:3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3685226</v>
      </c>
      <c r="F229" s="22">
        <v>0</v>
      </c>
      <c r="G229" s="22">
        <v>2118179</v>
      </c>
      <c r="H229" s="22">
        <v>1840715</v>
      </c>
      <c r="I229" s="22">
        <v>187065</v>
      </c>
      <c r="J229" s="22">
        <v>0</v>
      </c>
      <c r="K229" s="22">
        <v>0</v>
      </c>
      <c r="L229" s="22">
        <v>0</v>
      </c>
      <c r="M229" s="22">
        <v>7831185</v>
      </c>
      <c r="N229" s="22">
        <v>62919</v>
      </c>
      <c r="O229" s="22">
        <v>1045339</v>
      </c>
      <c r="P229" s="22">
        <v>926510</v>
      </c>
      <c r="Q229" s="22">
        <v>251528</v>
      </c>
      <c r="R229" s="22">
        <v>802813</v>
      </c>
      <c r="S229" s="22">
        <v>169549</v>
      </c>
      <c r="T229" s="22">
        <v>11089843</v>
      </c>
      <c r="U229" s="22">
        <v>1508332</v>
      </c>
      <c r="V229" s="22">
        <v>0</v>
      </c>
      <c r="W229" s="22">
        <v>766761</v>
      </c>
      <c r="X229" s="22">
        <v>755204</v>
      </c>
      <c r="Y229" s="22">
        <v>14742</v>
      </c>
      <c r="Z229" s="22">
        <v>0</v>
      </c>
      <c r="AA229" s="22">
        <v>0</v>
      </c>
      <c r="AB229" s="22">
        <v>0</v>
      </c>
      <c r="AC229" s="22">
        <v>3045039</v>
      </c>
      <c r="AD229" s="22">
        <v>370489</v>
      </c>
      <c r="AE229" s="22">
        <v>290258</v>
      </c>
      <c r="AF229" s="22">
        <v>0</v>
      </c>
      <c r="AG229" s="22">
        <v>247538</v>
      </c>
      <c r="AH229" s="22">
        <v>76778</v>
      </c>
      <c r="AI229" s="22">
        <v>4030102</v>
      </c>
      <c r="AJ229" s="22">
        <v>7059741</v>
      </c>
      <c r="AK229" s="22">
        <v>147466</v>
      </c>
      <c r="AL229" s="22">
        <v>6912275</v>
      </c>
    </row>
    <row r="230" spans="1:3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1413570</v>
      </c>
      <c r="F230" s="22">
        <v>0</v>
      </c>
      <c r="G230" s="22">
        <v>694025</v>
      </c>
      <c r="H230" s="22">
        <v>1275299</v>
      </c>
      <c r="I230" s="22">
        <v>0</v>
      </c>
      <c r="J230" s="22">
        <v>0</v>
      </c>
      <c r="K230" s="22">
        <v>0</v>
      </c>
      <c r="L230" s="22">
        <v>0</v>
      </c>
      <c r="M230" s="22">
        <v>3382894</v>
      </c>
      <c r="N230" s="22">
        <v>0</v>
      </c>
      <c r="O230" s="22">
        <v>241666</v>
      </c>
      <c r="P230" s="22">
        <v>193165</v>
      </c>
      <c r="Q230" s="22">
        <v>10480</v>
      </c>
      <c r="R230" s="22">
        <v>53683</v>
      </c>
      <c r="S230" s="22">
        <v>485089</v>
      </c>
      <c r="T230" s="22">
        <v>4366977</v>
      </c>
      <c r="U230" s="22">
        <v>711287</v>
      </c>
      <c r="V230" s="22">
        <v>0</v>
      </c>
      <c r="W230" s="22">
        <v>213513</v>
      </c>
      <c r="X230" s="22">
        <v>62901</v>
      </c>
      <c r="Y230" s="22">
        <v>0</v>
      </c>
      <c r="Z230" s="22">
        <v>0</v>
      </c>
      <c r="AA230" s="22">
        <v>0</v>
      </c>
      <c r="AB230" s="22">
        <v>0</v>
      </c>
      <c r="AC230" s="22">
        <v>987701</v>
      </c>
      <c r="AD230" s="22">
        <v>105322</v>
      </c>
      <c r="AE230" s="22">
        <v>65408</v>
      </c>
      <c r="AF230" s="22">
        <v>0</v>
      </c>
      <c r="AG230" s="22">
        <v>39894</v>
      </c>
      <c r="AH230" s="22">
        <v>115164</v>
      </c>
      <c r="AI230" s="22">
        <v>1313489</v>
      </c>
      <c r="AJ230" s="22">
        <v>3053488</v>
      </c>
      <c r="AK230" s="22">
        <v>289421</v>
      </c>
      <c r="AL230" s="22">
        <v>2764067</v>
      </c>
    </row>
    <row r="231" spans="1:3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1324305</v>
      </c>
      <c r="F231" s="22">
        <v>0</v>
      </c>
      <c r="G231" s="22">
        <v>476774</v>
      </c>
      <c r="H231" s="22">
        <v>783030</v>
      </c>
      <c r="I231" s="22">
        <v>0</v>
      </c>
      <c r="J231" s="22">
        <v>0</v>
      </c>
      <c r="K231" s="22">
        <v>0</v>
      </c>
      <c r="L231" s="22">
        <v>0</v>
      </c>
      <c r="M231" s="22">
        <v>2584109</v>
      </c>
      <c r="N231" s="22">
        <v>0</v>
      </c>
      <c r="O231" s="22">
        <v>275111</v>
      </c>
      <c r="P231" s="22">
        <v>111709</v>
      </c>
      <c r="Q231" s="22">
        <v>15928</v>
      </c>
      <c r="R231" s="22">
        <v>0</v>
      </c>
      <c r="S231" s="22">
        <v>34768</v>
      </c>
      <c r="T231" s="22">
        <v>3021625</v>
      </c>
      <c r="U231" s="22">
        <v>1056932</v>
      </c>
      <c r="V231" s="22">
        <v>0</v>
      </c>
      <c r="W231" s="22">
        <v>155328</v>
      </c>
      <c r="X231" s="22">
        <v>189071</v>
      </c>
      <c r="Y231" s="22">
        <v>0</v>
      </c>
      <c r="Z231" s="22">
        <v>0</v>
      </c>
      <c r="AA231" s="22">
        <v>0</v>
      </c>
      <c r="AB231" s="22">
        <v>0</v>
      </c>
      <c r="AC231" s="22">
        <v>1401331</v>
      </c>
      <c r="AD231" s="22">
        <v>162939</v>
      </c>
      <c r="AE231" s="22">
        <v>33513</v>
      </c>
      <c r="AF231" s="22">
        <v>0</v>
      </c>
      <c r="AG231" s="22">
        <v>0</v>
      </c>
      <c r="AH231" s="22">
        <v>10431</v>
      </c>
      <c r="AI231" s="22">
        <v>1608214</v>
      </c>
      <c r="AJ231" s="22">
        <v>1413411</v>
      </c>
      <c r="AK231" s="22">
        <v>2654</v>
      </c>
      <c r="AL231" s="22">
        <v>1410757</v>
      </c>
    </row>
    <row r="232" spans="1:3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4968623</v>
      </c>
      <c r="F232" s="22">
        <v>0</v>
      </c>
      <c r="G232" s="22">
        <v>832957</v>
      </c>
      <c r="H232" s="22">
        <v>1397112</v>
      </c>
      <c r="I232" s="22">
        <v>577875</v>
      </c>
      <c r="J232" s="22">
        <v>0</v>
      </c>
      <c r="K232" s="22">
        <v>0</v>
      </c>
      <c r="L232" s="22">
        <v>0</v>
      </c>
      <c r="M232" s="22">
        <v>7776567</v>
      </c>
      <c r="N232" s="22">
        <v>0</v>
      </c>
      <c r="O232" s="22">
        <v>451235</v>
      </c>
      <c r="P232" s="22">
        <v>252067</v>
      </c>
      <c r="Q232" s="22">
        <v>161990</v>
      </c>
      <c r="R232" s="22">
        <v>7825</v>
      </c>
      <c r="S232" s="22">
        <v>68655</v>
      </c>
      <c r="T232" s="22">
        <v>8718339</v>
      </c>
      <c r="U232" s="22">
        <v>2859849</v>
      </c>
      <c r="V232" s="22">
        <v>0</v>
      </c>
      <c r="W232" s="22">
        <v>365934</v>
      </c>
      <c r="X232" s="22">
        <v>777584</v>
      </c>
      <c r="Y232" s="22">
        <v>30820</v>
      </c>
      <c r="Z232" s="22">
        <v>0</v>
      </c>
      <c r="AA232" s="22">
        <v>0</v>
      </c>
      <c r="AB232" s="22">
        <v>0</v>
      </c>
      <c r="AC232" s="22">
        <v>4034187</v>
      </c>
      <c r="AD232" s="22">
        <v>178772</v>
      </c>
      <c r="AE232" s="22">
        <v>79191</v>
      </c>
      <c r="AF232" s="22">
        <v>0</v>
      </c>
      <c r="AG232" s="22">
        <v>391</v>
      </c>
      <c r="AH232" s="22">
        <v>28198</v>
      </c>
      <c r="AI232" s="22">
        <v>4320739</v>
      </c>
      <c r="AJ232" s="22">
        <v>4397600</v>
      </c>
      <c r="AK232" s="22">
        <v>427071</v>
      </c>
      <c r="AL232" s="22">
        <v>3970529</v>
      </c>
    </row>
    <row r="233" spans="1:3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5022199</v>
      </c>
      <c r="F233" s="22">
        <v>0</v>
      </c>
      <c r="G233" s="22">
        <v>4515489</v>
      </c>
      <c r="H233" s="22">
        <v>5855198</v>
      </c>
      <c r="I233" s="22">
        <v>543066</v>
      </c>
      <c r="J233" s="22">
        <v>0</v>
      </c>
      <c r="K233" s="22">
        <v>0</v>
      </c>
      <c r="L233" s="22">
        <v>0</v>
      </c>
      <c r="M233" s="22">
        <v>15935952</v>
      </c>
      <c r="N233" s="22">
        <v>32264</v>
      </c>
      <c r="O233" s="22">
        <v>629881</v>
      </c>
      <c r="P233" s="22">
        <v>451252</v>
      </c>
      <c r="Q233" s="22">
        <v>1008509</v>
      </c>
      <c r="R233" s="22">
        <v>404015</v>
      </c>
      <c r="S233" s="22">
        <v>1185677</v>
      </c>
      <c r="T233" s="22">
        <v>19647550</v>
      </c>
      <c r="U233" s="22">
        <v>2542113</v>
      </c>
      <c r="V233" s="22">
        <v>0</v>
      </c>
      <c r="W233" s="22">
        <v>1493817</v>
      </c>
      <c r="X233" s="22">
        <v>1771451</v>
      </c>
      <c r="Y233" s="22">
        <v>61724</v>
      </c>
      <c r="Z233" s="22">
        <v>0</v>
      </c>
      <c r="AA233" s="22">
        <v>0</v>
      </c>
      <c r="AB233" s="22">
        <v>0</v>
      </c>
      <c r="AC233" s="22">
        <v>5869105</v>
      </c>
      <c r="AD233" s="22">
        <v>142775</v>
      </c>
      <c r="AE233" s="22">
        <v>210610</v>
      </c>
      <c r="AF233" s="22">
        <v>0</v>
      </c>
      <c r="AG233" s="22">
        <v>109149</v>
      </c>
      <c r="AH233" s="22">
        <v>296274</v>
      </c>
      <c r="AI233" s="22">
        <v>6627913</v>
      </c>
      <c r="AJ233" s="22">
        <v>13019637</v>
      </c>
      <c r="AK233" s="22">
        <v>146348</v>
      </c>
      <c r="AL233" s="22">
        <v>12873289</v>
      </c>
    </row>
    <row r="234" spans="1:3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1076142</v>
      </c>
      <c r="F234" s="22">
        <v>0</v>
      </c>
      <c r="G234" s="22">
        <v>681912</v>
      </c>
      <c r="H234" s="22">
        <v>551826</v>
      </c>
      <c r="I234" s="22">
        <v>0</v>
      </c>
      <c r="J234" s="22">
        <v>0</v>
      </c>
      <c r="K234" s="22">
        <v>0</v>
      </c>
      <c r="L234" s="22">
        <v>0</v>
      </c>
      <c r="M234" s="22">
        <v>2309880</v>
      </c>
      <c r="N234" s="22">
        <v>54859</v>
      </c>
      <c r="O234" s="22">
        <v>3299514</v>
      </c>
      <c r="P234" s="22">
        <v>93523</v>
      </c>
      <c r="Q234" s="22">
        <v>246088</v>
      </c>
      <c r="R234" s="22">
        <v>0</v>
      </c>
      <c r="S234" s="22">
        <v>227691</v>
      </c>
      <c r="T234" s="22">
        <v>6231555</v>
      </c>
      <c r="U234" s="22">
        <v>869140</v>
      </c>
      <c r="V234" s="22">
        <v>0</v>
      </c>
      <c r="W234" s="22">
        <v>278144</v>
      </c>
      <c r="X234" s="22">
        <v>250060</v>
      </c>
      <c r="Y234" s="22">
        <v>0</v>
      </c>
      <c r="Z234" s="22">
        <v>0</v>
      </c>
      <c r="AA234" s="22">
        <v>0</v>
      </c>
      <c r="AB234" s="22">
        <v>0</v>
      </c>
      <c r="AC234" s="22">
        <v>1397344</v>
      </c>
      <c r="AD234" s="22">
        <v>1369527</v>
      </c>
      <c r="AE234" s="22">
        <v>46463</v>
      </c>
      <c r="AF234" s="22">
        <v>0</v>
      </c>
      <c r="AG234" s="22">
        <v>0</v>
      </c>
      <c r="AH234" s="22">
        <v>81024</v>
      </c>
      <c r="AI234" s="22">
        <v>2894358</v>
      </c>
      <c r="AJ234" s="22">
        <v>3337197</v>
      </c>
      <c r="AK234" s="22">
        <v>0</v>
      </c>
      <c r="AL234" s="22">
        <v>3337197</v>
      </c>
    </row>
    <row r="235" spans="1:3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501508</v>
      </c>
      <c r="F235" s="22">
        <v>0</v>
      </c>
      <c r="G235" s="22">
        <v>452392</v>
      </c>
      <c r="H235" s="22">
        <v>1547763</v>
      </c>
      <c r="I235" s="22">
        <v>0</v>
      </c>
      <c r="J235" s="22">
        <v>0</v>
      </c>
      <c r="K235" s="22">
        <v>0</v>
      </c>
      <c r="L235" s="22">
        <v>0</v>
      </c>
      <c r="M235" s="22">
        <v>2501663</v>
      </c>
      <c r="N235" s="22">
        <v>0</v>
      </c>
      <c r="O235" s="22">
        <v>138321</v>
      </c>
      <c r="P235" s="22">
        <v>213501</v>
      </c>
      <c r="Q235" s="22">
        <v>55321</v>
      </c>
      <c r="R235" s="22">
        <v>34966</v>
      </c>
      <c r="S235" s="22">
        <v>4200</v>
      </c>
      <c r="T235" s="22">
        <v>2947972</v>
      </c>
      <c r="U235" s="22">
        <v>354619</v>
      </c>
      <c r="V235" s="22">
        <v>0</v>
      </c>
      <c r="W235" s="22">
        <v>101967</v>
      </c>
      <c r="X235" s="22">
        <v>182016</v>
      </c>
      <c r="Y235" s="22">
        <v>0</v>
      </c>
      <c r="Z235" s="22">
        <v>0</v>
      </c>
      <c r="AA235" s="22">
        <v>0</v>
      </c>
      <c r="AB235" s="22">
        <v>0</v>
      </c>
      <c r="AC235" s="22">
        <v>638602</v>
      </c>
      <c r="AD235" s="22">
        <v>96154</v>
      </c>
      <c r="AE235" s="22">
        <v>132332</v>
      </c>
      <c r="AF235" s="22">
        <v>0</v>
      </c>
      <c r="AG235" s="22">
        <v>21934</v>
      </c>
      <c r="AH235" s="22">
        <v>3780</v>
      </c>
      <c r="AI235" s="22">
        <v>892802</v>
      </c>
      <c r="AJ235" s="22">
        <v>2055170</v>
      </c>
      <c r="AK235" s="22">
        <v>0</v>
      </c>
      <c r="AL235" s="22">
        <v>2055170</v>
      </c>
    </row>
    <row r="236" spans="1:3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1487528</v>
      </c>
      <c r="F236" s="22">
        <v>0</v>
      </c>
      <c r="G236" s="22">
        <v>1223143</v>
      </c>
      <c r="H236" s="22">
        <v>481407</v>
      </c>
      <c r="I236" s="22">
        <v>193052</v>
      </c>
      <c r="J236" s="22">
        <v>0</v>
      </c>
      <c r="K236" s="22">
        <v>0</v>
      </c>
      <c r="L236" s="22">
        <v>0</v>
      </c>
      <c r="M236" s="22">
        <v>3385130</v>
      </c>
      <c r="N236" s="22">
        <v>0</v>
      </c>
      <c r="O236" s="22">
        <v>887679</v>
      </c>
      <c r="P236" s="22">
        <v>580075</v>
      </c>
      <c r="Q236" s="22">
        <v>117390</v>
      </c>
      <c r="R236" s="22">
        <v>128985</v>
      </c>
      <c r="S236" s="22">
        <v>285324</v>
      </c>
      <c r="T236" s="22">
        <v>5384583</v>
      </c>
      <c r="U236" s="22">
        <v>803789</v>
      </c>
      <c r="V236" s="22">
        <v>0</v>
      </c>
      <c r="W236" s="22">
        <v>670942</v>
      </c>
      <c r="X236" s="22">
        <v>120718</v>
      </c>
      <c r="Y236" s="22">
        <v>75223</v>
      </c>
      <c r="Z236" s="22">
        <v>0</v>
      </c>
      <c r="AA236" s="22">
        <v>0</v>
      </c>
      <c r="AB236" s="22">
        <v>0</v>
      </c>
      <c r="AC236" s="22">
        <v>1670672</v>
      </c>
      <c r="AD236" s="22">
        <v>204606</v>
      </c>
      <c r="AE236" s="22">
        <v>208545</v>
      </c>
      <c r="AF236" s="22">
        <v>0</v>
      </c>
      <c r="AG236" s="22">
        <v>54574</v>
      </c>
      <c r="AH236" s="22">
        <v>106745</v>
      </c>
      <c r="AI236" s="22">
        <v>2245142</v>
      </c>
      <c r="AJ236" s="22">
        <v>3139441</v>
      </c>
      <c r="AK236" s="22">
        <v>95851</v>
      </c>
      <c r="AL236" s="22">
        <v>3043590</v>
      </c>
    </row>
    <row r="237" spans="1:3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1909950</v>
      </c>
      <c r="F237" s="22">
        <v>0</v>
      </c>
      <c r="G237" s="22">
        <v>476424</v>
      </c>
      <c r="H237" s="22">
        <v>1065224</v>
      </c>
      <c r="I237" s="22">
        <v>0</v>
      </c>
      <c r="J237" s="22">
        <v>0</v>
      </c>
      <c r="K237" s="22">
        <v>0</v>
      </c>
      <c r="L237" s="22">
        <v>0</v>
      </c>
      <c r="M237" s="22">
        <v>3451598</v>
      </c>
      <c r="N237" s="22">
        <v>153532</v>
      </c>
      <c r="O237" s="22">
        <v>224299</v>
      </c>
      <c r="P237" s="22">
        <v>161232</v>
      </c>
      <c r="Q237" s="22">
        <v>130184</v>
      </c>
      <c r="R237" s="22">
        <v>132944</v>
      </c>
      <c r="S237" s="22">
        <v>168057</v>
      </c>
      <c r="T237" s="22">
        <v>4421846</v>
      </c>
      <c r="U237" s="22">
        <v>993773</v>
      </c>
      <c r="V237" s="22">
        <v>0</v>
      </c>
      <c r="W237" s="22">
        <v>189353</v>
      </c>
      <c r="X237" s="22">
        <v>407066</v>
      </c>
      <c r="Y237" s="22">
        <v>0</v>
      </c>
      <c r="Z237" s="22">
        <v>0</v>
      </c>
      <c r="AA237" s="22">
        <v>0</v>
      </c>
      <c r="AB237" s="22">
        <v>0</v>
      </c>
      <c r="AC237" s="22">
        <v>1590192</v>
      </c>
      <c r="AD237" s="22">
        <v>65123</v>
      </c>
      <c r="AE237" s="22">
        <v>51515</v>
      </c>
      <c r="AF237" s="22">
        <v>0</v>
      </c>
      <c r="AG237" s="22">
        <v>91218</v>
      </c>
      <c r="AH237" s="22">
        <v>49608</v>
      </c>
      <c r="AI237" s="22">
        <v>1847656</v>
      </c>
      <c r="AJ237" s="22">
        <v>2574190</v>
      </c>
      <c r="AK237" s="22">
        <v>0</v>
      </c>
      <c r="AL237" s="22">
        <v>2574190</v>
      </c>
    </row>
    <row r="238" spans="1:3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438306</v>
      </c>
      <c r="F238" s="22">
        <v>0</v>
      </c>
      <c r="G238" s="22">
        <v>2163995</v>
      </c>
      <c r="H238" s="22">
        <v>157968</v>
      </c>
      <c r="I238" s="22">
        <v>0</v>
      </c>
      <c r="J238" s="22">
        <v>0</v>
      </c>
      <c r="K238" s="22">
        <v>0</v>
      </c>
      <c r="L238" s="22">
        <v>0</v>
      </c>
      <c r="M238" s="22">
        <v>2760269</v>
      </c>
      <c r="N238" s="22">
        <v>0</v>
      </c>
      <c r="O238" s="22">
        <v>233518</v>
      </c>
      <c r="P238" s="22">
        <v>337455</v>
      </c>
      <c r="Q238" s="22">
        <v>38406</v>
      </c>
      <c r="R238" s="22">
        <v>133003</v>
      </c>
      <c r="S238" s="22">
        <v>179724</v>
      </c>
      <c r="T238" s="22">
        <v>3682375</v>
      </c>
      <c r="U238" s="22">
        <v>318951</v>
      </c>
      <c r="V238" s="22">
        <v>0</v>
      </c>
      <c r="W238" s="22">
        <v>693858</v>
      </c>
      <c r="X238" s="22">
        <v>76198</v>
      </c>
      <c r="Y238" s="22">
        <v>0</v>
      </c>
      <c r="Z238" s="22">
        <v>0</v>
      </c>
      <c r="AA238" s="22">
        <v>0</v>
      </c>
      <c r="AB238" s="22">
        <v>0</v>
      </c>
      <c r="AC238" s="22">
        <v>1089007</v>
      </c>
      <c r="AD238" s="22">
        <v>143188</v>
      </c>
      <c r="AE238" s="22">
        <v>157013</v>
      </c>
      <c r="AF238" s="22">
        <v>0</v>
      </c>
      <c r="AG238" s="22">
        <v>16271</v>
      </c>
      <c r="AH238" s="22">
        <v>37373</v>
      </c>
      <c r="AI238" s="22">
        <v>1442852</v>
      </c>
      <c r="AJ238" s="22">
        <v>2239523</v>
      </c>
      <c r="AK238" s="22">
        <v>0</v>
      </c>
      <c r="AL238" s="22">
        <v>2239523</v>
      </c>
    </row>
    <row r="239" spans="1:3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4272294</v>
      </c>
      <c r="F239" s="22">
        <v>0</v>
      </c>
      <c r="G239" s="22">
        <v>1727284</v>
      </c>
      <c r="H239" s="22">
        <v>790780</v>
      </c>
      <c r="I239" s="22">
        <v>0</v>
      </c>
      <c r="J239" s="22">
        <v>0</v>
      </c>
      <c r="K239" s="22">
        <v>0</v>
      </c>
      <c r="L239" s="22">
        <v>0</v>
      </c>
      <c r="M239" s="22">
        <v>6790358</v>
      </c>
      <c r="N239" s="22">
        <v>0</v>
      </c>
      <c r="O239" s="22">
        <v>2533558</v>
      </c>
      <c r="P239" s="22">
        <v>926002</v>
      </c>
      <c r="Q239" s="22">
        <v>103078</v>
      </c>
      <c r="R239" s="22">
        <v>0</v>
      </c>
      <c r="S239" s="22">
        <v>181548</v>
      </c>
      <c r="T239" s="22">
        <v>10534544</v>
      </c>
      <c r="U239" s="22">
        <v>998866</v>
      </c>
      <c r="V239" s="22">
        <v>0</v>
      </c>
      <c r="W239" s="22">
        <v>367613</v>
      </c>
      <c r="X239" s="22">
        <v>270517</v>
      </c>
      <c r="Y239" s="22">
        <v>0</v>
      </c>
      <c r="Z239" s="22">
        <v>0</v>
      </c>
      <c r="AA239" s="22">
        <v>0</v>
      </c>
      <c r="AB239" s="22">
        <v>0</v>
      </c>
      <c r="AC239" s="22">
        <v>1636996</v>
      </c>
      <c r="AD239" s="22">
        <v>411598</v>
      </c>
      <c r="AE239" s="22">
        <v>248215</v>
      </c>
      <c r="AF239" s="22">
        <v>0</v>
      </c>
      <c r="AG239" s="22">
        <v>0</v>
      </c>
      <c r="AH239" s="22">
        <v>63792</v>
      </c>
      <c r="AI239" s="22">
        <v>2360601</v>
      </c>
      <c r="AJ239" s="22">
        <v>8173943</v>
      </c>
      <c r="AK239" s="22">
        <v>219973</v>
      </c>
      <c r="AL239" s="22">
        <v>7953970</v>
      </c>
    </row>
    <row r="240" spans="1:3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5257170</v>
      </c>
      <c r="F240" s="22">
        <v>0</v>
      </c>
      <c r="G240" s="22">
        <v>1741241</v>
      </c>
      <c r="H240" s="22">
        <v>2298564</v>
      </c>
      <c r="I240" s="22">
        <v>0</v>
      </c>
      <c r="J240" s="22">
        <v>0</v>
      </c>
      <c r="K240" s="22">
        <v>0</v>
      </c>
      <c r="L240" s="22">
        <v>548412</v>
      </c>
      <c r="M240" s="22">
        <v>9845387</v>
      </c>
      <c r="N240" s="22">
        <v>0</v>
      </c>
      <c r="O240" s="22">
        <v>6765703</v>
      </c>
      <c r="P240" s="22">
        <v>1271618</v>
      </c>
      <c r="Q240" s="22">
        <v>346302</v>
      </c>
      <c r="R240" s="22">
        <v>0</v>
      </c>
      <c r="S240" s="22">
        <v>395539</v>
      </c>
      <c r="T240" s="22">
        <v>18624549</v>
      </c>
      <c r="U240" s="22">
        <v>2873877</v>
      </c>
      <c r="V240" s="22">
        <v>0</v>
      </c>
      <c r="W240" s="22">
        <v>573941</v>
      </c>
      <c r="X240" s="22">
        <v>625855</v>
      </c>
      <c r="Y240" s="22">
        <v>0</v>
      </c>
      <c r="Z240" s="22">
        <v>0</v>
      </c>
      <c r="AA240" s="22">
        <v>0</v>
      </c>
      <c r="AB240" s="22">
        <v>187484</v>
      </c>
      <c r="AC240" s="22">
        <v>4261157</v>
      </c>
      <c r="AD240" s="22">
        <v>1643609</v>
      </c>
      <c r="AE240" s="22">
        <v>838350</v>
      </c>
      <c r="AF240" s="22">
        <v>0</v>
      </c>
      <c r="AG240" s="22">
        <v>0</v>
      </c>
      <c r="AH240" s="22">
        <v>329400</v>
      </c>
      <c r="AI240" s="22">
        <v>7072516</v>
      </c>
      <c r="AJ240" s="22">
        <v>11552033</v>
      </c>
      <c r="AK240" s="22">
        <v>1169213</v>
      </c>
      <c r="AL240" s="22">
        <v>10382820</v>
      </c>
    </row>
    <row r="241" spans="1:3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1236535</v>
      </c>
      <c r="F241" s="22">
        <v>0</v>
      </c>
      <c r="G241" s="22">
        <v>802439</v>
      </c>
      <c r="H241" s="22">
        <v>2973718</v>
      </c>
      <c r="I241" s="22">
        <v>0</v>
      </c>
      <c r="J241" s="22">
        <v>0</v>
      </c>
      <c r="K241" s="22">
        <v>0</v>
      </c>
      <c r="L241" s="22">
        <v>0</v>
      </c>
      <c r="M241" s="22">
        <v>5012692</v>
      </c>
      <c r="N241" s="22">
        <v>0</v>
      </c>
      <c r="O241" s="22">
        <v>267615</v>
      </c>
      <c r="P241" s="22">
        <v>218963</v>
      </c>
      <c r="Q241" s="22">
        <v>51439</v>
      </c>
      <c r="R241" s="22">
        <v>202451</v>
      </c>
      <c r="S241" s="22">
        <v>33187</v>
      </c>
      <c r="T241" s="22">
        <v>5786347</v>
      </c>
      <c r="U241" s="22">
        <v>1106909</v>
      </c>
      <c r="V241" s="22">
        <v>0</v>
      </c>
      <c r="W241" s="22">
        <v>169235</v>
      </c>
      <c r="X241" s="22">
        <v>1923881</v>
      </c>
      <c r="Y241" s="22">
        <v>0</v>
      </c>
      <c r="Z241" s="22">
        <v>0</v>
      </c>
      <c r="AA241" s="22">
        <v>0</v>
      </c>
      <c r="AB241" s="22">
        <v>0</v>
      </c>
      <c r="AC241" s="22">
        <v>3200025</v>
      </c>
      <c r="AD241" s="22">
        <v>170795</v>
      </c>
      <c r="AE241" s="22">
        <v>152567</v>
      </c>
      <c r="AF241" s="22">
        <v>0</v>
      </c>
      <c r="AG241" s="22">
        <v>112348</v>
      </c>
      <c r="AH241" s="22">
        <v>27539</v>
      </c>
      <c r="AI241" s="22">
        <v>3663274</v>
      </c>
      <c r="AJ241" s="22">
        <v>2123073</v>
      </c>
      <c r="AK241" s="22">
        <v>0</v>
      </c>
      <c r="AL241" s="22">
        <v>2123073</v>
      </c>
    </row>
    <row r="242" spans="1:3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2849444</v>
      </c>
      <c r="F242" s="22">
        <v>0</v>
      </c>
      <c r="G242" s="22">
        <v>921868</v>
      </c>
      <c r="H242" s="22">
        <v>1087792</v>
      </c>
      <c r="I242" s="22">
        <v>355169</v>
      </c>
      <c r="J242" s="22">
        <v>0</v>
      </c>
      <c r="K242" s="22">
        <v>0</v>
      </c>
      <c r="L242" s="22">
        <v>0</v>
      </c>
      <c r="M242" s="22">
        <v>5214273</v>
      </c>
      <c r="N242" s="22">
        <v>0</v>
      </c>
      <c r="O242" s="22">
        <v>1795947</v>
      </c>
      <c r="P242" s="22">
        <v>145063</v>
      </c>
      <c r="Q242" s="22">
        <v>50299</v>
      </c>
      <c r="R242" s="22">
        <v>44185</v>
      </c>
      <c r="S242" s="22">
        <v>15000</v>
      </c>
      <c r="T242" s="22">
        <v>7264767</v>
      </c>
      <c r="U242" s="22">
        <v>1291793</v>
      </c>
      <c r="V242" s="22">
        <v>0</v>
      </c>
      <c r="W242" s="22">
        <v>674240</v>
      </c>
      <c r="X242" s="22">
        <v>427221</v>
      </c>
      <c r="Y242" s="22">
        <v>45385</v>
      </c>
      <c r="Z242" s="22">
        <v>0</v>
      </c>
      <c r="AA242" s="22">
        <v>0</v>
      </c>
      <c r="AB242" s="22">
        <v>0</v>
      </c>
      <c r="AC242" s="22">
        <v>2438639</v>
      </c>
      <c r="AD242" s="22">
        <v>358786</v>
      </c>
      <c r="AE242" s="22">
        <v>49179</v>
      </c>
      <c r="AF242" s="22">
        <v>0</v>
      </c>
      <c r="AG242" s="22">
        <v>14371</v>
      </c>
      <c r="AH242" s="22">
        <v>10150</v>
      </c>
      <c r="AI242" s="22">
        <v>2871125</v>
      </c>
      <c r="AJ242" s="22">
        <v>4393642</v>
      </c>
      <c r="AK242" s="22">
        <v>216009</v>
      </c>
      <c r="AL242" s="22">
        <v>4177633</v>
      </c>
    </row>
    <row r="243" spans="1:3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1714153</v>
      </c>
      <c r="F243" s="22">
        <v>0</v>
      </c>
      <c r="G243" s="22">
        <v>3141563</v>
      </c>
      <c r="H243" s="22">
        <v>764437</v>
      </c>
      <c r="I243" s="22">
        <v>0</v>
      </c>
      <c r="J243" s="22">
        <v>0</v>
      </c>
      <c r="K243" s="22">
        <v>0</v>
      </c>
      <c r="L243" s="22">
        <v>0</v>
      </c>
      <c r="M243" s="22">
        <v>5620153</v>
      </c>
      <c r="N243" s="22">
        <v>581773</v>
      </c>
      <c r="O243" s="22">
        <v>955230</v>
      </c>
      <c r="P243" s="22">
        <v>175039</v>
      </c>
      <c r="Q243" s="22">
        <v>258122</v>
      </c>
      <c r="R243" s="22">
        <v>117637</v>
      </c>
      <c r="S243" s="22">
        <v>307566</v>
      </c>
      <c r="T243" s="22">
        <v>8015520</v>
      </c>
      <c r="U243" s="22">
        <v>492800</v>
      </c>
      <c r="V243" s="22">
        <v>0</v>
      </c>
      <c r="W243" s="22">
        <v>1120864</v>
      </c>
      <c r="X243" s="22">
        <v>492416</v>
      </c>
      <c r="Y243" s="22">
        <v>0</v>
      </c>
      <c r="Z243" s="22">
        <v>0</v>
      </c>
      <c r="AA243" s="22">
        <v>0</v>
      </c>
      <c r="AB243" s="22">
        <v>0</v>
      </c>
      <c r="AC243" s="22">
        <v>2106080</v>
      </c>
      <c r="AD243" s="22">
        <v>644925</v>
      </c>
      <c r="AE243" s="22">
        <v>54246</v>
      </c>
      <c r="AF243" s="22">
        <v>0</v>
      </c>
      <c r="AG243" s="22">
        <v>50484</v>
      </c>
      <c r="AH243" s="22">
        <v>190202</v>
      </c>
      <c r="AI243" s="22">
        <v>3045937</v>
      </c>
      <c r="AJ243" s="22">
        <v>4969583</v>
      </c>
      <c r="AK243" s="22">
        <v>0</v>
      </c>
      <c r="AL243" s="22">
        <v>4969583</v>
      </c>
    </row>
    <row r="244" spans="1:3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709816</v>
      </c>
      <c r="F244" s="22">
        <v>0</v>
      </c>
      <c r="G244" s="22">
        <v>2295611</v>
      </c>
      <c r="H244" s="22">
        <v>2240862</v>
      </c>
      <c r="I244" s="22">
        <v>0</v>
      </c>
      <c r="J244" s="22">
        <v>0</v>
      </c>
      <c r="K244" s="22">
        <v>0</v>
      </c>
      <c r="L244" s="22">
        <v>0</v>
      </c>
      <c r="M244" s="22">
        <v>5246289</v>
      </c>
      <c r="N244" s="22">
        <v>0</v>
      </c>
      <c r="O244" s="22">
        <v>749129</v>
      </c>
      <c r="P244" s="22">
        <v>343503</v>
      </c>
      <c r="Q244" s="22">
        <v>97757</v>
      </c>
      <c r="R244" s="22">
        <v>0</v>
      </c>
      <c r="S244" s="22">
        <v>0</v>
      </c>
      <c r="T244" s="22">
        <v>6436678</v>
      </c>
      <c r="U244" s="22">
        <v>680236</v>
      </c>
      <c r="V244" s="22">
        <v>0</v>
      </c>
      <c r="W244" s="22">
        <v>820489</v>
      </c>
      <c r="X244" s="22">
        <v>1734493</v>
      </c>
      <c r="Y244" s="22">
        <v>0</v>
      </c>
      <c r="Z244" s="22">
        <v>0</v>
      </c>
      <c r="AA244" s="22">
        <v>0</v>
      </c>
      <c r="AB244" s="22">
        <v>0</v>
      </c>
      <c r="AC244" s="22">
        <v>3235218</v>
      </c>
      <c r="AD244" s="22">
        <v>407434</v>
      </c>
      <c r="AE244" s="22">
        <v>173012</v>
      </c>
      <c r="AF244" s="22">
        <v>0</v>
      </c>
      <c r="AG244" s="22">
        <v>0</v>
      </c>
      <c r="AH244" s="22">
        <v>0</v>
      </c>
      <c r="AI244" s="22">
        <v>3815664</v>
      </c>
      <c r="AJ244" s="22">
        <v>2621014</v>
      </c>
      <c r="AK244" s="22">
        <v>0</v>
      </c>
      <c r="AL244" s="22">
        <v>2621014</v>
      </c>
    </row>
    <row r="245" spans="1:3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215023</v>
      </c>
      <c r="F245" s="22">
        <v>0</v>
      </c>
      <c r="G245" s="22">
        <v>249907</v>
      </c>
      <c r="H245" s="22">
        <v>850336</v>
      </c>
      <c r="I245" s="22">
        <v>0</v>
      </c>
      <c r="J245" s="22">
        <v>0</v>
      </c>
      <c r="K245" s="22">
        <v>0</v>
      </c>
      <c r="L245" s="22">
        <v>0</v>
      </c>
      <c r="M245" s="22">
        <v>1315266</v>
      </c>
      <c r="N245" s="22">
        <v>0</v>
      </c>
      <c r="O245" s="22">
        <v>183332</v>
      </c>
      <c r="P245" s="22">
        <v>32761</v>
      </c>
      <c r="Q245" s="22">
        <v>15273</v>
      </c>
      <c r="R245" s="22">
        <v>0</v>
      </c>
      <c r="S245" s="22">
        <v>25000</v>
      </c>
      <c r="T245" s="22">
        <v>1571632</v>
      </c>
      <c r="U245" s="22">
        <v>169551</v>
      </c>
      <c r="V245" s="22">
        <v>0</v>
      </c>
      <c r="W245" s="22">
        <v>45206</v>
      </c>
      <c r="X245" s="22">
        <v>83346</v>
      </c>
      <c r="Y245" s="22">
        <v>0</v>
      </c>
      <c r="Z245" s="22">
        <v>0</v>
      </c>
      <c r="AA245" s="22">
        <v>0</v>
      </c>
      <c r="AB245" s="22">
        <v>0</v>
      </c>
      <c r="AC245" s="22">
        <v>298103</v>
      </c>
      <c r="AD245" s="22">
        <v>123658</v>
      </c>
      <c r="AE245" s="22">
        <v>26418</v>
      </c>
      <c r="AF245" s="22">
        <v>0</v>
      </c>
      <c r="AG245" s="22">
        <v>0</v>
      </c>
      <c r="AH245" s="22">
        <v>17500</v>
      </c>
      <c r="AI245" s="22">
        <v>465679</v>
      </c>
      <c r="AJ245" s="22">
        <v>1105953</v>
      </c>
      <c r="AK245" s="22">
        <v>0</v>
      </c>
      <c r="AL245" s="22">
        <v>1105953</v>
      </c>
    </row>
    <row r="246" spans="1:3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945724</v>
      </c>
      <c r="F246" s="22">
        <v>0</v>
      </c>
      <c r="G246" s="22">
        <v>445311</v>
      </c>
      <c r="H246" s="22">
        <v>422235</v>
      </c>
      <c r="I246" s="22">
        <v>5828</v>
      </c>
      <c r="J246" s="22">
        <v>0</v>
      </c>
      <c r="K246" s="22">
        <v>0</v>
      </c>
      <c r="L246" s="22">
        <v>117534</v>
      </c>
      <c r="M246" s="22">
        <v>1936632</v>
      </c>
      <c r="N246" s="22">
        <v>128244</v>
      </c>
      <c r="O246" s="22">
        <v>1853660</v>
      </c>
      <c r="P246" s="22">
        <v>153697</v>
      </c>
      <c r="Q246" s="22">
        <v>70106</v>
      </c>
      <c r="R246" s="22">
        <v>7400</v>
      </c>
      <c r="S246" s="22">
        <v>66025</v>
      </c>
      <c r="T246" s="22">
        <v>4215764</v>
      </c>
      <c r="U246" s="22">
        <v>278061</v>
      </c>
      <c r="V246" s="22">
        <v>0</v>
      </c>
      <c r="W246" s="22">
        <v>93699</v>
      </c>
      <c r="X246" s="22">
        <v>280557</v>
      </c>
      <c r="Y246" s="22">
        <v>5828</v>
      </c>
      <c r="Z246" s="22">
        <v>0</v>
      </c>
      <c r="AA246" s="22">
        <v>0</v>
      </c>
      <c r="AB246" s="22">
        <v>103167</v>
      </c>
      <c r="AC246" s="22">
        <v>761312</v>
      </c>
      <c r="AD246" s="22">
        <v>973438</v>
      </c>
      <c r="AE246" s="22">
        <v>92830</v>
      </c>
      <c r="AF246" s="22">
        <v>0</v>
      </c>
      <c r="AG246" s="22">
        <v>0</v>
      </c>
      <c r="AH246" s="22">
        <v>58211</v>
      </c>
      <c r="AI246" s="22">
        <v>1885791</v>
      </c>
      <c r="AJ246" s="22">
        <v>2329973</v>
      </c>
      <c r="AK246" s="22">
        <v>0</v>
      </c>
      <c r="AL246" s="22">
        <v>2329973</v>
      </c>
    </row>
    <row r="247" spans="1:3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1295324</v>
      </c>
      <c r="F247" s="22">
        <v>0</v>
      </c>
      <c r="G247" s="22">
        <v>1168932</v>
      </c>
      <c r="H247" s="22">
        <v>564688</v>
      </c>
      <c r="I247" s="22">
        <v>0</v>
      </c>
      <c r="J247" s="22">
        <v>0</v>
      </c>
      <c r="K247" s="22">
        <v>0</v>
      </c>
      <c r="L247" s="22">
        <v>84232</v>
      </c>
      <c r="M247" s="22">
        <v>3113176</v>
      </c>
      <c r="N247" s="22">
        <v>0</v>
      </c>
      <c r="O247" s="22">
        <v>732267</v>
      </c>
      <c r="P247" s="22">
        <v>349777</v>
      </c>
      <c r="Q247" s="22">
        <v>50211</v>
      </c>
      <c r="R247" s="22">
        <v>26478</v>
      </c>
      <c r="S247" s="22">
        <v>70017</v>
      </c>
      <c r="T247" s="22">
        <v>4341926</v>
      </c>
      <c r="U247" s="22">
        <v>1147318</v>
      </c>
      <c r="V247" s="22">
        <v>0</v>
      </c>
      <c r="W247" s="22">
        <v>411288</v>
      </c>
      <c r="X247" s="22">
        <v>268060</v>
      </c>
      <c r="Y247" s="22">
        <v>0</v>
      </c>
      <c r="Z247" s="22">
        <v>0</v>
      </c>
      <c r="AA247" s="22">
        <v>0</v>
      </c>
      <c r="AB247" s="22">
        <v>56964</v>
      </c>
      <c r="AC247" s="22">
        <v>1883630</v>
      </c>
      <c r="AD247" s="22">
        <v>371349</v>
      </c>
      <c r="AE247" s="22">
        <v>218334</v>
      </c>
      <c r="AF247" s="22">
        <v>0</v>
      </c>
      <c r="AG247" s="22">
        <v>20076</v>
      </c>
      <c r="AH247" s="22">
        <v>19644</v>
      </c>
      <c r="AI247" s="22">
        <v>2513033</v>
      </c>
      <c r="AJ247" s="22">
        <v>1828893</v>
      </c>
      <c r="AK247" s="22">
        <v>0</v>
      </c>
      <c r="AL247" s="22">
        <v>1828893</v>
      </c>
    </row>
    <row r="248" spans="1:3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2150732</v>
      </c>
      <c r="F248" s="22">
        <v>0</v>
      </c>
      <c r="G248" s="22">
        <v>1427695</v>
      </c>
      <c r="H248" s="22">
        <v>571822</v>
      </c>
      <c r="I248" s="22">
        <v>0</v>
      </c>
      <c r="J248" s="22">
        <v>0</v>
      </c>
      <c r="K248" s="22">
        <v>0</v>
      </c>
      <c r="L248" s="22">
        <v>0</v>
      </c>
      <c r="M248" s="22">
        <v>4150249</v>
      </c>
      <c r="N248" s="22">
        <v>0</v>
      </c>
      <c r="O248" s="22">
        <v>407421</v>
      </c>
      <c r="P248" s="22">
        <v>780428</v>
      </c>
      <c r="Q248" s="22">
        <v>329467</v>
      </c>
      <c r="R248" s="22">
        <v>171424</v>
      </c>
      <c r="S248" s="22">
        <v>64499</v>
      </c>
      <c r="T248" s="22">
        <v>5903488</v>
      </c>
      <c r="U248" s="22">
        <v>1243495</v>
      </c>
      <c r="V248" s="22">
        <v>0</v>
      </c>
      <c r="W248" s="22">
        <v>718368</v>
      </c>
      <c r="X248" s="22">
        <v>267777</v>
      </c>
      <c r="Y248" s="22">
        <v>0</v>
      </c>
      <c r="Z248" s="22">
        <v>0</v>
      </c>
      <c r="AA248" s="22">
        <v>0</v>
      </c>
      <c r="AB248" s="22">
        <v>0</v>
      </c>
      <c r="AC248" s="22">
        <v>2229640</v>
      </c>
      <c r="AD248" s="22">
        <v>257162</v>
      </c>
      <c r="AE248" s="22">
        <v>344832</v>
      </c>
      <c r="AF248" s="22">
        <v>0</v>
      </c>
      <c r="AG248" s="22">
        <v>160277</v>
      </c>
      <c r="AH248" s="22">
        <v>29750</v>
      </c>
      <c r="AI248" s="22">
        <v>3021661</v>
      </c>
      <c r="AJ248" s="22">
        <v>2881827</v>
      </c>
      <c r="AK248" s="22">
        <v>0</v>
      </c>
      <c r="AL248" s="22">
        <v>2881827</v>
      </c>
    </row>
    <row r="249" spans="1:3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533004</v>
      </c>
      <c r="F249" s="22">
        <v>0</v>
      </c>
      <c r="G249" s="22">
        <v>799372</v>
      </c>
      <c r="H249" s="22">
        <v>609600</v>
      </c>
      <c r="I249" s="22">
        <v>0</v>
      </c>
      <c r="J249" s="22">
        <v>0</v>
      </c>
      <c r="K249" s="22">
        <v>0</v>
      </c>
      <c r="L249" s="22">
        <v>0</v>
      </c>
      <c r="M249" s="22">
        <v>1941976</v>
      </c>
      <c r="N249" s="22">
        <v>0</v>
      </c>
      <c r="O249" s="22">
        <v>112730</v>
      </c>
      <c r="P249" s="22">
        <v>503793</v>
      </c>
      <c r="Q249" s="22">
        <v>9504</v>
      </c>
      <c r="R249" s="22">
        <v>105007</v>
      </c>
      <c r="S249" s="22">
        <v>95236</v>
      </c>
      <c r="T249" s="22">
        <v>2768246</v>
      </c>
      <c r="U249" s="22">
        <v>338893</v>
      </c>
      <c r="V249" s="22">
        <v>0</v>
      </c>
      <c r="W249" s="22">
        <v>355794</v>
      </c>
      <c r="X249" s="22">
        <v>192460</v>
      </c>
      <c r="Y249" s="22">
        <v>0</v>
      </c>
      <c r="Z249" s="22">
        <v>0</v>
      </c>
      <c r="AA249" s="22">
        <v>0</v>
      </c>
      <c r="AB249" s="22">
        <v>0</v>
      </c>
      <c r="AC249" s="22">
        <v>887147</v>
      </c>
      <c r="AD249" s="22">
        <v>70665</v>
      </c>
      <c r="AE249" s="22">
        <v>101436</v>
      </c>
      <c r="AF249" s="22">
        <v>0</v>
      </c>
      <c r="AG249" s="22">
        <v>18874</v>
      </c>
      <c r="AH249" s="22">
        <v>81153</v>
      </c>
      <c r="AI249" s="22">
        <v>1159275</v>
      </c>
      <c r="AJ249" s="22">
        <v>1608971</v>
      </c>
      <c r="AK249" s="22">
        <v>0</v>
      </c>
      <c r="AL249" s="22">
        <v>1608971</v>
      </c>
    </row>
    <row r="250" spans="1:3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254558</v>
      </c>
      <c r="F250" s="22">
        <v>0</v>
      </c>
      <c r="G250" s="22">
        <v>2277807</v>
      </c>
      <c r="H250" s="22">
        <v>1187389</v>
      </c>
      <c r="I250" s="22">
        <v>0</v>
      </c>
      <c r="J250" s="22">
        <v>0</v>
      </c>
      <c r="K250" s="22">
        <v>0</v>
      </c>
      <c r="L250" s="22">
        <v>0</v>
      </c>
      <c r="M250" s="22">
        <v>3719754</v>
      </c>
      <c r="N250" s="22">
        <v>170043</v>
      </c>
      <c r="O250" s="22">
        <v>157675</v>
      </c>
      <c r="P250" s="22">
        <v>160544</v>
      </c>
      <c r="Q250" s="22">
        <v>40590</v>
      </c>
      <c r="R250" s="22">
        <v>0</v>
      </c>
      <c r="S250" s="22">
        <v>8260</v>
      </c>
      <c r="T250" s="22">
        <v>4256866</v>
      </c>
      <c r="U250" s="22">
        <v>214812</v>
      </c>
      <c r="V250" s="22">
        <v>0</v>
      </c>
      <c r="W250" s="22">
        <v>229660</v>
      </c>
      <c r="X250" s="22">
        <v>341822</v>
      </c>
      <c r="Y250" s="22">
        <v>0</v>
      </c>
      <c r="Z250" s="22">
        <v>0</v>
      </c>
      <c r="AA250" s="22">
        <v>0</v>
      </c>
      <c r="AB250" s="22">
        <v>0</v>
      </c>
      <c r="AC250" s="22">
        <v>786294</v>
      </c>
      <c r="AD250" s="22">
        <v>77598</v>
      </c>
      <c r="AE250" s="22">
        <v>44247</v>
      </c>
      <c r="AF250" s="22">
        <v>0</v>
      </c>
      <c r="AG250" s="22">
        <v>0</v>
      </c>
      <c r="AH250" s="22">
        <v>4543</v>
      </c>
      <c r="AI250" s="22">
        <v>912682</v>
      </c>
      <c r="AJ250" s="22">
        <v>3344184</v>
      </c>
      <c r="AK250" s="22">
        <v>0</v>
      </c>
      <c r="AL250" s="22">
        <v>3344184</v>
      </c>
    </row>
    <row r="251" spans="1:3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2692045</v>
      </c>
      <c r="F251" s="22">
        <v>0</v>
      </c>
      <c r="G251" s="22">
        <v>8343800</v>
      </c>
      <c r="H251" s="22">
        <v>660971</v>
      </c>
      <c r="I251" s="22">
        <v>0</v>
      </c>
      <c r="J251" s="22">
        <v>0</v>
      </c>
      <c r="K251" s="22">
        <v>0</v>
      </c>
      <c r="L251" s="22">
        <v>0</v>
      </c>
      <c r="M251" s="22">
        <v>11696816</v>
      </c>
      <c r="N251" s="22">
        <v>0</v>
      </c>
      <c r="O251" s="22">
        <v>1546754</v>
      </c>
      <c r="P251" s="22">
        <v>888116</v>
      </c>
      <c r="Q251" s="22">
        <v>14104</v>
      </c>
      <c r="R251" s="22">
        <v>401475</v>
      </c>
      <c r="S251" s="22">
        <v>43516</v>
      </c>
      <c r="T251" s="22">
        <v>14590781</v>
      </c>
      <c r="U251" s="22">
        <v>2557745</v>
      </c>
      <c r="V251" s="22">
        <v>0</v>
      </c>
      <c r="W251" s="22">
        <v>1319954</v>
      </c>
      <c r="X251" s="22">
        <v>291639</v>
      </c>
      <c r="Y251" s="22">
        <v>0</v>
      </c>
      <c r="Z251" s="22">
        <v>0</v>
      </c>
      <c r="AA251" s="22">
        <v>0</v>
      </c>
      <c r="AB251" s="22">
        <v>0</v>
      </c>
      <c r="AC251" s="22">
        <v>4169338</v>
      </c>
      <c r="AD251" s="22">
        <v>908098</v>
      </c>
      <c r="AE251" s="22">
        <v>523597</v>
      </c>
      <c r="AF251" s="22">
        <v>0</v>
      </c>
      <c r="AG251" s="22">
        <v>249277</v>
      </c>
      <c r="AH251" s="22">
        <v>43516</v>
      </c>
      <c r="AI251" s="22">
        <v>5893826</v>
      </c>
      <c r="AJ251" s="22">
        <v>8696955</v>
      </c>
      <c r="AK251" s="22">
        <v>275000</v>
      </c>
      <c r="AL251" s="22">
        <v>8421955</v>
      </c>
    </row>
    <row r="252" spans="1:3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4601894</v>
      </c>
      <c r="F252" s="22">
        <v>0</v>
      </c>
      <c r="G252" s="22">
        <v>18795</v>
      </c>
      <c r="H252" s="22">
        <v>1746768</v>
      </c>
      <c r="I252" s="22">
        <v>0</v>
      </c>
      <c r="J252" s="22">
        <v>0</v>
      </c>
      <c r="K252" s="22">
        <v>0</v>
      </c>
      <c r="L252" s="22">
        <v>0</v>
      </c>
      <c r="M252" s="22">
        <v>6367457</v>
      </c>
      <c r="N252" s="22">
        <v>0</v>
      </c>
      <c r="O252" s="22">
        <v>844459</v>
      </c>
      <c r="P252" s="22">
        <v>401609</v>
      </c>
      <c r="Q252" s="22">
        <v>412464</v>
      </c>
      <c r="R252" s="22">
        <v>118749</v>
      </c>
      <c r="S252" s="22">
        <v>32218</v>
      </c>
      <c r="T252" s="22">
        <v>8176956</v>
      </c>
      <c r="U252" s="22">
        <v>3491917</v>
      </c>
      <c r="V252" s="22">
        <v>0</v>
      </c>
      <c r="W252" s="22">
        <v>0</v>
      </c>
      <c r="X252" s="22">
        <v>427160</v>
      </c>
      <c r="Y252" s="22">
        <v>0</v>
      </c>
      <c r="Z252" s="22">
        <v>0</v>
      </c>
      <c r="AA252" s="22">
        <v>0</v>
      </c>
      <c r="AB252" s="22">
        <v>0</v>
      </c>
      <c r="AC252" s="22">
        <v>3919077</v>
      </c>
      <c r="AD252" s="22">
        <v>183091</v>
      </c>
      <c r="AE252" s="22">
        <v>98809</v>
      </c>
      <c r="AF252" s="22">
        <v>0</v>
      </c>
      <c r="AG252" s="22">
        <v>52529</v>
      </c>
      <c r="AH252" s="22">
        <v>17137</v>
      </c>
      <c r="AI252" s="22">
        <v>4270643</v>
      </c>
      <c r="AJ252" s="22">
        <v>3906313</v>
      </c>
      <c r="AK252" s="22">
        <v>1301857</v>
      </c>
      <c r="AL252" s="22">
        <v>2604456</v>
      </c>
    </row>
    <row r="253" spans="1:3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1109492</v>
      </c>
      <c r="F253" s="22">
        <v>0</v>
      </c>
      <c r="G253" s="22">
        <v>1911723</v>
      </c>
      <c r="H253" s="22">
        <v>772648</v>
      </c>
      <c r="I253" s="22">
        <v>0</v>
      </c>
      <c r="J253" s="22">
        <v>0</v>
      </c>
      <c r="K253" s="22">
        <v>0</v>
      </c>
      <c r="L253" s="22">
        <v>0</v>
      </c>
      <c r="M253" s="22">
        <v>3793863</v>
      </c>
      <c r="N253" s="22">
        <v>0</v>
      </c>
      <c r="O253" s="22">
        <v>139659</v>
      </c>
      <c r="P253" s="22">
        <v>212654</v>
      </c>
      <c r="Q253" s="22">
        <v>13467</v>
      </c>
      <c r="R253" s="22">
        <v>5164</v>
      </c>
      <c r="S253" s="22">
        <v>329328</v>
      </c>
      <c r="T253" s="22">
        <v>4494135</v>
      </c>
      <c r="U253" s="22">
        <v>292033</v>
      </c>
      <c r="V253" s="22">
        <v>0</v>
      </c>
      <c r="W253" s="22">
        <v>563479</v>
      </c>
      <c r="X253" s="22">
        <v>422400</v>
      </c>
      <c r="Y253" s="22">
        <v>0</v>
      </c>
      <c r="Z253" s="22">
        <v>0</v>
      </c>
      <c r="AA253" s="22">
        <v>0</v>
      </c>
      <c r="AB253" s="22">
        <v>0</v>
      </c>
      <c r="AC253" s="22">
        <v>1277912</v>
      </c>
      <c r="AD253" s="22">
        <v>63545</v>
      </c>
      <c r="AE253" s="22">
        <v>63239</v>
      </c>
      <c r="AF253" s="22">
        <v>0</v>
      </c>
      <c r="AG253" s="22">
        <v>1420</v>
      </c>
      <c r="AH253" s="22">
        <v>67022</v>
      </c>
      <c r="AI253" s="22">
        <v>1473138</v>
      </c>
      <c r="AJ253" s="22">
        <v>3020997</v>
      </c>
      <c r="AK253" s="22">
        <v>100463</v>
      </c>
      <c r="AL253" s="22">
        <v>2920534</v>
      </c>
    </row>
    <row r="254" spans="1:3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1323916</v>
      </c>
      <c r="F254" s="22">
        <v>0</v>
      </c>
      <c r="G254" s="22">
        <v>520241</v>
      </c>
      <c r="H254" s="22">
        <v>1898066</v>
      </c>
      <c r="I254" s="22">
        <v>0</v>
      </c>
      <c r="J254" s="22">
        <v>0</v>
      </c>
      <c r="K254" s="22">
        <v>0</v>
      </c>
      <c r="L254" s="22">
        <v>0</v>
      </c>
      <c r="M254" s="22">
        <v>3742223</v>
      </c>
      <c r="N254" s="22">
        <v>595846</v>
      </c>
      <c r="O254" s="22">
        <v>699588</v>
      </c>
      <c r="P254" s="22">
        <v>100236</v>
      </c>
      <c r="Q254" s="22">
        <v>37746</v>
      </c>
      <c r="R254" s="22">
        <v>6092</v>
      </c>
      <c r="S254" s="22">
        <v>318482</v>
      </c>
      <c r="T254" s="22">
        <v>5500213</v>
      </c>
      <c r="U254" s="22">
        <v>743097</v>
      </c>
      <c r="V254" s="22">
        <v>0</v>
      </c>
      <c r="W254" s="22">
        <v>230930</v>
      </c>
      <c r="X254" s="22">
        <v>636875</v>
      </c>
      <c r="Y254" s="22">
        <v>0</v>
      </c>
      <c r="Z254" s="22">
        <v>0</v>
      </c>
      <c r="AA254" s="22">
        <v>0</v>
      </c>
      <c r="AB254" s="22">
        <v>0</v>
      </c>
      <c r="AC254" s="22">
        <v>1610902</v>
      </c>
      <c r="AD254" s="22">
        <v>438205</v>
      </c>
      <c r="AE254" s="22">
        <v>68472</v>
      </c>
      <c r="AF254" s="22">
        <v>0</v>
      </c>
      <c r="AG254" s="22">
        <v>978</v>
      </c>
      <c r="AH254" s="22">
        <v>193867</v>
      </c>
      <c r="AI254" s="22">
        <v>2312424</v>
      </c>
      <c r="AJ254" s="22">
        <v>3187789</v>
      </c>
      <c r="AK254" s="22">
        <v>69685</v>
      </c>
      <c r="AL254" s="22">
        <v>3118104</v>
      </c>
    </row>
    <row r="255" spans="1:3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1883846</v>
      </c>
      <c r="F255" s="22">
        <v>0</v>
      </c>
      <c r="G255" s="22">
        <v>481094</v>
      </c>
      <c r="H255" s="22">
        <v>2293120</v>
      </c>
      <c r="I255" s="22">
        <v>0</v>
      </c>
      <c r="J255" s="22">
        <v>0</v>
      </c>
      <c r="K255" s="22">
        <v>0</v>
      </c>
      <c r="L255" s="22">
        <v>0</v>
      </c>
      <c r="M255" s="22">
        <v>4658060</v>
      </c>
      <c r="N255" s="22">
        <v>5811</v>
      </c>
      <c r="O255" s="22">
        <v>733519</v>
      </c>
      <c r="P255" s="22">
        <v>457529</v>
      </c>
      <c r="Q255" s="22">
        <v>358551</v>
      </c>
      <c r="R255" s="22">
        <v>193075</v>
      </c>
      <c r="S255" s="22">
        <v>447894</v>
      </c>
      <c r="T255" s="22">
        <v>6854439</v>
      </c>
      <c r="U255" s="22">
        <v>1076552</v>
      </c>
      <c r="V255" s="22">
        <v>0</v>
      </c>
      <c r="W255" s="22">
        <v>134994</v>
      </c>
      <c r="X255" s="22">
        <v>634342</v>
      </c>
      <c r="Y255" s="22">
        <v>0</v>
      </c>
      <c r="Z255" s="22">
        <v>0</v>
      </c>
      <c r="AA255" s="22">
        <v>0</v>
      </c>
      <c r="AB255" s="22">
        <v>0</v>
      </c>
      <c r="AC255" s="22">
        <v>1845888</v>
      </c>
      <c r="AD255" s="22">
        <v>289006</v>
      </c>
      <c r="AE255" s="22">
        <v>203886</v>
      </c>
      <c r="AF255" s="22">
        <v>0</v>
      </c>
      <c r="AG255" s="22">
        <v>99017</v>
      </c>
      <c r="AH255" s="22">
        <v>77468</v>
      </c>
      <c r="AI255" s="22">
        <v>2515265</v>
      </c>
      <c r="AJ255" s="22">
        <v>4339174</v>
      </c>
      <c r="AK255" s="22">
        <v>154342</v>
      </c>
      <c r="AL255" s="22">
        <v>4184832</v>
      </c>
    </row>
    <row r="256" spans="1:3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849825</v>
      </c>
      <c r="F256" s="22">
        <v>0</v>
      </c>
      <c r="G256" s="22">
        <v>3123557</v>
      </c>
      <c r="H256" s="22">
        <v>1500582</v>
      </c>
      <c r="I256" s="22">
        <v>0</v>
      </c>
      <c r="J256" s="22">
        <v>0</v>
      </c>
      <c r="K256" s="22">
        <v>0</v>
      </c>
      <c r="L256" s="22">
        <v>0</v>
      </c>
      <c r="M256" s="22">
        <v>5473964</v>
      </c>
      <c r="N256" s="22">
        <v>0</v>
      </c>
      <c r="O256" s="22">
        <v>329073</v>
      </c>
      <c r="P256" s="22">
        <v>242277</v>
      </c>
      <c r="Q256" s="22">
        <v>108919</v>
      </c>
      <c r="R256" s="22">
        <v>0</v>
      </c>
      <c r="S256" s="22">
        <v>153615</v>
      </c>
      <c r="T256" s="22">
        <v>6307848</v>
      </c>
      <c r="U256" s="22">
        <v>574976</v>
      </c>
      <c r="V256" s="22">
        <v>0</v>
      </c>
      <c r="W256" s="22">
        <v>1152716</v>
      </c>
      <c r="X256" s="22">
        <v>762302</v>
      </c>
      <c r="Y256" s="22">
        <v>0</v>
      </c>
      <c r="Z256" s="22">
        <v>0</v>
      </c>
      <c r="AA256" s="22">
        <v>0</v>
      </c>
      <c r="AB256" s="22">
        <v>0</v>
      </c>
      <c r="AC256" s="22">
        <v>2489994</v>
      </c>
      <c r="AD256" s="22">
        <v>180989</v>
      </c>
      <c r="AE256" s="22">
        <v>115709</v>
      </c>
      <c r="AF256" s="22">
        <v>0</v>
      </c>
      <c r="AG256" s="22">
        <v>0</v>
      </c>
      <c r="AH256" s="22">
        <v>59495</v>
      </c>
      <c r="AI256" s="22">
        <v>2846187</v>
      </c>
      <c r="AJ256" s="22">
        <v>3461661</v>
      </c>
      <c r="AK256" s="22">
        <v>0</v>
      </c>
      <c r="AL256" s="22">
        <v>3461661</v>
      </c>
    </row>
    <row r="257" spans="1:3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2584199</v>
      </c>
      <c r="F257" s="22">
        <v>0</v>
      </c>
      <c r="G257" s="22">
        <v>1345766</v>
      </c>
      <c r="H257" s="22">
        <v>889268</v>
      </c>
      <c r="I257" s="22">
        <v>55734</v>
      </c>
      <c r="J257" s="22">
        <v>0</v>
      </c>
      <c r="K257" s="22">
        <v>0</v>
      </c>
      <c r="L257" s="22">
        <v>0</v>
      </c>
      <c r="M257" s="22">
        <v>4874967</v>
      </c>
      <c r="N257" s="22">
        <v>0</v>
      </c>
      <c r="O257" s="22">
        <v>1102670</v>
      </c>
      <c r="P257" s="22">
        <v>325454</v>
      </c>
      <c r="Q257" s="22">
        <v>154322</v>
      </c>
      <c r="R257" s="22">
        <v>6940</v>
      </c>
      <c r="S257" s="22">
        <v>180434</v>
      </c>
      <c r="T257" s="22">
        <v>6644787</v>
      </c>
      <c r="U257" s="22">
        <v>927007</v>
      </c>
      <c r="V257" s="22">
        <v>0</v>
      </c>
      <c r="W257" s="22">
        <v>530425</v>
      </c>
      <c r="X257" s="22">
        <v>327388</v>
      </c>
      <c r="Y257" s="22">
        <v>44443</v>
      </c>
      <c r="Z257" s="22">
        <v>0</v>
      </c>
      <c r="AA257" s="22">
        <v>0</v>
      </c>
      <c r="AB257" s="22">
        <v>0</v>
      </c>
      <c r="AC257" s="22">
        <v>1829263</v>
      </c>
      <c r="AD257" s="22">
        <v>215056</v>
      </c>
      <c r="AE257" s="22">
        <v>116280</v>
      </c>
      <c r="AF257" s="22">
        <v>0</v>
      </c>
      <c r="AG257" s="22">
        <v>3470</v>
      </c>
      <c r="AH257" s="22">
        <v>76348</v>
      </c>
      <c r="AI257" s="22">
        <v>2240417</v>
      </c>
      <c r="AJ257" s="22">
        <v>4404370</v>
      </c>
      <c r="AK257" s="22">
        <v>145269</v>
      </c>
      <c r="AL257" s="22">
        <v>4259101</v>
      </c>
    </row>
    <row r="258" spans="1:3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1689347</v>
      </c>
      <c r="F258" s="22">
        <v>0</v>
      </c>
      <c r="G258" s="22">
        <v>234005</v>
      </c>
      <c r="H258" s="22">
        <v>1153819</v>
      </c>
      <c r="I258" s="22">
        <v>0</v>
      </c>
      <c r="J258" s="22">
        <v>0</v>
      </c>
      <c r="K258" s="22">
        <v>0</v>
      </c>
      <c r="L258" s="22">
        <v>0</v>
      </c>
      <c r="M258" s="22">
        <v>3077171</v>
      </c>
      <c r="N258" s="22">
        <v>4440472</v>
      </c>
      <c r="O258" s="22">
        <v>1846459</v>
      </c>
      <c r="P258" s="22">
        <v>461351</v>
      </c>
      <c r="Q258" s="22">
        <v>252612</v>
      </c>
      <c r="R258" s="22">
        <v>569657</v>
      </c>
      <c r="S258" s="22">
        <v>141411</v>
      </c>
      <c r="T258" s="22">
        <v>10789133</v>
      </c>
      <c r="U258" s="22">
        <v>1055273</v>
      </c>
      <c r="V258" s="22">
        <v>0</v>
      </c>
      <c r="W258" s="22">
        <v>51479</v>
      </c>
      <c r="X258" s="22">
        <v>595525</v>
      </c>
      <c r="Y258" s="22">
        <v>0</v>
      </c>
      <c r="Z258" s="22">
        <v>0</v>
      </c>
      <c r="AA258" s="22">
        <v>0</v>
      </c>
      <c r="AB258" s="22">
        <v>0</v>
      </c>
      <c r="AC258" s="22">
        <v>1702277</v>
      </c>
      <c r="AD258" s="22">
        <v>909646</v>
      </c>
      <c r="AE258" s="22">
        <v>113326</v>
      </c>
      <c r="AF258" s="22">
        <v>0</v>
      </c>
      <c r="AG258" s="22">
        <v>113379</v>
      </c>
      <c r="AH258" s="22">
        <v>57515</v>
      </c>
      <c r="AI258" s="22">
        <v>2896143</v>
      </c>
      <c r="AJ258" s="22">
        <v>7892990</v>
      </c>
      <c r="AK258" s="22">
        <v>832831</v>
      </c>
      <c r="AL258" s="22">
        <v>7060159</v>
      </c>
    </row>
    <row r="259" spans="1:3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3677097</v>
      </c>
      <c r="F259" s="22">
        <v>0</v>
      </c>
      <c r="G259" s="22">
        <v>877635</v>
      </c>
      <c r="H259" s="22">
        <v>1310945</v>
      </c>
      <c r="I259" s="22">
        <v>0</v>
      </c>
      <c r="J259" s="22">
        <v>0</v>
      </c>
      <c r="K259" s="22">
        <v>0</v>
      </c>
      <c r="L259" s="22">
        <v>0</v>
      </c>
      <c r="M259" s="22">
        <v>5865677</v>
      </c>
      <c r="N259" s="22">
        <v>0</v>
      </c>
      <c r="O259" s="22">
        <v>696387</v>
      </c>
      <c r="P259" s="22">
        <v>410022</v>
      </c>
      <c r="Q259" s="22">
        <v>1599843</v>
      </c>
      <c r="R259" s="22">
        <v>238535</v>
      </c>
      <c r="S259" s="22">
        <v>51398</v>
      </c>
      <c r="T259" s="22">
        <v>8861862</v>
      </c>
      <c r="U259" s="22">
        <v>1321407</v>
      </c>
      <c r="V259" s="22">
        <v>0</v>
      </c>
      <c r="W259" s="22">
        <v>521682</v>
      </c>
      <c r="X259" s="22">
        <v>424976</v>
      </c>
      <c r="Y259" s="22">
        <v>0</v>
      </c>
      <c r="Z259" s="22">
        <v>0</v>
      </c>
      <c r="AA259" s="22">
        <v>0</v>
      </c>
      <c r="AB259" s="22">
        <v>0</v>
      </c>
      <c r="AC259" s="22">
        <v>2268065</v>
      </c>
      <c r="AD259" s="22">
        <v>301478</v>
      </c>
      <c r="AE259" s="22">
        <v>232442</v>
      </c>
      <c r="AF259" s="22">
        <v>0</v>
      </c>
      <c r="AG259" s="22">
        <v>110739</v>
      </c>
      <c r="AH259" s="22">
        <v>42972</v>
      </c>
      <c r="AI259" s="22">
        <v>2955696</v>
      </c>
      <c r="AJ259" s="22">
        <v>5906166</v>
      </c>
      <c r="AK259" s="22">
        <v>817587</v>
      </c>
      <c r="AL259" s="22">
        <v>5088579</v>
      </c>
    </row>
    <row r="260" spans="1:3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513229</v>
      </c>
      <c r="F260" s="22">
        <v>0</v>
      </c>
      <c r="G260" s="22">
        <v>1798926</v>
      </c>
      <c r="H260" s="22">
        <v>113748</v>
      </c>
      <c r="I260" s="22">
        <v>0</v>
      </c>
      <c r="J260" s="22">
        <v>0</v>
      </c>
      <c r="K260" s="22">
        <v>0</v>
      </c>
      <c r="L260" s="22">
        <v>0</v>
      </c>
      <c r="M260" s="22">
        <v>2425903</v>
      </c>
      <c r="N260" s="22">
        <v>0</v>
      </c>
      <c r="O260" s="22">
        <v>77908</v>
      </c>
      <c r="P260" s="22">
        <v>63733</v>
      </c>
      <c r="Q260" s="22">
        <v>59673</v>
      </c>
      <c r="R260" s="22">
        <v>183324</v>
      </c>
      <c r="S260" s="22">
        <v>49295</v>
      </c>
      <c r="T260" s="22">
        <v>2859836</v>
      </c>
      <c r="U260" s="22">
        <v>350709</v>
      </c>
      <c r="V260" s="22">
        <v>0</v>
      </c>
      <c r="W260" s="22">
        <v>578452</v>
      </c>
      <c r="X260" s="22">
        <v>41323</v>
      </c>
      <c r="Y260" s="22">
        <v>0</v>
      </c>
      <c r="Z260" s="22">
        <v>0</v>
      </c>
      <c r="AA260" s="22">
        <v>0</v>
      </c>
      <c r="AB260" s="22">
        <v>0</v>
      </c>
      <c r="AC260" s="22">
        <v>970484</v>
      </c>
      <c r="AD260" s="22">
        <v>24491</v>
      </c>
      <c r="AE260" s="22">
        <v>33046</v>
      </c>
      <c r="AF260" s="22">
        <v>0</v>
      </c>
      <c r="AG260" s="22">
        <v>57455</v>
      </c>
      <c r="AH260" s="22">
        <v>22232</v>
      </c>
      <c r="AI260" s="22">
        <v>1107708</v>
      </c>
      <c r="AJ260" s="22">
        <v>1752128</v>
      </c>
      <c r="AK260" s="22">
        <v>4891</v>
      </c>
      <c r="AL260" s="22">
        <v>1747237</v>
      </c>
    </row>
    <row r="261" spans="1:3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931570</v>
      </c>
      <c r="F261" s="22">
        <v>0</v>
      </c>
      <c r="G261" s="22">
        <v>1798833</v>
      </c>
      <c r="H261" s="22">
        <v>5461610</v>
      </c>
      <c r="I261" s="22">
        <v>740957</v>
      </c>
      <c r="J261" s="22">
        <v>0</v>
      </c>
      <c r="K261" s="22">
        <v>0</v>
      </c>
      <c r="L261" s="22">
        <v>0</v>
      </c>
      <c r="M261" s="22">
        <v>8932970</v>
      </c>
      <c r="N261" s="22">
        <v>564888</v>
      </c>
      <c r="O261" s="22">
        <v>1216935</v>
      </c>
      <c r="P261" s="22">
        <v>149703</v>
      </c>
      <c r="Q261" s="22">
        <v>826895</v>
      </c>
      <c r="R261" s="22">
        <v>539334</v>
      </c>
      <c r="S261" s="22">
        <v>25568</v>
      </c>
      <c r="T261" s="22">
        <v>12256293</v>
      </c>
      <c r="U261" s="22">
        <v>481727</v>
      </c>
      <c r="V261" s="22">
        <v>0</v>
      </c>
      <c r="W261" s="22">
        <v>914855</v>
      </c>
      <c r="X261" s="22">
        <v>651370</v>
      </c>
      <c r="Y261" s="22">
        <v>335571</v>
      </c>
      <c r="Z261" s="22">
        <v>0</v>
      </c>
      <c r="AA261" s="22">
        <v>0</v>
      </c>
      <c r="AB261" s="22">
        <v>0</v>
      </c>
      <c r="AC261" s="22">
        <v>2383523</v>
      </c>
      <c r="AD261" s="22">
        <v>486925</v>
      </c>
      <c r="AE261" s="22">
        <v>57576</v>
      </c>
      <c r="AF261" s="22">
        <v>0</v>
      </c>
      <c r="AG261" s="22">
        <v>148524</v>
      </c>
      <c r="AH261" s="22">
        <v>25568</v>
      </c>
      <c r="AI261" s="22">
        <v>3102116</v>
      </c>
      <c r="AJ261" s="22">
        <v>9154177</v>
      </c>
      <c r="AK261" s="22">
        <v>704111</v>
      </c>
      <c r="AL261" s="22">
        <v>8450066</v>
      </c>
    </row>
    <row r="262" spans="1:3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1093862</v>
      </c>
      <c r="F262" s="22">
        <v>0</v>
      </c>
      <c r="G262" s="22">
        <v>1478860</v>
      </c>
      <c r="H262" s="22">
        <v>914971</v>
      </c>
      <c r="I262" s="22">
        <v>0</v>
      </c>
      <c r="J262" s="22">
        <v>0</v>
      </c>
      <c r="K262" s="22">
        <v>0</v>
      </c>
      <c r="L262" s="22">
        <v>0</v>
      </c>
      <c r="M262" s="22">
        <v>3487693</v>
      </c>
      <c r="N262" s="22">
        <v>0</v>
      </c>
      <c r="O262" s="22">
        <v>209061</v>
      </c>
      <c r="P262" s="22">
        <v>325364</v>
      </c>
      <c r="Q262" s="22">
        <v>37010</v>
      </c>
      <c r="R262" s="22">
        <v>0</v>
      </c>
      <c r="S262" s="22">
        <v>204684</v>
      </c>
      <c r="T262" s="22">
        <v>4263812</v>
      </c>
      <c r="U262" s="22">
        <v>590956</v>
      </c>
      <c r="V262" s="22">
        <v>0</v>
      </c>
      <c r="W262" s="22">
        <v>587084</v>
      </c>
      <c r="X262" s="22">
        <v>283210</v>
      </c>
      <c r="Y262" s="22">
        <v>0</v>
      </c>
      <c r="Z262" s="22">
        <v>0</v>
      </c>
      <c r="AA262" s="22">
        <v>0</v>
      </c>
      <c r="AB262" s="22">
        <v>0</v>
      </c>
      <c r="AC262" s="22">
        <v>1461250</v>
      </c>
      <c r="AD262" s="22">
        <v>96887</v>
      </c>
      <c r="AE262" s="22">
        <v>175314</v>
      </c>
      <c r="AF262" s="22">
        <v>0</v>
      </c>
      <c r="AG262" s="22">
        <v>0</v>
      </c>
      <c r="AH262" s="22">
        <v>124853</v>
      </c>
      <c r="AI262" s="22">
        <v>1858304</v>
      </c>
      <c r="AJ262" s="22">
        <v>2405508</v>
      </c>
      <c r="AK262" s="22">
        <v>75806</v>
      </c>
      <c r="AL262" s="22">
        <v>2329702</v>
      </c>
    </row>
    <row r="263" spans="1:3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4297257</v>
      </c>
      <c r="F263" s="22">
        <v>0</v>
      </c>
      <c r="G263" s="22">
        <v>1494083</v>
      </c>
      <c r="H263" s="22">
        <v>1860064</v>
      </c>
      <c r="I263" s="22">
        <v>128349</v>
      </c>
      <c r="J263" s="22">
        <v>0</v>
      </c>
      <c r="K263" s="22">
        <v>0</v>
      </c>
      <c r="L263" s="22">
        <v>0</v>
      </c>
      <c r="M263" s="22">
        <v>7779753</v>
      </c>
      <c r="N263" s="22">
        <v>1022169</v>
      </c>
      <c r="O263" s="22">
        <v>6179301</v>
      </c>
      <c r="P263" s="22">
        <v>1074940</v>
      </c>
      <c r="Q263" s="22">
        <v>413244</v>
      </c>
      <c r="R263" s="22">
        <v>803588</v>
      </c>
      <c r="S263" s="22">
        <v>169980</v>
      </c>
      <c r="T263" s="22">
        <v>17442975</v>
      </c>
      <c r="U263" s="22">
        <v>1992850</v>
      </c>
      <c r="V263" s="22">
        <v>0</v>
      </c>
      <c r="W263" s="22">
        <v>676586</v>
      </c>
      <c r="X263" s="22">
        <v>1144560</v>
      </c>
      <c r="Y263" s="22">
        <v>84711</v>
      </c>
      <c r="Z263" s="22">
        <v>0</v>
      </c>
      <c r="AA263" s="22">
        <v>0</v>
      </c>
      <c r="AB263" s="22">
        <v>0</v>
      </c>
      <c r="AC263" s="22">
        <v>3898707</v>
      </c>
      <c r="AD263" s="22">
        <v>2951797</v>
      </c>
      <c r="AE263" s="22">
        <v>709656</v>
      </c>
      <c r="AF263" s="22">
        <v>0</v>
      </c>
      <c r="AG263" s="22">
        <v>169563</v>
      </c>
      <c r="AH263" s="22">
        <v>128702</v>
      </c>
      <c r="AI263" s="22">
        <v>7858425</v>
      </c>
      <c r="AJ263" s="22">
        <v>9584550</v>
      </c>
      <c r="AK263" s="22">
        <v>1167466</v>
      </c>
      <c r="AL263" s="22">
        <v>8417084</v>
      </c>
    </row>
    <row r="264" spans="1:3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8653636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8653636</v>
      </c>
      <c r="N264" s="22">
        <v>0</v>
      </c>
      <c r="O264" s="22">
        <v>1930197</v>
      </c>
      <c r="P264" s="22">
        <v>136072</v>
      </c>
      <c r="Q264" s="22">
        <v>364631</v>
      </c>
      <c r="R264" s="22">
        <v>133927</v>
      </c>
      <c r="S264" s="22">
        <v>145807</v>
      </c>
      <c r="T264" s="22">
        <v>11364270</v>
      </c>
      <c r="U264" s="22">
        <v>3883386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3883386</v>
      </c>
      <c r="AD264" s="22">
        <v>679770</v>
      </c>
      <c r="AE264" s="22">
        <v>67461</v>
      </c>
      <c r="AF264" s="22">
        <v>0</v>
      </c>
      <c r="AG264" s="22">
        <v>36174</v>
      </c>
      <c r="AH264" s="22">
        <v>111774</v>
      </c>
      <c r="AI264" s="22">
        <v>4778565</v>
      </c>
      <c r="AJ264" s="22">
        <v>6585705</v>
      </c>
      <c r="AK264" s="22">
        <v>1094543</v>
      </c>
      <c r="AL264" s="22">
        <v>5491162</v>
      </c>
    </row>
    <row r="265" spans="1:3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582446</v>
      </c>
      <c r="F265" s="22">
        <v>0</v>
      </c>
      <c r="G265" s="22">
        <v>1962652</v>
      </c>
      <c r="H265" s="22">
        <v>332419</v>
      </c>
      <c r="I265" s="22">
        <v>0</v>
      </c>
      <c r="J265" s="22">
        <v>0</v>
      </c>
      <c r="K265" s="22">
        <v>0</v>
      </c>
      <c r="L265" s="22">
        <v>0</v>
      </c>
      <c r="M265" s="22">
        <v>2877517</v>
      </c>
      <c r="N265" s="22">
        <v>0</v>
      </c>
      <c r="O265" s="22">
        <v>95421</v>
      </c>
      <c r="P265" s="22">
        <v>128640</v>
      </c>
      <c r="Q265" s="22">
        <v>66089</v>
      </c>
      <c r="R265" s="22">
        <v>4585</v>
      </c>
      <c r="S265" s="22">
        <v>0</v>
      </c>
      <c r="T265" s="22">
        <v>3172252</v>
      </c>
      <c r="U265" s="22">
        <v>309447</v>
      </c>
      <c r="V265" s="22">
        <v>0</v>
      </c>
      <c r="W265" s="22">
        <v>676994</v>
      </c>
      <c r="X265" s="22">
        <v>332419</v>
      </c>
      <c r="Y265" s="22">
        <v>0</v>
      </c>
      <c r="Z265" s="22">
        <v>0</v>
      </c>
      <c r="AA265" s="22">
        <v>0</v>
      </c>
      <c r="AB265" s="22">
        <v>0</v>
      </c>
      <c r="AC265" s="22">
        <v>1318860</v>
      </c>
      <c r="AD265" s="22">
        <v>19776</v>
      </c>
      <c r="AE265" s="22">
        <v>70471</v>
      </c>
      <c r="AF265" s="22">
        <v>0</v>
      </c>
      <c r="AG265" s="22">
        <v>1987</v>
      </c>
      <c r="AH265" s="22">
        <v>0</v>
      </c>
      <c r="AI265" s="22">
        <v>1411094</v>
      </c>
      <c r="AJ265" s="22">
        <v>1761158</v>
      </c>
      <c r="AK265" s="22">
        <v>169029</v>
      </c>
      <c r="AL265" s="22">
        <v>1592129</v>
      </c>
    </row>
    <row r="266" spans="1:3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1210140</v>
      </c>
      <c r="F266" s="22">
        <v>0</v>
      </c>
      <c r="G266" s="22">
        <v>2226388</v>
      </c>
      <c r="H266" s="22">
        <v>816724</v>
      </c>
      <c r="I266" s="22">
        <v>0</v>
      </c>
      <c r="J266" s="22">
        <v>0</v>
      </c>
      <c r="K266" s="22">
        <v>0</v>
      </c>
      <c r="L266" s="22">
        <v>0</v>
      </c>
      <c r="M266" s="22">
        <v>4253252</v>
      </c>
      <c r="N266" s="22">
        <v>0</v>
      </c>
      <c r="O266" s="22">
        <v>131252</v>
      </c>
      <c r="P266" s="22">
        <v>137412</v>
      </c>
      <c r="Q266" s="22">
        <v>62039</v>
      </c>
      <c r="R266" s="22">
        <v>20237</v>
      </c>
      <c r="S266" s="22">
        <v>313188</v>
      </c>
      <c r="T266" s="22">
        <v>4917380</v>
      </c>
      <c r="U266" s="22">
        <v>945405</v>
      </c>
      <c r="V266" s="22">
        <v>0</v>
      </c>
      <c r="W266" s="22">
        <v>415344</v>
      </c>
      <c r="X266" s="22">
        <v>359349</v>
      </c>
      <c r="Y266" s="22">
        <v>0</v>
      </c>
      <c r="Z266" s="22">
        <v>0</v>
      </c>
      <c r="AA266" s="22">
        <v>0</v>
      </c>
      <c r="AB266" s="22">
        <v>0</v>
      </c>
      <c r="AC266" s="22">
        <v>1720098</v>
      </c>
      <c r="AD266" s="22">
        <v>61910</v>
      </c>
      <c r="AE266" s="22">
        <v>118165</v>
      </c>
      <c r="AF266" s="22">
        <v>20237</v>
      </c>
      <c r="AG266" s="22">
        <v>0</v>
      </c>
      <c r="AH266" s="22">
        <v>128114</v>
      </c>
      <c r="AI266" s="22">
        <v>2048524</v>
      </c>
      <c r="AJ266" s="22">
        <v>2868856</v>
      </c>
      <c r="AK266" s="22">
        <v>0</v>
      </c>
      <c r="AL266" s="22">
        <v>2868856</v>
      </c>
    </row>
    <row r="267" spans="1:3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753227</v>
      </c>
      <c r="F267" s="22">
        <v>0</v>
      </c>
      <c r="G267" s="22">
        <v>2937395</v>
      </c>
      <c r="H267" s="22">
        <v>519540</v>
      </c>
      <c r="I267" s="22">
        <v>0</v>
      </c>
      <c r="J267" s="22">
        <v>0</v>
      </c>
      <c r="K267" s="22">
        <v>0</v>
      </c>
      <c r="L267" s="22">
        <v>0</v>
      </c>
      <c r="M267" s="22">
        <v>4210162</v>
      </c>
      <c r="N267" s="22">
        <v>0</v>
      </c>
      <c r="O267" s="22">
        <v>323537</v>
      </c>
      <c r="P267" s="22">
        <v>394614</v>
      </c>
      <c r="Q267" s="22">
        <v>326293</v>
      </c>
      <c r="R267" s="22">
        <v>112932</v>
      </c>
      <c r="S267" s="22">
        <v>552849</v>
      </c>
      <c r="T267" s="22">
        <v>5920387</v>
      </c>
      <c r="U267" s="22">
        <v>202256</v>
      </c>
      <c r="V267" s="22">
        <v>0</v>
      </c>
      <c r="W267" s="22">
        <v>537150</v>
      </c>
      <c r="X267" s="22">
        <v>270509</v>
      </c>
      <c r="Y267" s="22">
        <v>0</v>
      </c>
      <c r="Z267" s="22">
        <v>0</v>
      </c>
      <c r="AA267" s="22">
        <v>0</v>
      </c>
      <c r="AB267" s="22">
        <v>0</v>
      </c>
      <c r="AC267" s="22">
        <v>1009915</v>
      </c>
      <c r="AD267" s="22">
        <v>128407</v>
      </c>
      <c r="AE267" s="22">
        <v>140042</v>
      </c>
      <c r="AF267" s="22">
        <v>0</v>
      </c>
      <c r="AG267" s="22">
        <v>33908</v>
      </c>
      <c r="AH267" s="22">
        <v>109669</v>
      </c>
      <c r="AI267" s="22">
        <v>1421941</v>
      </c>
      <c r="AJ267" s="22">
        <v>4498446</v>
      </c>
      <c r="AK267" s="22">
        <v>200428</v>
      </c>
      <c r="AL267" s="22">
        <v>4298018</v>
      </c>
    </row>
    <row r="268" spans="1:3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585742</v>
      </c>
      <c r="F268" s="22">
        <v>0</v>
      </c>
      <c r="G268" s="22">
        <v>1272178</v>
      </c>
      <c r="H268" s="22">
        <v>462706</v>
      </c>
      <c r="I268" s="22">
        <v>0</v>
      </c>
      <c r="J268" s="22">
        <v>0</v>
      </c>
      <c r="K268" s="22">
        <v>0</v>
      </c>
      <c r="L268" s="22">
        <v>0</v>
      </c>
      <c r="M268" s="22">
        <v>2320626</v>
      </c>
      <c r="N268" s="22">
        <v>284673</v>
      </c>
      <c r="O268" s="22">
        <v>556848</v>
      </c>
      <c r="P268" s="22">
        <v>119002</v>
      </c>
      <c r="Q268" s="22">
        <v>89058</v>
      </c>
      <c r="R268" s="22">
        <v>0</v>
      </c>
      <c r="S268" s="22">
        <v>255004</v>
      </c>
      <c r="T268" s="22">
        <v>3625211</v>
      </c>
      <c r="U268" s="22">
        <v>452789</v>
      </c>
      <c r="V268" s="22">
        <v>0</v>
      </c>
      <c r="W268" s="22">
        <v>776037</v>
      </c>
      <c r="X268" s="22">
        <v>406670</v>
      </c>
      <c r="Y268" s="22">
        <v>0</v>
      </c>
      <c r="Z268" s="22">
        <v>0</v>
      </c>
      <c r="AA268" s="22">
        <v>0</v>
      </c>
      <c r="AB268" s="22">
        <v>0</v>
      </c>
      <c r="AC268" s="22">
        <v>1635496</v>
      </c>
      <c r="AD268" s="22">
        <v>130944</v>
      </c>
      <c r="AE268" s="22">
        <v>66480</v>
      </c>
      <c r="AF268" s="22">
        <v>0</v>
      </c>
      <c r="AG268" s="22">
        <v>0</v>
      </c>
      <c r="AH268" s="22">
        <v>74604</v>
      </c>
      <c r="AI268" s="22">
        <v>1907524</v>
      </c>
      <c r="AJ268" s="22">
        <v>1717687</v>
      </c>
      <c r="AK268" s="22">
        <v>112848</v>
      </c>
      <c r="AL268" s="22">
        <v>1604839</v>
      </c>
    </row>
    <row r="269" spans="1:3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648725</v>
      </c>
      <c r="F269" s="22">
        <v>0</v>
      </c>
      <c r="G269" s="22">
        <v>0</v>
      </c>
      <c r="H269" s="22">
        <v>480738</v>
      </c>
      <c r="I269" s="22">
        <v>0</v>
      </c>
      <c r="J269" s="22">
        <v>0</v>
      </c>
      <c r="K269" s="22">
        <v>0</v>
      </c>
      <c r="L269" s="22">
        <v>0</v>
      </c>
      <c r="M269" s="22">
        <v>1129463</v>
      </c>
      <c r="N269" s="22">
        <v>14286</v>
      </c>
      <c r="O269" s="22">
        <v>114621</v>
      </c>
      <c r="P269" s="22">
        <v>42241</v>
      </c>
      <c r="Q269" s="22">
        <v>3569</v>
      </c>
      <c r="R269" s="22">
        <v>32677</v>
      </c>
      <c r="S269" s="22">
        <v>77720</v>
      </c>
      <c r="T269" s="22">
        <v>1414577</v>
      </c>
      <c r="U269" s="22">
        <v>193873</v>
      </c>
      <c r="V269" s="22">
        <v>0</v>
      </c>
      <c r="W269" s="22">
        <v>0</v>
      </c>
      <c r="X269" s="22">
        <v>131901</v>
      </c>
      <c r="Y269" s="22">
        <v>0</v>
      </c>
      <c r="Z269" s="22">
        <v>0</v>
      </c>
      <c r="AA269" s="22">
        <v>0</v>
      </c>
      <c r="AB269" s="22">
        <v>0</v>
      </c>
      <c r="AC269" s="22">
        <v>325774</v>
      </c>
      <c r="AD269" s="22">
        <v>54143</v>
      </c>
      <c r="AE269" s="22">
        <v>25766</v>
      </c>
      <c r="AF269" s="22">
        <v>0</v>
      </c>
      <c r="AG269" s="22">
        <v>9415</v>
      </c>
      <c r="AH269" s="22">
        <v>8708</v>
      </c>
      <c r="AI269" s="22">
        <v>423806</v>
      </c>
      <c r="AJ269" s="22">
        <v>990771</v>
      </c>
      <c r="AK269" s="22">
        <v>0</v>
      </c>
      <c r="AL269" s="22">
        <v>990771</v>
      </c>
    </row>
    <row r="270" spans="1:3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2652740</v>
      </c>
      <c r="F270" s="22">
        <v>0</v>
      </c>
      <c r="G270" s="22">
        <v>1842570</v>
      </c>
      <c r="H270" s="22">
        <v>544007</v>
      </c>
      <c r="I270" s="22">
        <v>0</v>
      </c>
      <c r="J270" s="22">
        <v>0</v>
      </c>
      <c r="K270" s="22">
        <v>0</v>
      </c>
      <c r="L270" s="22">
        <v>0</v>
      </c>
      <c r="M270" s="22">
        <v>5039317</v>
      </c>
      <c r="N270" s="22">
        <v>25416</v>
      </c>
      <c r="O270" s="22">
        <v>620422</v>
      </c>
      <c r="P270" s="22">
        <v>949079</v>
      </c>
      <c r="Q270" s="22">
        <v>599140</v>
      </c>
      <c r="R270" s="22">
        <v>1563432</v>
      </c>
      <c r="S270" s="22">
        <v>185370</v>
      </c>
      <c r="T270" s="22">
        <v>8982176</v>
      </c>
      <c r="U270" s="22">
        <v>1405670</v>
      </c>
      <c r="V270" s="22">
        <v>0</v>
      </c>
      <c r="W270" s="22">
        <v>618537</v>
      </c>
      <c r="X270" s="22">
        <v>346992</v>
      </c>
      <c r="Y270" s="22">
        <v>0</v>
      </c>
      <c r="Z270" s="22">
        <v>0</v>
      </c>
      <c r="AA270" s="22">
        <v>0</v>
      </c>
      <c r="AB270" s="22">
        <v>0</v>
      </c>
      <c r="AC270" s="22">
        <v>2371199</v>
      </c>
      <c r="AD270" s="22">
        <v>239284</v>
      </c>
      <c r="AE270" s="22">
        <v>525739</v>
      </c>
      <c r="AF270" s="22">
        <v>0</v>
      </c>
      <c r="AG270" s="22">
        <v>1001581</v>
      </c>
      <c r="AH270" s="22">
        <v>129314</v>
      </c>
      <c r="AI270" s="22">
        <v>4267117</v>
      </c>
      <c r="AJ270" s="22">
        <v>4715059</v>
      </c>
      <c r="AK270" s="22">
        <v>107072</v>
      </c>
      <c r="AL270" s="22">
        <v>4607987</v>
      </c>
    </row>
    <row r="271" spans="1:3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3817247</v>
      </c>
      <c r="F271" s="22">
        <v>0</v>
      </c>
      <c r="G271" s="22">
        <v>8469155</v>
      </c>
      <c r="H271" s="22">
        <v>832533</v>
      </c>
      <c r="I271" s="22">
        <v>67094</v>
      </c>
      <c r="J271" s="22">
        <v>0</v>
      </c>
      <c r="K271" s="22">
        <v>0</v>
      </c>
      <c r="L271" s="22">
        <v>0</v>
      </c>
      <c r="M271" s="22">
        <v>13186029</v>
      </c>
      <c r="N271" s="22">
        <v>0</v>
      </c>
      <c r="O271" s="22">
        <v>2150192</v>
      </c>
      <c r="P271" s="22">
        <v>24885</v>
      </c>
      <c r="Q271" s="22">
        <v>579775</v>
      </c>
      <c r="R271" s="22">
        <v>624946</v>
      </c>
      <c r="S271" s="22">
        <v>429347</v>
      </c>
      <c r="T271" s="22">
        <v>16995174</v>
      </c>
      <c r="U271" s="22">
        <v>2226634</v>
      </c>
      <c r="V271" s="22">
        <v>0</v>
      </c>
      <c r="W271" s="22">
        <v>2543918</v>
      </c>
      <c r="X271" s="22">
        <v>304909</v>
      </c>
      <c r="Y271" s="22">
        <v>1790</v>
      </c>
      <c r="Z271" s="22">
        <v>0</v>
      </c>
      <c r="AA271" s="22">
        <v>0</v>
      </c>
      <c r="AB271" s="22">
        <v>0</v>
      </c>
      <c r="AC271" s="22">
        <v>5077251</v>
      </c>
      <c r="AD271" s="22">
        <v>1053531</v>
      </c>
      <c r="AE271" s="22">
        <v>15934</v>
      </c>
      <c r="AF271" s="22">
        <v>0</v>
      </c>
      <c r="AG271" s="22">
        <v>199191</v>
      </c>
      <c r="AH271" s="22">
        <v>157369</v>
      </c>
      <c r="AI271" s="22">
        <v>6503276</v>
      </c>
      <c r="AJ271" s="22">
        <v>10491898</v>
      </c>
      <c r="AK271" s="22">
        <v>319525</v>
      </c>
      <c r="AL271" s="22">
        <v>10172373</v>
      </c>
    </row>
    <row r="272" spans="1:3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1253997</v>
      </c>
      <c r="F272" s="22">
        <v>0</v>
      </c>
      <c r="G272" s="22">
        <v>1218217</v>
      </c>
      <c r="H272" s="22">
        <v>5838800</v>
      </c>
      <c r="I272" s="22">
        <v>0</v>
      </c>
      <c r="J272" s="22">
        <v>0</v>
      </c>
      <c r="K272" s="22">
        <v>0</v>
      </c>
      <c r="L272" s="22">
        <v>0</v>
      </c>
      <c r="M272" s="22">
        <v>8311014</v>
      </c>
      <c r="N272" s="22">
        <v>66538</v>
      </c>
      <c r="O272" s="22">
        <v>166284</v>
      </c>
      <c r="P272" s="22">
        <v>226588</v>
      </c>
      <c r="Q272" s="22">
        <v>51172</v>
      </c>
      <c r="R272" s="22">
        <v>0</v>
      </c>
      <c r="S272" s="22">
        <v>8000</v>
      </c>
      <c r="T272" s="22">
        <v>8829596</v>
      </c>
      <c r="U272" s="22">
        <v>402353</v>
      </c>
      <c r="V272" s="22">
        <v>0</v>
      </c>
      <c r="W272" s="22">
        <v>676424</v>
      </c>
      <c r="X272" s="22">
        <v>5366607</v>
      </c>
      <c r="Y272" s="22">
        <v>0</v>
      </c>
      <c r="Z272" s="22">
        <v>0</v>
      </c>
      <c r="AA272" s="22">
        <v>0</v>
      </c>
      <c r="AB272" s="22">
        <v>0</v>
      </c>
      <c r="AC272" s="22">
        <v>6445384</v>
      </c>
      <c r="AD272" s="22">
        <v>41117</v>
      </c>
      <c r="AE272" s="22">
        <v>64476</v>
      </c>
      <c r="AF272" s="22">
        <v>0</v>
      </c>
      <c r="AG272" s="22">
        <v>0</v>
      </c>
      <c r="AH272" s="22">
        <v>2400</v>
      </c>
      <c r="AI272" s="22">
        <v>6553377</v>
      </c>
      <c r="AJ272" s="22">
        <v>2276219</v>
      </c>
      <c r="AK272" s="22">
        <v>0</v>
      </c>
      <c r="AL272" s="22">
        <v>2276219</v>
      </c>
    </row>
    <row r="273" spans="1:3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1224414</v>
      </c>
      <c r="F273" s="22">
        <v>0</v>
      </c>
      <c r="G273" s="22">
        <v>1348110</v>
      </c>
      <c r="H273" s="22">
        <v>464750</v>
      </c>
      <c r="I273" s="22">
        <v>230610</v>
      </c>
      <c r="J273" s="22">
        <v>0</v>
      </c>
      <c r="K273" s="22">
        <v>0</v>
      </c>
      <c r="L273" s="22">
        <v>0</v>
      </c>
      <c r="M273" s="22">
        <v>3267884</v>
      </c>
      <c r="N273" s="22">
        <v>1478736</v>
      </c>
      <c r="O273" s="22">
        <v>448770</v>
      </c>
      <c r="P273" s="22">
        <v>808012</v>
      </c>
      <c r="Q273" s="22">
        <v>79019</v>
      </c>
      <c r="R273" s="22">
        <v>0</v>
      </c>
      <c r="S273" s="22">
        <v>925890</v>
      </c>
      <c r="T273" s="22">
        <v>7008311</v>
      </c>
      <c r="U273" s="22">
        <v>786545</v>
      </c>
      <c r="V273" s="22">
        <v>0</v>
      </c>
      <c r="W273" s="22">
        <v>745988</v>
      </c>
      <c r="X273" s="22">
        <v>254262</v>
      </c>
      <c r="Y273" s="22">
        <v>208522</v>
      </c>
      <c r="Z273" s="22">
        <v>0</v>
      </c>
      <c r="AA273" s="22">
        <v>0</v>
      </c>
      <c r="AB273" s="22">
        <v>0</v>
      </c>
      <c r="AC273" s="22">
        <v>1995317</v>
      </c>
      <c r="AD273" s="22">
        <v>115131</v>
      </c>
      <c r="AE273" s="22">
        <v>397463</v>
      </c>
      <c r="AF273" s="22">
        <v>0</v>
      </c>
      <c r="AG273" s="22">
        <v>0</v>
      </c>
      <c r="AH273" s="22">
        <v>341534</v>
      </c>
      <c r="AI273" s="22">
        <v>2849445</v>
      </c>
      <c r="AJ273" s="22">
        <v>4158866</v>
      </c>
      <c r="AK273" s="22">
        <v>785479</v>
      </c>
      <c r="AL273" s="22">
        <v>3373387</v>
      </c>
    </row>
    <row r="274" spans="1:3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873017</v>
      </c>
      <c r="F274" s="22">
        <v>0</v>
      </c>
      <c r="G274" s="22">
        <v>1124099</v>
      </c>
      <c r="H274" s="22">
        <v>931527</v>
      </c>
      <c r="I274" s="22">
        <v>0</v>
      </c>
      <c r="J274" s="22">
        <v>0</v>
      </c>
      <c r="K274" s="22">
        <v>42451</v>
      </c>
      <c r="L274" s="22">
        <v>10005</v>
      </c>
      <c r="M274" s="22">
        <v>2981099</v>
      </c>
      <c r="N274" s="22">
        <v>0</v>
      </c>
      <c r="O274" s="22">
        <v>1473297</v>
      </c>
      <c r="P274" s="22">
        <v>119787</v>
      </c>
      <c r="Q274" s="22">
        <v>16323</v>
      </c>
      <c r="R274" s="22">
        <v>48683</v>
      </c>
      <c r="S274" s="22">
        <v>52846</v>
      </c>
      <c r="T274" s="22">
        <v>4692035</v>
      </c>
      <c r="U274" s="22">
        <v>641676</v>
      </c>
      <c r="V274" s="22">
        <v>0</v>
      </c>
      <c r="W274" s="22">
        <v>300883</v>
      </c>
      <c r="X274" s="22">
        <v>745419</v>
      </c>
      <c r="Y274" s="22">
        <v>0</v>
      </c>
      <c r="Z274" s="22">
        <v>0</v>
      </c>
      <c r="AA274" s="22">
        <v>3183</v>
      </c>
      <c r="AB274" s="22">
        <v>399</v>
      </c>
      <c r="AC274" s="22">
        <v>1691560</v>
      </c>
      <c r="AD274" s="22">
        <v>319793</v>
      </c>
      <c r="AE274" s="22">
        <v>79882</v>
      </c>
      <c r="AF274" s="22">
        <v>0</v>
      </c>
      <c r="AG274" s="22">
        <v>3611</v>
      </c>
      <c r="AH274" s="22">
        <v>11942</v>
      </c>
      <c r="AI274" s="22">
        <v>2106788</v>
      </c>
      <c r="AJ274" s="22">
        <v>2585247</v>
      </c>
      <c r="AK274" s="22">
        <v>0</v>
      </c>
      <c r="AL274" s="22">
        <v>2585247</v>
      </c>
    </row>
    <row r="275" spans="1:3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1644195</v>
      </c>
      <c r="F275" s="22">
        <v>0</v>
      </c>
      <c r="G275" s="22">
        <v>2685868</v>
      </c>
      <c r="H275" s="22">
        <v>981178</v>
      </c>
      <c r="I275" s="22">
        <v>0</v>
      </c>
      <c r="J275" s="22">
        <v>0</v>
      </c>
      <c r="K275" s="22">
        <v>0</v>
      </c>
      <c r="L275" s="22">
        <v>0</v>
      </c>
      <c r="M275" s="22">
        <v>5311241</v>
      </c>
      <c r="N275" s="22">
        <v>2800</v>
      </c>
      <c r="O275" s="22">
        <v>184574</v>
      </c>
      <c r="P275" s="22">
        <v>206365</v>
      </c>
      <c r="Q275" s="22">
        <v>167938</v>
      </c>
      <c r="R275" s="22">
        <v>260165</v>
      </c>
      <c r="S275" s="22">
        <v>311956</v>
      </c>
      <c r="T275" s="22">
        <v>6445039</v>
      </c>
      <c r="U275" s="22">
        <v>863777</v>
      </c>
      <c r="V275" s="22">
        <v>0</v>
      </c>
      <c r="W275" s="22">
        <v>870721</v>
      </c>
      <c r="X275" s="22">
        <v>215418</v>
      </c>
      <c r="Y275" s="22">
        <v>0</v>
      </c>
      <c r="Z275" s="22">
        <v>0</v>
      </c>
      <c r="AA275" s="22">
        <v>0</v>
      </c>
      <c r="AB275" s="22">
        <v>0</v>
      </c>
      <c r="AC275" s="22">
        <v>1949916</v>
      </c>
      <c r="AD275" s="22">
        <v>47583</v>
      </c>
      <c r="AE275" s="22">
        <v>110682</v>
      </c>
      <c r="AF275" s="22">
        <v>0</v>
      </c>
      <c r="AG275" s="22">
        <v>38492</v>
      </c>
      <c r="AH275" s="22">
        <v>167229</v>
      </c>
      <c r="AI275" s="22">
        <v>2313902</v>
      </c>
      <c r="AJ275" s="22">
        <v>4131137</v>
      </c>
      <c r="AK275" s="22">
        <v>85665</v>
      </c>
      <c r="AL275" s="22">
        <v>4045472</v>
      </c>
    </row>
    <row r="276" spans="1:3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3530304</v>
      </c>
      <c r="F276" s="22">
        <v>0</v>
      </c>
      <c r="G276" s="22">
        <v>4591512</v>
      </c>
      <c r="H276" s="22">
        <v>1507838</v>
      </c>
      <c r="I276" s="22">
        <v>0</v>
      </c>
      <c r="J276" s="22">
        <v>0</v>
      </c>
      <c r="K276" s="22">
        <v>0</v>
      </c>
      <c r="L276" s="22">
        <v>0</v>
      </c>
      <c r="M276" s="22">
        <v>9629654</v>
      </c>
      <c r="N276" s="22">
        <v>0</v>
      </c>
      <c r="O276" s="22">
        <v>6503476</v>
      </c>
      <c r="P276" s="22">
        <v>198233</v>
      </c>
      <c r="Q276" s="22">
        <v>281815</v>
      </c>
      <c r="R276" s="22">
        <v>1452353</v>
      </c>
      <c r="S276" s="22">
        <v>270891</v>
      </c>
      <c r="T276" s="22">
        <v>18336422</v>
      </c>
      <c r="U276" s="22">
        <v>1583071</v>
      </c>
      <c r="V276" s="22">
        <v>0</v>
      </c>
      <c r="W276" s="22">
        <v>847660</v>
      </c>
      <c r="X276" s="22">
        <v>888618</v>
      </c>
      <c r="Y276" s="22">
        <v>0</v>
      </c>
      <c r="Z276" s="22">
        <v>0</v>
      </c>
      <c r="AA276" s="22">
        <v>0</v>
      </c>
      <c r="AB276" s="22">
        <v>0</v>
      </c>
      <c r="AC276" s="22">
        <v>3319349</v>
      </c>
      <c r="AD276" s="22">
        <v>3532778</v>
      </c>
      <c r="AE276" s="22">
        <v>118226</v>
      </c>
      <c r="AF276" s="22">
        <v>0</v>
      </c>
      <c r="AG276" s="22">
        <v>459773</v>
      </c>
      <c r="AH276" s="22">
        <v>240338</v>
      </c>
      <c r="AI276" s="22">
        <v>7670464</v>
      </c>
      <c r="AJ276" s="22">
        <v>10665958</v>
      </c>
      <c r="AK276" s="22">
        <v>1200001</v>
      </c>
      <c r="AL276" s="22">
        <v>9465957</v>
      </c>
    </row>
    <row r="277" spans="1:3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3304456</v>
      </c>
      <c r="F277" s="22">
        <v>0</v>
      </c>
      <c r="G277" s="22">
        <v>0</v>
      </c>
      <c r="H277" s="22">
        <v>1449517</v>
      </c>
      <c r="I277" s="22">
        <v>0</v>
      </c>
      <c r="J277" s="22">
        <v>0</v>
      </c>
      <c r="K277" s="22">
        <v>0</v>
      </c>
      <c r="L277" s="22">
        <v>0</v>
      </c>
      <c r="M277" s="22">
        <v>4753973</v>
      </c>
      <c r="N277" s="22">
        <v>0</v>
      </c>
      <c r="O277" s="22">
        <v>1213855</v>
      </c>
      <c r="P277" s="22">
        <v>372057</v>
      </c>
      <c r="Q277" s="22">
        <v>325230</v>
      </c>
      <c r="R277" s="22">
        <v>440744</v>
      </c>
      <c r="S277" s="22">
        <v>51637</v>
      </c>
      <c r="T277" s="22">
        <v>7157496</v>
      </c>
      <c r="U277" s="22">
        <v>2617136</v>
      </c>
      <c r="V277" s="22">
        <v>0</v>
      </c>
      <c r="W277" s="22">
        <v>0</v>
      </c>
      <c r="X277" s="22">
        <v>888174</v>
      </c>
      <c r="Y277" s="22">
        <v>0</v>
      </c>
      <c r="Z277" s="22">
        <v>0</v>
      </c>
      <c r="AA277" s="22">
        <v>0</v>
      </c>
      <c r="AB277" s="22">
        <v>0</v>
      </c>
      <c r="AC277" s="22">
        <v>3505310</v>
      </c>
      <c r="AD277" s="22">
        <v>573746</v>
      </c>
      <c r="AE277" s="22">
        <v>131719</v>
      </c>
      <c r="AF277" s="22">
        <v>0</v>
      </c>
      <c r="AG277" s="22">
        <v>114190</v>
      </c>
      <c r="AH277" s="22">
        <v>36539</v>
      </c>
      <c r="AI277" s="22">
        <v>4361504</v>
      </c>
      <c r="AJ277" s="22">
        <v>2795992</v>
      </c>
      <c r="AK277" s="22">
        <v>62756</v>
      </c>
      <c r="AL277" s="22">
        <v>2733236</v>
      </c>
    </row>
    <row r="278" spans="1:3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2427168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2427168</v>
      </c>
      <c r="N278" s="22">
        <v>224744</v>
      </c>
      <c r="O278" s="22">
        <v>115951</v>
      </c>
      <c r="P278" s="22">
        <v>156846</v>
      </c>
      <c r="Q278" s="22">
        <v>1329022</v>
      </c>
      <c r="R278" s="22">
        <v>185362</v>
      </c>
      <c r="S278" s="22">
        <v>109425</v>
      </c>
      <c r="T278" s="22">
        <v>4548518</v>
      </c>
      <c r="U278" s="22">
        <v>733151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733151</v>
      </c>
      <c r="AD278" s="22">
        <v>63884</v>
      </c>
      <c r="AE278" s="22">
        <v>103646</v>
      </c>
      <c r="AF278" s="22">
        <v>0</v>
      </c>
      <c r="AG278" s="22">
        <v>95993</v>
      </c>
      <c r="AH278" s="22">
        <v>48995</v>
      </c>
      <c r="AI278" s="22">
        <v>1045669</v>
      </c>
      <c r="AJ278" s="22">
        <v>3502849</v>
      </c>
      <c r="AK278" s="22">
        <v>12186</v>
      </c>
      <c r="AL278" s="22">
        <v>3490663</v>
      </c>
    </row>
    <row r="279" spans="1:3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1873504</v>
      </c>
      <c r="F279" s="22">
        <v>0</v>
      </c>
      <c r="G279" s="22">
        <v>3415623</v>
      </c>
      <c r="H279" s="22">
        <v>1247076</v>
      </c>
      <c r="I279" s="22">
        <v>0</v>
      </c>
      <c r="J279" s="22">
        <v>0</v>
      </c>
      <c r="K279" s="22">
        <v>0</v>
      </c>
      <c r="L279" s="22">
        <v>0</v>
      </c>
      <c r="M279" s="22">
        <v>6536203</v>
      </c>
      <c r="N279" s="22">
        <v>0</v>
      </c>
      <c r="O279" s="22">
        <v>2445900</v>
      </c>
      <c r="P279" s="22">
        <v>385045</v>
      </c>
      <c r="Q279" s="22">
        <v>821802</v>
      </c>
      <c r="R279" s="22">
        <v>113362</v>
      </c>
      <c r="S279" s="22">
        <v>446780</v>
      </c>
      <c r="T279" s="22">
        <v>10749092</v>
      </c>
      <c r="U279" s="22">
        <v>867418</v>
      </c>
      <c r="V279" s="22">
        <v>0</v>
      </c>
      <c r="W279" s="22">
        <v>877242</v>
      </c>
      <c r="X279" s="22">
        <v>542784</v>
      </c>
      <c r="Y279" s="22">
        <v>0</v>
      </c>
      <c r="Z279" s="22">
        <v>0</v>
      </c>
      <c r="AA279" s="22">
        <v>0</v>
      </c>
      <c r="AB279" s="22">
        <v>0</v>
      </c>
      <c r="AC279" s="22">
        <v>2287444</v>
      </c>
      <c r="AD279" s="22">
        <v>1097512</v>
      </c>
      <c r="AE279" s="22">
        <v>103872</v>
      </c>
      <c r="AF279" s="22">
        <v>0</v>
      </c>
      <c r="AG279" s="22">
        <v>64948</v>
      </c>
      <c r="AH279" s="22">
        <v>172683</v>
      </c>
      <c r="AI279" s="22">
        <v>3726459</v>
      </c>
      <c r="AJ279" s="22">
        <v>7022633</v>
      </c>
      <c r="AK279" s="22">
        <v>869821</v>
      </c>
      <c r="AL279" s="22">
        <v>6152812</v>
      </c>
    </row>
    <row r="280" spans="1:3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7495820</v>
      </c>
      <c r="F280" s="22">
        <v>0</v>
      </c>
      <c r="G280" s="22">
        <v>943235</v>
      </c>
      <c r="H280" s="22">
        <v>1090757</v>
      </c>
      <c r="I280" s="22">
        <v>286399</v>
      </c>
      <c r="J280" s="22">
        <v>0</v>
      </c>
      <c r="K280" s="22">
        <v>0</v>
      </c>
      <c r="L280" s="22">
        <v>0</v>
      </c>
      <c r="M280" s="22">
        <v>9816211</v>
      </c>
      <c r="N280" s="22">
        <v>5447</v>
      </c>
      <c r="O280" s="22">
        <v>3839587</v>
      </c>
      <c r="P280" s="22">
        <v>595096</v>
      </c>
      <c r="Q280" s="22">
        <v>24780</v>
      </c>
      <c r="R280" s="22">
        <v>90300</v>
      </c>
      <c r="S280" s="22">
        <v>59884</v>
      </c>
      <c r="T280" s="22">
        <v>14431305</v>
      </c>
      <c r="U280" s="22">
        <v>2150762</v>
      </c>
      <c r="V280" s="22">
        <v>0</v>
      </c>
      <c r="W280" s="22">
        <v>280458</v>
      </c>
      <c r="X280" s="22">
        <v>284206</v>
      </c>
      <c r="Y280" s="22">
        <v>17866</v>
      </c>
      <c r="Z280" s="22">
        <v>0</v>
      </c>
      <c r="AA280" s="22">
        <v>0</v>
      </c>
      <c r="AB280" s="22">
        <v>0</v>
      </c>
      <c r="AC280" s="22">
        <v>2733292</v>
      </c>
      <c r="AD280" s="22">
        <v>1464057</v>
      </c>
      <c r="AE280" s="22">
        <v>367576</v>
      </c>
      <c r="AF280" s="22">
        <v>0</v>
      </c>
      <c r="AG280" s="22">
        <v>8707</v>
      </c>
      <c r="AH280" s="22">
        <v>26641</v>
      </c>
      <c r="AI280" s="22">
        <v>4600273</v>
      </c>
      <c r="AJ280" s="22">
        <v>9831032</v>
      </c>
      <c r="AK280" s="22">
        <v>489006</v>
      </c>
      <c r="AL280" s="22">
        <v>9342026</v>
      </c>
    </row>
    <row r="281" spans="1:3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817721</v>
      </c>
      <c r="F281" s="22">
        <v>0</v>
      </c>
      <c r="G281" s="22">
        <v>1335749</v>
      </c>
      <c r="H281" s="22">
        <v>1406378</v>
      </c>
      <c r="I281" s="22">
        <v>0</v>
      </c>
      <c r="J281" s="22">
        <v>0</v>
      </c>
      <c r="K281" s="22">
        <v>15340</v>
      </c>
      <c r="L281" s="22">
        <v>0</v>
      </c>
      <c r="M281" s="22">
        <v>3575188</v>
      </c>
      <c r="N281" s="22">
        <v>66384</v>
      </c>
      <c r="O281" s="22">
        <v>1084367</v>
      </c>
      <c r="P281" s="22">
        <v>100884</v>
      </c>
      <c r="Q281" s="22">
        <v>11877</v>
      </c>
      <c r="R281" s="22">
        <v>141775</v>
      </c>
      <c r="S281" s="22">
        <v>134275</v>
      </c>
      <c r="T281" s="22">
        <v>5114750</v>
      </c>
      <c r="U281" s="22">
        <v>357703</v>
      </c>
      <c r="V281" s="22">
        <v>0</v>
      </c>
      <c r="W281" s="22">
        <v>495587</v>
      </c>
      <c r="X281" s="22">
        <v>863428</v>
      </c>
      <c r="Y281" s="22">
        <v>0</v>
      </c>
      <c r="Z281" s="22">
        <v>0</v>
      </c>
      <c r="AA281" s="22">
        <v>1659</v>
      </c>
      <c r="AB281" s="22">
        <v>0</v>
      </c>
      <c r="AC281" s="22">
        <v>1718377</v>
      </c>
      <c r="AD281" s="22">
        <v>521302</v>
      </c>
      <c r="AE281" s="22">
        <v>59385</v>
      </c>
      <c r="AF281" s="22">
        <v>0</v>
      </c>
      <c r="AG281" s="22">
        <v>121210</v>
      </c>
      <c r="AH281" s="22">
        <v>69271</v>
      </c>
      <c r="AI281" s="22">
        <v>2489545</v>
      </c>
      <c r="AJ281" s="22">
        <v>2625205</v>
      </c>
      <c r="AK281" s="22">
        <v>0</v>
      </c>
      <c r="AL281" s="22">
        <v>2625205</v>
      </c>
    </row>
    <row r="282" spans="1:3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6280898</v>
      </c>
      <c r="F282" s="22">
        <v>0</v>
      </c>
      <c r="G282" s="22">
        <v>11948056</v>
      </c>
      <c r="H282" s="22">
        <v>1717157</v>
      </c>
      <c r="I282" s="22">
        <v>0</v>
      </c>
      <c r="J282" s="22">
        <v>0</v>
      </c>
      <c r="K282" s="22">
        <v>0</v>
      </c>
      <c r="L282" s="22">
        <v>0</v>
      </c>
      <c r="M282" s="22">
        <v>19946111</v>
      </c>
      <c r="N282" s="22">
        <v>0</v>
      </c>
      <c r="O282" s="22">
        <v>5205574</v>
      </c>
      <c r="P282" s="22">
        <v>1237530</v>
      </c>
      <c r="Q282" s="22">
        <v>581323</v>
      </c>
      <c r="R282" s="22">
        <v>0</v>
      </c>
      <c r="S282" s="22">
        <v>482465</v>
      </c>
      <c r="T282" s="22">
        <v>27453003</v>
      </c>
      <c r="U282" s="22">
        <v>4913383</v>
      </c>
      <c r="V282" s="22">
        <v>0</v>
      </c>
      <c r="W282" s="22">
        <v>2683204</v>
      </c>
      <c r="X282" s="22">
        <v>886967</v>
      </c>
      <c r="Y282" s="22">
        <v>0</v>
      </c>
      <c r="Z282" s="22">
        <v>0</v>
      </c>
      <c r="AA282" s="22">
        <v>0</v>
      </c>
      <c r="AB282" s="22">
        <v>0</v>
      </c>
      <c r="AC282" s="22">
        <v>8483554</v>
      </c>
      <c r="AD282" s="22">
        <v>2365362</v>
      </c>
      <c r="AE282" s="22">
        <v>564782</v>
      </c>
      <c r="AF282" s="22">
        <v>0</v>
      </c>
      <c r="AG282" s="22">
        <v>0</v>
      </c>
      <c r="AH282" s="22">
        <v>156665</v>
      </c>
      <c r="AI282" s="22">
        <v>11570363</v>
      </c>
      <c r="AJ282" s="22">
        <v>15882640</v>
      </c>
      <c r="AK282" s="22">
        <v>1402609</v>
      </c>
      <c r="AL282" s="22">
        <v>14480031</v>
      </c>
    </row>
    <row r="283" spans="1:3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2065912</v>
      </c>
      <c r="F283" s="22">
        <v>0</v>
      </c>
      <c r="G283" s="22">
        <v>610378</v>
      </c>
      <c r="H283" s="22">
        <v>5339</v>
      </c>
      <c r="I283" s="22">
        <v>0</v>
      </c>
      <c r="J283" s="22">
        <v>0</v>
      </c>
      <c r="K283" s="22">
        <v>0</v>
      </c>
      <c r="L283" s="22">
        <v>0</v>
      </c>
      <c r="M283" s="22">
        <v>2681629</v>
      </c>
      <c r="N283" s="22">
        <v>0</v>
      </c>
      <c r="O283" s="22">
        <v>391723</v>
      </c>
      <c r="P283" s="22">
        <v>466895</v>
      </c>
      <c r="Q283" s="22">
        <v>18217</v>
      </c>
      <c r="R283" s="22">
        <v>95659</v>
      </c>
      <c r="S283" s="22">
        <v>168893</v>
      </c>
      <c r="T283" s="22">
        <v>3823016</v>
      </c>
      <c r="U283" s="22">
        <v>1192943</v>
      </c>
      <c r="V283" s="22">
        <v>0</v>
      </c>
      <c r="W283" s="22">
        <v>350062</v>
      </c>
      <c r="X283" s="22">
        <v>4008</v>
      </c>
      <c r="Y283" s="22">
        <v>0</v>
      </c>
      <c r="Z283" s="22">
        <v>0</v>
      </c>
      <c r="AA283" s="22">
        <v>0</v>
      </c>
      <c r="AB283" s="22">
        <v>0</v>
      </c>
      <c r="AC283" s="22">
        <v>1547013</v>
      </c>
      <c r="AD283" s="22">
        <v>112466</v>
      </c>
      <c r="AE283" s="22">
        <v>198350</v>
      </c>
      <c r="AF283" s="22">
        <v>0</v>
      </c>
      <c r="AG283" s="22">
        <v>56818</v>
      </c>
      <c r="AH283" s="22">
        <v>46518</v>
      </c>
      <c r="AI283" s="22">
        <v>1961165</v>
      </c>
      <c r="AJ283" s="22">
        <v>1861851</v>
      </c>
      <c r="AK283" s="22">
        <v>0</v>
      </c>
      <c r="AL283" s="22">
        <v>1861851</v>
      </c>
    </row>
    <row r="284" spans="1:3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1765615</v>
      </c>
      <c r="F284" s="22">
        <v>0</v>
      </c>
      <c r="G284" s="22">
        <v>1329479</v>
      </c>
      <c r="H284" s="22">
        <v>551502</v>
      </c>
      <c r="I284" s="22">
        <v>0</v>
      </c>
      <c r="J284" s="22">
        <v>0</v>
      </c>
      <c r="K284" s="22">
        <v>0</v>
      </c>
      <c r="L284" s="22">
        <v>0</v>
      </c>
      <c r="M284" s="22">
        <v>3646596</v>
      </c>
      <c r="N284" s="22">
        <v>0</v>
      </c>
      <c r="O284" s="22">
        <v>569130</v>
      </c>
      <c r="P284" s="22">
        <v>156427</v>
      </c>
      <c r="Q284" s="22">
        <v>126273</v>
      </c>
      <c r="R284" s="22">
        <v>54582</v>
      </c>
      <c r="S284" s="22">
        <v>28508</v>
      </c>
      <c r="T284" s="22">
        <v>4581516</v>
      </c>
      <c r="U284" s="22">
        <v>604099</v>
      </c>
      <c r="V284" s="22">
        <v>0</v>
      </c>
      <c r="W284" s="22">
        <v>322368</v>
      </c>
      <c r="X284" s="22">
        <v>425784</v>
      </c>
      <c r="Y284" s="22">
        <v>0</v>
      </c>
      <c r="Z284" s="22">
        <v>0</v>
      </c>
      <c r="AA284" s="22">
        <v>0</v>
      </c>
      <c r="AB284" s="22">
        <v>0</v>
      </c>
      <c r="AC284" s="22">
        <v>1352251</v>
      </c>
      <c r="AD284" s="22">
        <v>274447</v>
      </c>
      <c r="AE284" s="22">
        <v>78963</v>
      </c>
      <c r="AF284" s="22">
        <v>0</v>
      </c>
      <c r="AG284" s="22">
        <v>33806</v>
      </c>
      <c r="AH284" s="22">
        <v>28508</v>
      </c>
      <c r="AI284" s="22">
        <v>1767975</v>
      </c>
      <c r="AJ284" s="22">
        <v>2813541</v>
      </c>
      <c r="AK284" s="22">
        <v>255189</v>
      </c>
      <c r="AL284" s="22">
        <v>2558352</v>
      </c>
    </row>
    <row r="285" spans="1:3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4573977</v>
      </c>
      <c r="F285" s="22">
        <v>0</v>
      </c>
      <c r="G285" s="22">
        <v>3352530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7926507</v>
      </c>
      <c r="N285" s="22">
        <v>0</v>
      </c>
      <c r="O285" s="22">
        <v>871045</v>
      </c>
      <c r="P285" s="22">
        <v>529199</v>
      </c>
      <c r="Q285" s="22">
        <v>106260</v>
      </c>
      <c r="R285" s="22">
        <v>461664</v>
      </c>
      <c r="S285" s="22">
        <v>61240</v>
      </c>
      <c r="T285" s="22">
        <v>9955915</v>
      </c>
      <c r="U285" s="22">
        <v>2129706</v>
      </c>
      <c r="V285" s="22">
        <v>0</v>
      </c>
      <c r="W285" s="22">
        <v>1397872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3527578</v>
      </c>
      <c r="AD285" s="22">
        <v>401300</v>
      </c>
      <c r="AE285" s="22">
        <v>301096</v>
      </c>
      <c r="AF285" s="22">
        <v>0</v>
      </c>
      <c r="AG285" s="22">
        <v>235368</v>
      </c>
      <c r="AH285" s="22">
        <v>45340</v>
      </c>
      <c r="AI285" s="22">
        <v>4510682</v>
      </c>
      <c r="AJ285" s="22">
        <v>5445233</v>
      </c>
      <c r="AK285" s="22">
        <v>0</v>
      </c>
      <c r="AL285" s="22">
        <v>5445233</v>
      </c>
    </row>
    <row r="286" spans="1:3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3211609</v>
      </c>
      <c r="F286" s="22">
        <v>0</v>
      </c>
      <c r="G286" s="22">
        <v>2565078</v>
      </c>
      <c r="H286" s="22">
        <v>2069129</v>
      </c>
      <c r="I286" s="22">
        <v>0</v>
      </c>
      <c r="J286" s="22">
        <v>0</v>
      </c>
      <c r="K286" s="22">
        <v>0</v>
      </c>
      <c r="L286" s="22">
        <v>0</v>
      </c>
      <c r="M286" s="22">
        <v>7845816</v>
      </c>
      <c r="N286" s="22">
        <v>573186</v>
      </c>
      <c r="O286" s="22">
        <v>2788364</v>
      </c>
      <c r="P286" s="22">
        <v>499592</v>
      </c>
      <c r="Q286" s="22">
        <v>23857</v>
      </c>
      <c r="R286" s="22">
        <v>344601</v>
      </c>
      <c r="S286" s="22">
        <v>355519</v>
      </c>
      <c r="T286" s="22">
        <v>12430935</v>
      </c>
      <c r="U286" s="22">
        <v>2335798</v>
      </c>
      <c r="V286" s="22">
        <v>0</v>
      </c>
      <c r="W286" s="22">
        <v>1243717</v>
      </c>
      <c r="X286" s="22">
        <v>1620838</v>
      </c>
      <c r="Y286" s="22">
        <v>0</v>
      </c>
      <c r="Z286" s="22">
        <v>0</v>
      </c>
      <c r="AA286" s="22">
        <v>0</v>
      </c>
      <c r="AB286" s="22">
        <v>0</v>
      </c>
      <c r="AC286" s="22">
        <v>5200353</v>
      </c>
      <c r="AD286" s="22">
        <v>1570658</v>
      </c>
      <c r="AE286" s="22">
        <v>233639</v>
      </c>
      <c r="AF286" s="22">
        <v>0</v>
      </c>
      <c r="AG286" s="22">
        <v>172300</v>
      </c>
      <c r="AH286" s="22">
        <v>173775</v>
      </c>
      <c r="AI286" s="22">
        <v>7350725</v>
      </c>
      <c r="AJ286" s="22">
        <v>5080210</v>
      </c>
      <c r="AK286" s="22">
        <v>0</v>
      </c>
      <c r="AL286" s="22">
        <v>5080210</v>
      </c>
    </row>
    <row r="287" spans="1:3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1028876</v>
      </c>
      <c r="F287" s="22">
        <v>0</v>
      </c>
      <c r="G287" s="22">
        <v>1059455</v>
      </c>
      <c r="H287" s="22">
        <v>340886</v>
      </c>
      <c r="I287" s="22">
        <v>0</v>
      </c>
      <c r="J287" s="22">
        <v>0</v>
      </c>
      <c r="K287" s="22">
        <v>0</v>
      </c>
      <c r="L287" s="22">
        <v>0</v>
      </c>
      <c r="M287" s="22">
        <v>2429217</v>
      </c>
      <c r="N287" s="22">
        <v>0</v>
      </c>
      <c r="O287" s="22">
        <v>229163</v>
      </c>
      <c r="P287" s="22">
        <v>265237</v>
      </c>
      <c r="Q287" s="22">
        <v>69389</v>
      </c>
      <c r="R287" s="22">
        <v>0</v>
      </c>
      <c r="S287" s="22">
        <v>75560</v>
      </c>
      <c r="T287" s="22">
        <v>3068566</v>
      </c>
      <c r="U287" s="22">
        <v>470342</v>
      </c>
      <c r="V287" s="22">
        <v>0</v>
      </c>
      <c r="W287" s="22">
        <v>653394</v>
      </c>
      <c r="X287" s="22">
        <v>290453</v>
      </c>
      <c r="Y287" s="22">
        <v>0</v>
      </c>
      <c r="Z287" s="22">
        <v>0</v>
      </c>
      <c r="AA287" s="22">
        <v>0</v>
      </c>
      <c r="AB287" s="22">
        <v>0</v>
      </c>
      <c r="AC287" s="22">
        <v>1414189</v>
      </c>
      <c r="AD287" s="22">
        <v>149103</v>
      </c>
      <c r="AE287" s="22">
        <v>118751</v>
      </c>
      <c r="AF287" s="22">
        <v>0</v>
      </c>
      <c r="AG287" s="22">
        <v>0</v>
      </c>
      <c r="AH287" s="22">
        <v>30232</v>
      </c>
      <c r="AI287" s="22">
        <v>1712275</v>
      </c>
      <c r="AJ287" s="22">
        <v>1356291</v>
      </c>
      <c r="AK287" s="22">
        <v>0</v>
      </c>
      <c r="AL287" s="22">
        <v>1356291</v>
      </c>
    </row>
    <row r="288" spans="1:3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6839085</v>
      </c>
      <c r="F288" s="22">
        <v>0</v>
      </c>
      <c r="G288" s="22">
        <v>6970071</v>
      </c>
      <c r="H288" s="22">
        <v>2479894</v>
      </c>
      <c r="I288" s="22">
        <v>0</v>
      </c>
      <c r="J288" s="22">
        <v>0</v>
      </c>
      <c r="K288" s="22">
        <v>76529</v>
      </c>
      <c r="L288" s="22">
        <v>0</v>
      </c>
      <c r="M288" s="22">
        <v>16365579</v>
      </c>
      <c r="N288" s="22">
        <v>0</v>
      </c>
      <c r="O288" s="22">
        <v>4104983</v>
      </c>
      <c r="P288" s="22">
        <v>1567933</v>
      </c>
      <c r="Q288" s="22">
        <v>208968</v>
      </c>
      <c r="R288" s="22">
        <v>828942</v>
      </c>
      <c r="S288" s="22">
        <v>205286</v>
      </c>
      <c r="T288" s="22">
        <v>23281691</v>
      </c>
      <c r="U288" s="22">
        <v>4807771</v>
      </c>
      <c r="V288" s="22">
        <v>0</v>
      </c>
      <c r="W288" s="22">
        <v>1756993</v>
      </c>
      <c r="X288" s="22">
        <v>1137964</v>
      </c>
      <c r="Y288" s="22">
        <v>0</v>
      </c>
      <c r="Z288" s="22">
        <v>0</v>
      </c>
      <c r="AA288" s="22">
        <v>14722</v>
      </c>
      <c r="AB288" s="22">
        <v>0</v>
      </c>
      <c r="AC288" s="22">
        <v>7717450</v>
      </c>
      <c r="AD288" s="22">
        <v>1633026</v>
      </c>
      <c r="AE288" s="22">
        <v>1133794</v>
      </c>
      <c r="AF288" s="22">
        <v>0</v>
      </c>
      <c r="AG288" s="22">
        <v>538405</v>
      </c>
      <c r="AH288" s="22">
        <v>184331</v>
      </c>
      <c r="AI288" s="22">
        <v>11207006</v>
      </c>
      <c r="AJ288" s="22">
        <v>12074685</v>
      </c>
      <c r="AK288" s="22">
        <v>0</v>
      </c>
      <c r="AL288" s="22">
        <v>12074685</v>
      </c>
    </row>
    <row r="289" spans="1:3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2325969</v>
      </c>
      <c r="F289" s="22">
        <v>0</v>
      </c>
      <c r="G289" s="22">
        <v>1089723</v>
      </c>
      <c r="H289" s="22">
        <v>855976</v>
      </c>
      <c r="I289" s="22">
        <v>0</v>
      </c>
      <c r="J289" s="22">
        <v>0</v>
      </c>
      <c r="K289" s="22">
        <v>0</v>
      </c>
      <c r="L289" s="22">
        <v>0</v>
      </c>
      <c r="M289" s="22">
        <v>4271668</v>
      </c>
      <c r="N289" s="22">
        <v>0</v>
      </c>
      <c r="O289" s="22">
        <v>395742</v>
      </c>
      <c r="P289" s="22">
        <v>54795</v>
      </c>
      <c r="Q289" s="22">
        <v>23606</v>
      </c>
      <c r="R289" s="22">
        <v>0</v>
      </c>
      <c r="S289" s="22">
        <v>31549</v>
      </c>
      <c r="T289" s="22">
        <v>4777360</v>
      </c>
      <c r="U289" s="22">
        <v>1038597</v>
      </c>
      <c r="V289" s="22">
        <v>0</v>
      </c>
      <c r="W289" s="22">
        <v>442767</v>
      </c>
      <c r="X289" s="22">
        <v>568587</v>
      </c>
      <c r="Y289" s="22">
        <v>0</v>
      </c>
      <c r="Z289" s="22">
        <v>0</v>
      </c>
      <c r="AA289" s="22">
        <v>0</v>
      </c>
      <c r="AB289" s="22">
        <v>0</v>
      </c>
      <c r="AC289" s="22">
        <v>2049951</v>
      </c>
      <c r="AD289" s="22">
        <v>260003</v>
      </c>
      <c r="AE289" s="22">
        <v>13827</v>
      </c>
      <c r="AF289" s="22">
        <v>0</v>
      </c>
      <c r="AG289" s="22">
        <v>0</v>
      </c>
      <c r="AH289" s="22">
        <v>26420</v>
      </c>
      <c r="AI289" s="22">
        <v>2350201</v>
      </c>
      <c r="AJ289" s="22">
        <v>2427159</v>
      </c>
      <c r="AK289" s="22">
        <v>0</v>
      </c>
      <c r="AL289" s="22">
        <v>2427159</v>
      </c>
    </row>
    <row r="290" spans="1:38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1212429</v>
      </c>
      <c r="F290" s="22">
        <v>0</v>
      </c>
      <c r="G290" s="22">
        <v>384517</v>
      </c>
      <c r="H290" s="22">
        <v>675841</v>
      </c>
      <c r="I290" s="22">
        <v>0</v>
      </c>
      <c r="J290" s="22">
        <v>0</v>
      </c>
      <c r="K290" s="22">
        <v>0</v>
      </c>
      <c r="L290" s="22">
        <v>0</v>
      </c>
      <c r="M290" s="22">
        <v>2272787</v>
      </c>
      <c r="N290" s="22">
        <v>0</v>
      </c>
      <c r="O290" s="22">
        <v>3027959</v>
      </c>
      <c r="P290" s="22">
        <v>124784</v>
      </c>
      <c r="Q290" s="22">
        <v>105038</v>
      </c>
      <c r="R290" s="22">
        <v>3443</v>
      </c>
      <c r="S290" s="22">
        <v>70327</v>
      </c>
      <c r="T290" s="22">
        <v>5604338</v>
      </c>
      <c r="U290" s="22">
        <v>1195000</v>
      </c>
      <c r="V290" s="22">
        <v>0</v>
      </c>
      <c r="W290" s="22">
        <v>147993</v>
      </c>
      <c r="X290" s="22">
        <v>193837</v>
      </c>
      <c r="Y290" s="22">
        <v>0</v>
      </c>
      <c r="Z290" s="22">
        <v>0</v>
      </c>
      <c r="AA290" s="22">
        <v>0</v>
      </c>
      <c r="AB290" s="22">
        <v>0</v>
      </c>
      <c r="AC290" s="22">
        <v>1536830</v>
      </c>
      <c r="AD290" s="22">
        <v>1476240</v>
      </c>
      <c r="AE290" s="22">
        <v>66142</v>
      </c>
      <c r="AF290" s="22">
        <v>0</v>
      </c>
      <c r="AG290" s="22">
        <v>3443</v>
      </c>
      <c r="AH290" s="22">
        <v>50679</v>
      </c>
      <c r="AI290" s="22">
        <v>3133334</v>
      </c>
      <c r="AJ290" s="22">
        <v>2471004</v>
      </c>
      <c r="AK290" s="22">
        <v>9427</v>
      </c>
      <c r="AL290" s="22">
        <v>2461577</v>
      </c>
    </row>
    <row r="291" spans="1:3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1212652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1212652</v>
      </c>
      <c r="N291" s="22">
        <v>0</v>
      </c>
      <c r="O291" s="22">
        <v>9149</v>
      </c>
      <c r="P291" s="22">
        <v>10463</v>
      </c>
      <c r="Q291" s="22">
        <v>1713410</v>
      </c>
      <c r="R291" s="22">
        <v>0</v>
      </c>
      <c r="S291" s="22">
        <v>0</v>
      </c>
      <c r="T291" s="22">
        <v>2945674</v>
      </c>
      <c r="U291" s="22">
        <v>214963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214963</v>
      </c>
      <c r="AD291" s="22">
        <v>915</v>
      </c>
      <c r="AE291" s="22">
        <v>6569</v>
      </c>
      <c r="AF291" s="22">
        <v>0</v>
      </c>
      <c r="AG291" s="22">
        <v>0</v>
      </c>
      <c r="AH291" s="22">
        <v>0</v>
      </c>
      <c r="AI291" s="22">
        <v>222447</v>
      </c>
      <c r="AJ291" s="22">
        <v>2723227</v>
      </c>
      <c r="AK291" s="22">
        <v>0</v>
      </c>
      <c r="AL291" s="22">
        <v>2723227</v>
      </c>
    </row>
    <row r="292" spans="1:3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398870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398870</v>
      </c>
      <c r="N292" s="22">
        <v>0</v>
      </c>
      <c r="O292" s="22">
        <v>6852</v>
      </c>
      <c r="P292" s="22">
        <v>2247</v>
      </c>
      <c r="Q292" s="22">
        <v>169942</v>
      </c>
      <c r="R292" s="22">
        <v>73357</v>
      </c>
      <c r="S292" s="22">
        <v>0</v>
      </c>
      <c r="T292" s="22">
        <v>651268</v>
      </c>
      <c r="U292" s="22">
        <v>264749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264749</v>
      </c>
      <c r="AD292" s="22">
        <v>822</v>
      </c>
      <c r="AE292" s="22">
        <v>2247</v>
      </c>
      <c r="AF292" s="22">
        <v>0</v>
      </c>
      <c r="AG292" s="22">
        <v>5471</v>
      </c>
      <c r="AH292" s="22">
        <v>0</v>
      </c>
      <c r="AI292" s="22">
        <v>273289</v>
      </c>
      <c r="AJ292" s="22">
        <v>377979</v>
      </c>
      <c r="AK292" s="22">
        <v>0</v>
      </c>
      <c r="AL292" s="22">
        <v>377979</v>
      </c>
    </row>
    <row r="293" spans="1:3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1043570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1043570</v>
      </c>
      <c r="N293" s="22">
        <v>10523</v>
      </c>
      <c r="O293" s="22">
        <v>18954</v>
      </c>
      <c r="P293" s="22">
        <v>2775</v>
      </c>
      <c r="Q293" s="22">
        <v>330721</v>
      </c>
      <c r="R293" s="22">
        <v>50391</v>
      </c>
      <c r="S293" s="22">
        <v>0</v>
      </c>
      <c r="T293" s="22">
        <v>1456934</v>
      </c>
      <c r="U293" s="22">
        <v>644257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644257</v>
      </c>
      <c r="AD293" s="22">
        <v>9476</v>
      </c>
      <c r="AE293" s="22">
        <v>1943</v>
      </c>
      <c r="AF293" s="22">
        <v>0</v>
      </c>
      <c r="AG293" s="22">
        <v>8084</v>
      </c>
      <c r="AH293" s="22">
        <v>0</v>
      </c>
      <c r="AI293" s="22">
        <v>663760</v>
      </c>
      <c r="AJ293" s="22">
        <v>793174</v>
      </c>
      <c r="AK293" s="22">
        <v>0</v>
      </c>
      <c r="AL293" s="22">
        <v>793174</v>
      </c>
    </row>
    <row r="294" spans="1:3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404311</v>
      </c>
      <c r="F294" s="22">
        <v>0</v>
      </c>
      <c r="G294" s="22">
        <v>0</v>
      </c>
      <c r="H294" s="22">
        <v>87110</v>
      </c>
      <c r="I294" s="22">
        <v>0</v>
      </c>
      <c r="J294" s="22">
        <v>0</v>
      </c>
      <c r="K294" s="22">
        <v>0</v>
      </c>
      <c r="L294" s="22">
        <v>0</v>
      </c>
      <c r="M294" s="22">
        <v>491421</v>
      </c>
      <c r="N294" s="22">
        <v>0</v>
      </c>
      <c r="O294" s="22">
        <v>90940</v>
      </c>
      <c r="P294" s="22">
        <v>12250</v>
      </c>
      <c r="Q294" s="22">
        <v>100</v>
      </c>
      <c r="R294" s="22">
        <v>0</v>
      </c>
      <c r="S294" s="22">
        <v>0</v>
      </c>
      <c r="T294" s="22">
        <v>594711</v>
      </c>
      <c r="U294" s="22">
        <v>296450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296450</v>
      </c>
      <c r="AD294" s="22">
        <v>3637</v>
      </c>
      <c r="AE294" s="22">
        <v>7350</v>
      </c>
      <c r="AF294" s="22">
        <v>0</v>
      </c>
      <c r="AG294" s="22">
        <v>0</v>
      </c>
      <c r="AH294" s="22">
        <v>0</v>
      </c>
      <c r="AI294" s="22">
        <v>307437</v>
      </c>
      <c r="AJ294" s="22">
        <v>287274</v>
      </c>
      <c r="AK294" s="22">
        <v>65940</v>
      </c>
      <c r="AL294" s="22">
        <v>221334</v>
      </c>
    </row>
    <row r="295" spans="1:3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400772</v>
      </c>
      <c r="F295" s="22">
        <v>0</v>
      </c>
      <c r="G295" s="22">
        <v>0</v>
      </c>
      <c r="H295" s="22">
        <v>39089</v>
      </c>
      <c r="I295" s="22">
        <v>0</v>
      </c>
      <c r="J295" s="22">
        <v>0</v>
      </c>
      <c r="K295" s="22">
        <v>0</v>
      </c>
      <c r="L295" s="22">
        <v>0</v>
      </c>
      <c r="M295" s="22">
        <v>439861</v>
      </c>
      <c r="N295" s="22">
        <v>0</v>
      </c>
      <c r="O295" s="22">
        <v>4124</v>
      </c>
      <c r="P295" s="22">
        <v>9887</v>
      </c>
      <c r="Q295" s="22">
        <v>0</v>
      </c>
      <c r="R295" s="22">
        <v>0</v>
      </c>
      <c r="S295" s="22">
        <v>0</v>
      </c>
      <c r="T295" s="22">
        <v>453872</v>
      </c>
      <c r="U295" s="22">
        <v>60015</v>
      </c>
      <c r="V295" s="22">
        <v>0</v>
      </c>
      <c r="W295" s="22">
        <v>0</v>
      </c>
      <c r="X295" s="22">
        <v>29320</v>
      </c>
      <c r="Y295" s="22">
        <v>0</v>
      </c>
      <c r="Z295" s="22">
        <v>0</v>
      </c>
      <c r="AA295" s="22">
        <v>0</v>
      </c>
      <c r="AB295" s="22">
        <v>0</v>
      </c>
      <c r="AC295" s="22">
        <v>89335</v>
      </c>
      <c r="AD295" s="22">
        <v>2475</v>
      </c>
      <c r="AE295" s="22">
        <v>6500</v>
      </c>
      <c r="AF295" s="22">
        <v>0</v>
      </c>
      <c r="AG295" s="22">
        <v>0</v>
      </c>
      <c r="AH295" s="22">
        <v>0</v>
      </c>
      <c r="AI295" s="22">
        <v>98310</v>
      </c>
      <c r="AJ295" s="22">
        <v>355562</v>
      </c>
      <c r="AK295" s="22">
        <v>0</v>
      </c>
      <c r="AL295" s="22">
        <v>355562</v>
      </c>
    </row>
    <row r="296" spans="1:3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94297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94297</v>
      </c>
      <c r="N296" s="22">
        <v>0</v>
      </c>
      <c r="O296" s="22">
        <v>160337</v>
      </c>
      <c r="P296" s="22">
        <v>56346</v>
      </c>
      <c r="Q296" s="22">
        <v>0</v>
      </c>
      <c r="R296" s="22">
        <v>0</v>
      </c>
      <c r="S296" s="22">
        <v>4335</v>
      </c>
      <c r="T296" s="22">
        <v>315315</v>
      </c>
      <c r="U296" s="22">
        <v>65607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65607</v>
      </c>
      <c r="AD296" s="22">
        <v>41537</v>
      </c>
      <c r="AE296" s="22">
        <v>36262</v>
      </c>
      <c r="AF296" s="22">
        <v>0</v>
      </c>
      <c r="AG296" s="22">
        <v>0</v>
      </c>
      <c r="AH296" s="22">
        <v>4335</v>
      </c>
      <c r="AI296" s="22">
        <v>147741</v>
      </c>
      <c r="AJ296" s="22">
        <v>167574</v>
      </c>
      <c r="AK296" s="22">
        <v>0</v>
      </c>
      <c r="AL296" s="22">
        <v>167574</v>
      </c>
    </row>
    <row r="297" spans="1:3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175629</v>
      </c>
      <c r="F297" s="22">
        <v>0</v>
      </c>
      <c r="G297" s="22">
        <v>6222</v>
      </c>
      <c r="H297" s="22">
        <v>5300</v>
      </c>
      <c r="I297" s="22">
        <v>32842</v>
      </c>
      <c r="J297" s="22">
        <v>0</v>
      </c>
      <c r="K297" s="22">
        <v>0</v>
      </c>
      <c r="L297" s="22">
        <v>0</v>
      </c>
      <c r="M297" s="22">
        <v>219993</v>
      </c>
      <c r="N297" s="22">
        <v>0</v>
      </c>
      <c r="O297" s="22">
        <v>55688</v>
      </c>
      <c r="P297" s="22">
        <v>15947</v>
      </c>
      <c r="Q297" s="22">
        <v>1710</v>
      </c>
      <c r="R297" s="22">
        <v>1000</v>
      </c>
      <c r="S297" s="22">
        <v>0</v>
      </c>
      <c r="T297" s="22">
        <v>294338</v>
      </c>
      <c r="U297" s="22">
        <v>21117</v>
      </c>
      <c r="V297" s="22">
        <v>0</v>
      </c>
      <c r="W297" s="22">
        <v>491</v>
      </c>
      <c r="X297" s="22">
        <v>1001</v>
      </c>
      <c r="Y297" s="22">
        <v>2263</v>
      </c>
      <c r="Z297" s="22">
        <v>0</v>
      </c>
      <c r="AA297" s="22">
        <v>0</v>
      </c>
      <c r="AB297" s="22">
        <v>0</v>
      </c>
      <c r="AC297" s="22">
        <v>24872</v>
      </c>
      <c r="AD297" s="22">
        <v>27725</v>
      </c>
      <c r="AE297" s="22">
        <v>12106</v>
      </c>
      <c r="AF297" s="22">
        <v>0</v>
      </c>
      <c r="AG297" s="22">
        <v>1000</v>
      </c>
      <c r="AH297" s="22">
        <v>0</v>
      </c>
      <c r="AI297" s="22">
        <v>65703</v>
      </c>
      <c r="AJ297" s="22">
        <v>228635</v>
      </c>
      <c r="AK297" s="22">
        <v>0</v>
      </c>
      <c r="AL297" s="22">
        <v>228635</v>
      </c>
    </row>
    <row r="298" spans="1:3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77013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77013</v>
      </c>
      <c r="N298" s="22">
        <v>0</v>
      </c>
      <c r="O298" s="22">
        <v>6089</v>
      </c>
      <c r="P298" s="22">
        <v>84729</v>
      </c>
      <c r="Q298" s="22">
        <v>27300</v>
      </c>
      <c r="R298" s="22">
        <v>0</v>
      </c>
      <c r="S298" s="22">
        <v>0</v>
      </c>
      <c r="T298" s="22">
        <v>195131</v>
      </c>
      <c r="U298" s="22">
        <v>43637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43637</v>
      </c>
      <c r="AD298" s="22">
        <v>1827</v>
      </c>
      <c r="AE298" s="22">
        <v>68893</v>
      </c>
      <c r="AF298" s="22">
        <v>0</v>
      </c>
      <c r="AG298" s="22">
        <v>0</v>
      </c>
      <c r="AH298" s="22">
        <v>0</v>
      </c>
      <c r="AI298" s="22">
        <v>114357</v>
      </c>
      <c r="AJ298" s="22">
        <v>80774</v>
      </c>
      <c r="AK298" s="22">
        <v>0</v>
      </c>
      <c r="AL298" s="22">
        <v>80774</v>
      </c>
    </row>
    <row r="299" spans="1:3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354929</v>
      </c>
      <c r="F299" s="22">
        <v>0</v>
      </c>
      <c r="G299" s="22">
        <v>0</v>
      </c>
      <c r="H299" s="22">
        <v>45000</v>
      </c>
      <c r="I299" s="22">
        <v>0</v>
      </c>
      <c r="J299" s="22">
        <v>0</v>
      </c>
      <c r="K299" s="22">
        <v>0</v>
      </c>
      <c r="L299" s="22">
        <v>0</v>
      </c>
      <c r="M299" s="22">
        <v>399929</v>
      </c>
      <c r="N299" s="22">
        <v>0</v>
      </c>
      <c r="O299" s="22">
        <v>0</v>
      </c>
      <c r="P299" s="22">
        <v>13249</v>
      </c>
      <c r="Q299" s="22">
        <v>3774715</v>
      </c>
      <c r="R299" s="22">
        <v>62688</v>
      </c>
      <c r="S299" s="22">
        <v>0</v>
      </c>
      <c r="T299" s="22">
        <v>4250581</v>
      </c>
      <c r="U299" s="22">
        <v>249889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249889</v>
      </c>
      <c r="AD299" s="22">
        <v>0</v>
      </c>
      <c r="AE299" s="22">
        <v>8605</v>
      </c>
      <c r="AF299" s="22">
        <v>0</v>
      </c>
      <c r="AG299" s="22">
        <v>29154</v>
      </c>
      <c r="AH299" s="22">
        <v>0</v>
      </c>
      <c r="AI299" s="22">
        <v>287648</v>
      </c>
      <c r="AJ299" s="22">
        <v>3962933</v>
      </c>
      <c r="AK299" s="22">
        <v>0</v>
      </c>
      <c r="AL299" s="22">
        <v>3962933</v>
      </c>
    </row>
    <row r="300" spans="1:3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337284</v>
      </c>
      <c r="F300" s="22">
        <v>0</v>
      </c>
      <c r="G300" s="22">
        <v>4298</v>
      </c>
      <c r="H300" s="22">
        <v>0</v>
      </c>
      <c r="I300" s="22">
        <v>7284</v>
      </c>
      <c r="J300" s="22">
        <v>0</v>
      </c>
      <c r="K300" s="22">
        <v>0</v>
      </c>
      <c r="L300" s="22">
        <v>0</v>
      </c>
      <c r="M300" s="22">
        <v>348866</v>
      </c>
      <c r="N300" s="22">
        <v>0</v>
      </c>
      <c r="O300" s="22">
        <v>423348</v>
      </c>
      <c r="P300" s="22">
        <v>31287</v>
      </c>
      <c r="Q300" s="22">
        <v>36970</v>
      </c>
      <c r="R300" s="22">
        <v>130766</v>
      </c>
      <c r="S300" s="22">
        <v>17522</v>
      </c>
      <c r="T300" s="22">
        <v>988759</v>
      </c>
      <c r="U300" s="22">
        <v>72193</v>
      </c>
      <c r="V300" s="22">
        <v>0</v>
      </c>
      <c r="W300" s="22">
        <v>1336</v>
      </c>
      <c r="X300" s="22">
        <v>0</v>
      </c>
      <c r="Y300" s="22">
        <v>2768</v>
      </c>
      <c r="Z300" s="22">
        <v>0</v>
      </c>
      <c r="AA300" s="22">
        <v>0</v>
      </c>
      <c r="AB300" s="22">
        <v>0</v>
      </c>
      <c r="AC300" s="22">
        <v>76297</v>
      </c>
      <c r="AD300" s="22">
        <v>31067</v>
      </c>
      <c r="AE300" s="22">
        <v>19840</v>
      </c>
      <c r="AF300" s="22">
        <v>0</v>
      </c>
      <c r="AG300" s="22">
        <v>75695</v>
      </c>
      <c r="AH300" s="22">
        <v>13136</v>
      </c>
      <c r="AI300" s="22">
        <v>216035</v>
      </c>
      <c r="AJ300" s="22">
        <v>772724</v>
      </c>
      <c r="AK300" s="22">
        <v>0</v>
      </c>
      <c r="AL300" s="22">
        <v>772724</v>
      </c>
    </row>
    <row r="301" spans="1:3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896928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896928</v>
      </c>
      <c r="N301" s="22">
        <v>0</v>
      </c>
      <c r="O301" s="22">
        <v>0</v>
      </c>
      <c r="P301" s="22">
        <v>15044</v>
      </c>
      <c r="Q301" s="22">
        <v>4337741</v>
      </c>
      <c r="R301" s="22">
        <v>445631</v>
      </c>
      <c r="S301" s="22">
        <v>0</v>
      </c>
      <c r="T301" s="22">
        <v>5695344</v>
      </c>
      <c r="U301" s="22">
        <v>706390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706390</v>
      </c>
      <c r="AD301" s="22">
        <v>0</v>
      </c>
      <c r="AE301" s="22">
        <v>5405</v>
      </c>
      <c r="AF301" s="22">
        <v>0</v>
      </c>
      <c r="AG301" s="22">
        <v>63421</v>
      </c>
      <c r="AH301" s="22">
        <v>0</v>
      </c>
      <c r="AI301" s="22">
        <v>775216</v>
      </c>
      <c r="AJ301" s="22">
        <v>4920128</v>
      </c>
      <c r="AK301" s="22">
        <v>0</v>
      </c>
      <c r="AL301" s="22">
        <v>4920128</v>
      </c>
    </row>
    <row r="302" spans="1:3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431978</v>
      </c>
      <c r="F302" s="22">
        <v>0</v>
      </c>
      <c r="G302" s="22">
        <v>0</v>
      </c>
      <c r="H302" s="22">
        <v>50000</v>
      </c>
      <c r="I302" s="22">
        <v>0</v>
      </c>
      <c r="J302" s="22">
        <v>0</v>
      </c>
      <c r="K302" s="22">
        <v>0</v>
      </c>
      <c r="L302" s="22">
        <v>0</v>
      </c>
      <c r="M302" s="22">
        <v>481978</v>
      </c>
      <c r="N302" s="22">
        <v>0</v>
      </c>
      <c r="O302" s="22">
        <v>0</v>
      </c>
      <c r="P302" s="22">
        <v>13857</v>
      </c>
      <c r="Q302" s="22">
        <v>3664621</v>
      </c>
      <c r="R302" s="22">
        <v>93995</v>
      </c>
      <c r="S302" s="22">
        <v>0</v>
      </c>
      <c r="T302" s="22">
        <v>4254451</v>
      </c>
      <c r="U302" s="22">
        <v>347420</v>
      </c>
      <c r="V302" s="22">
        <v>0</v>
      </c>
      <c r="W302" s="22">
        <v>0</v>
      </c>
      <c r="X302" s="22">
        <v>12375</v>
      </c>
      <c r="Y302" s="22">
        <v>0</v>
      </c>
      <c r="Z302" s="22">
        <v>0</v>
      </c>
      <c r="AA302" s="22">
        <v>0</v>
      </c>
      <c r="AB302" s="22">
        <v>0</v>
      </c>
      <c r="AC302" s="22">
        <v>359795</v>
      </c>
      <c r="AD302" s="22">
        <v>0</v>
      </c>
      <c r="AE302" s="22">
        <v>8971</v>
      </c>
      <c r="AF302" s="22">
        <v>0</v>
      </c>
      <c r="AG302" s="22">
        <v>19004</v>
      </c>
      <c r="AH302" s="22">
        <v>0</v>
      </c>
      <c r="AI302" s="22">
        <v>387770</v>
      </c>
      <c r="AJ302" s="22">
        <v>3866681</v>
      </c>
      <c r="AK302" s="22">
        <v>0</v>
      </c>
      <c r="AL302" s="22">
        <v>3866681</v>
      </c>
    </row>
    <row r="303" spans="1:3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307914</v>
      </c>
      <c r="F303" s="22">
        <v>0</v>
      </c>
      <c r="G303" s="22">
        <v>0</v>
      </c>
      <c r="H303" s="22">
        <v>0</v>
      </c>
      <c r="I303" s="22">
        <v>159470</v>
      </c>
      <c r="J303" s="22">
        <v>0</v>
      </c>
      <c r="K303" s="22">
        <v>0</v>
      </c>
      <c r="L303" s="22">
        <v>0</v>
      </c>
      <c r="M303" s="22">
        <v>467384</v>
      </c>
      <c r="N303" s="22">
        <v>0</v>
      </c>
      <c r="O303" s="22">
        <v>360585</v>
      </c>
      <c r="P303" s="22">
        <v>288186</v>
      </c>
      <c r="Q303" s="22">
        <v>183156</v>
      </c>
      <c r="R303" s="22">
        <v>16356</v>
      </c>
      <c r="S303" s="22">
        <v>0</v>
      </c>
      <c r="T303" s="22">
        <v>1315667</v>
      </c>
      <c r="U303" s="22">
        <v>132327</v>
      </c>
      <c r="V303" s="22">
        <v>0</v>
      </c>
      <c r="W303" s="22">
        <v>0</v>
      </c>
      <c r="X303" s="22">
        <v>0</v>
      </c>
      <c r="Y303" s="22">
        <v>67317</v>
      </c>
      <c r="Z303" s="22">
        <v>0</v>
      </c>
      <c r="AA303" s="22">
        <v>0</v>
      </c>
      <c r="AB303" s="22">
        <v>0</v>
      </c>
      <c r="AC303" s="22">
        <v>199644</v>
      </c>
      <c r="AD303" s="22">
        <v>199203</v>
      </c>
      <c r="AE303" s="22">
        <v>206947</v>
      </c>
      <c r="AF303" s="22">
        <v>0</v>
      </c>
      <c r="AG303" s="22">
        <v>16347</v>
      </c>
      <c r="AH303" s="22">
        <v>0</v>
      </c>
      <c r="AI303" s="22">
        <v>622141</v>
      </c>
      <c r="AJ303" s="22">
        <v>693526</v>
      </c>
      <c r="AK303" s="22">
        <v>0</v>
      </c>
      <c r="AL303" s="22">
        <v>693526</v>
      </c>
    </row>
    <row r="304" spans="1:3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159096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159096</v>
      </c>
      <c r="N304" s="22">
        <v>0</v>
      </c>
      <c r="O304" s="22">
        <v>108353</v>
      </c>
      <c r="P304" s="22">
        <v>0</v>
      </c>
      <c r="Q304" s="22">
        <v>1</v>
      </c>
      <c r="R304" s="22">
        <v>8212</v>
      </c>
      <c r="S304" s="22">
        <v>0</v>
      </c>
      <c r="T304" s="22">
        <v>275662</v>
      </c>
      <c r="U304" s="22">
        <v>74904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74904</v>
      </c>
      <c r="AD304" s="22">
        <v>4334</v>
      </c>
      <c r="AE304" s="22">
        <v>0</v>
      </c>
      <c r="AF304" s="22">
        <v>0</v>
      </c>
      <c r="AG304" s="22">
        <v>4671</v>
      </c>
      <c r="AH304" s="22">
        <v>0</v>
      </c>
      <c r="AI304" s="22">
        <v>83909</v>
      </c>
      <c r="AJ304" s="22">
        <v>191753</v>
      </c>
      <c r="AK304" s="22">
        <v>65940</v>
      </c>
      <c r="AL304" s="22">
        <v>125813</v>
      </c>
    </row>
    <row r="305" spans="1:3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1168767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1168767</v>
      </c>
      <c r="N305" s="22">
        <v>0</v>
      </c>
      <c r="O305" s="22">
        <v>93755</v>
      </c>
      <c r="P305" s="22">
        <v>2100</v>
      </c>
      <c r="Q305" s="22">
        <v>156573</v>
      </c>
      <c r="R305" s="22">
        <v>43445</v>
      </c>
      <c r="S305" s="22">
        <v>0</v>
      </c>
      <c r="T305" s="22">
        <v>1464640</v>
      </c>
      <c r="U305" s="22">
        <v>408783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408783</v>
      </c>
      <c r="AD305" s="22">
        <v>18516</v>
      </c>
      <c r="AE305" s="22">
        <v>1039</v>
      </c>
      <c r="AF305" s="22">
        <v>0</v>
      </c>
      <c r="AG305" s="22">
        <v>20853</v>
      </c>
      <c r="AH305" s="22">
        <v>0</v>
      </c>
      <c r="AI305" s="22">
        <v>449191</v>
      </c>
      <c r="AJ305" s="22">
        <v>1015449</v>
      </c>
      <c r="AK305" s="22">
        <v>0</v>
      </c>
      <c r="AL305" s="22">
        <v>1015449</v>
      </c>
    </row>
    <row r="306" spans="1:3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1376789</v>
      </c>
      <c r="F306" s="22">
        <v>0</v>
      </c>
      <c r="G306" s="22">
        <v>1652</v>
      </c>
      <c r="H306" s="22">
        <v>0</v>
      </c>
      <c r="I306" s="22">
        <v>86984</v>
      </c>
      <c r="J306" s="22">
        <v>0</v>
      </c>
      <c r="K306" s="22">
        <v>0</v>
      </c>
      <c r="L306" s="22">
        <v>0</v>
      </c>
      <c r="M306" s="22">
        <v>1465425</v>
      </c>
      <c r="N306" s="22">
        <v>0</v>
      </c>
      <c r="O306" s="22">
        <v>68916</v>
      </c>
      <c r="P306" s="22">
        <v>137439</v>
      </c>
      <c r="Q306" s="22">
        <v>7251</v>
      </c>
      <c r="R306" s="22">
        <v>0</v>
      </c>
      <c r="S306" s="22">
        <v>0</v>
      </c>
      <c r="T306" s="22">
        <v>1679031</v>
      </c>
      <c r="U306" s="22">
        <v>266542</v>
      </c>
      <c r="V306" s="22">
        <v>0</v>
      </c>
      <c r="W306" s="22">
        <v>1652</v>
      </c>
      <c r="X306" s="22">
        <v>0</v>
      </c>
      <c r="Y306" s="22">
        <v>60888</v>
      </c>
      <c r="Z306" s="22">
        <v>0</v>
      </c>
      <c r="AA306" s="22">
        <v>0</v>
      </c>
      <c r="AB306" s="22">
        <v>0</v>
      </c>
      <c r="AC306" s="22">
        <v>329082</v>
      </c>
      <c r="AD306" s="22">
        <v>59165</v>
      </c>
      <c r="AE306" s="22">
        <v>22657</v>
      </c>
      <c r="AF306" s="22">
        <v>0</v>
      </c>
      <c r="AG306" s="22">
        <v>0</v>
      </c>
      <c r="AH306" s="22">
        <v>0</v>
      </c>
      <c r="AI306" s="22">
        <v>410904</v>
      </c>
      <c r="AJ306" s="22">
        <v>1268127</v>
      </c>
      <c r="AK306" s="22">
        <v>0</v>
      </c>
      <c r="AL306" s="22">
        <v>1268127</v>
      </c>
    </row>
    <row r="307" spans="1:3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248490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248490</v>
      </c>
      <c r="N307" s="22">
        <v>0</v>
      </c>
      <c r="O307" s="22">
        <v>78908</v>
      </c>
      <c r="P307" s="22">
        <v>8663</v>
      </c>
      <c r="Q307" s="22">
        <v>161170</v>
      </c>
      <c r="R307" s="22">
        <v>13048</v>
      </c>
      <c r="S307" s="22">
        <v>0</v>
      </c>
      <c r="T307" s="22">
        <v>510279</v>
      </c>
      <c r="U307" s="22">
        <v>57981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57981</v>
      </c>
      <c r="AD307" s="22">
        <v>40394</v>
      </c>
      <c r="AE307" s="22">
        <v>4763</v>
      </c>
      <c r="AF307" s="22">
        <v>0</v>
      </c>
      <c r="AG307" s="22">
        <v>5233</v>
      </c>
      <c r="AH307" s="22">
        <v>0</v>
      </c>
      <c r="AI307" s="22">
        <v>108371</v>
      </c>
      <c r="AJ307" s="22">
        <v>401908</v>
      </c>
      <c r="AK307" s="22">
        <v>0</v>
      </c>
      <c r="AL307" s="22">
        <v>401908</v>
      </c>
    </row>
    <row r="308" spans="1:3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104584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104584</v>
      </c>
      <c r="N308" s="22">
        <v>0</v>
      </c>
      <c r="O308" s="22">
        <v>6000</v>
      </c>
      <c r="P308" s="22">
        <v>7045</v>
      </c>
      <c r="Q308" s="22">
        <v>280469</v>
      </c>
      <c r="R308" s="22">
        <v>92905</v>
      </c>
      <c r="S308" s="22">
        <v>0</v>
      </c>
      <c r="T308" s="22">
        <v>491003</v>
      </c>
      <c r="U308" s="22">
        <v>50862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50862</v>
      </c>
      <c r="AD308" s="22">
        <v>2040</v>
      </c>
      <c r="AE308" s="22">
        <v>3818</v>
      </c>
      <c r="AF308" s="22">
        <v>0</v>
      </c>
      <c r="AG308" s="22">
        <v>49559</v>
      </c>
      <c r="AH308" s="22">
        <v>0</v>
      </c>
      <c r="AI308" s="22">
        <v>106279</v>
      </c>
      <c r="AJ308" s="22">
        <v>384724</v>
      </c>
      <c r="AK308" s="22">
        <v>0</v>
      </c>
      <c r="AL308" s="22">
        <v>384724</v>
      </c>
    </row>
    <row r="309" spans="1:3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661009</v>
      </c>
      <c r="F309" s="22">
        <v>0</v>
      </c>
      <c r="G309" s="22">
        <v>0</v>
      </c>
      <c r="H309" s="22">
        <v>436383</v>
      </c>
      <c r="I309" s="22">
        <v>0</v>
      </c>
      <c r="J309" s="22">
        <v>0</v>
      </c>
      <c r="K309" s="22">
        <v>0</v>
      </c>
      <c r="L309" s="22">
        <v>0</v>
      </c>
      <c r="M309" s="22">
        <v>1097392</v>
      </c>
      <c r="N309" s="22">
        <v>0</v>
      </c>
      <c r="O309" s="22">
        <v>90940</v>
      </c>
      <c r="P309" s="22">
        <v>11990</v>
      </c>
      <c r="Q309" s="22">
        <v>100</v>
      </c>
      <c r="R309" s="22">
        <v>53100</v>
      </c>
      <c r="S309" s="22">
        <v>0</v>
      </c>
      <c r="T309" s="22">
        <v>1253522</v>
      </c>
      <c r="U309" s="22">
        <v>326660</v>
      </c>
      <c r="V309" s="22">
        <v>0</v>
      </c>
      <c r="W309" s="22">
        <v>0</v>
      </c>
      <c r="X309" s="22">
        <v>104731</v>
      </c>
      <c r="Y309" s="22">
        <v>0</v>
      </c>
      <c r="Z309" s="22">
        <v>0</v>
      </c>
      <c r="AA309" s="22">
        <v>0</v>
      </c>
      <c r="AB309" s="22">
        <v>0</v>
      </c>
      <c r="AC309" s="22">
        <v>431391</v>
      </c>
      <c r="AD309" s="22">
        <v>3638</v>
      </c>
      <c r="AE309" s="22">
        <v>7194</v>
      </c>
      <c r="AF309" s="22">
        <v>0</v>
      </c>
      <c r="AG309" s="22">
        <v>16381</v>
      </c>
      <c r="AH309" s="22">
        <v>0</v>
      </c>
      <c r="AI309" s="22">
        <v>458604</v>
      </c>
      <c r="AJ309" s="22">
        <v>794918</v>
      </c>
      <c r="AK309" s="22">
        <v>65940</v>
      </c>
      <c r="AL309" s="22">
        <v>728978</v>
      </c>
    </row>
    <row r="310" spans="1:3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237112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237112</v>
      </c>
      <c r="N310" s="22">
        <v>0</v>
      </c>
      <c r="O310" s="22">
        <v>49322</v>
      </c>
      <c r="P310" s="22">
        <v>9351</v>
      </c>
      <c r="Q310" s="22">
        <v>354259</v>
      </c>
      <c r="R310" s="22">
        <v>56767</v>
      </c>
      <c r="S310" s="22">
        <v>0</v>
      </c>
      <c r="T310" s="22">
        <v>706811</v>
      </c>
      <c r="U310" s="22">
        <v>178077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178077</v>
      </c>
      <c r="AD310" s="22">
        <v>4855</v>
      </c>
      <c r="AE310" s="22">
        <v>4211</v>
      </c>
      <c r="AF310" s="22">
        <v>0</v>
      </c>
      <c r="AG310" s="22">
        <v>8351</v>
      </c>
      <c r="AH310" s="22">
        <v>0</v>
      </c>
      <c r="AI310" s="22">
        <v>195494</v>
      </c>
      <c r="AJ310" s="22">
        <v>511317</v>
      </c>
      <c r="AK310" s="22">
        <v>0</v>
      </c>
      <c r="AL310" s="22">
        <v>511317</v>
      </c>
    </row>
    <row r="311" spans="1:3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427259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427259</v>
      </c>
      <c r="N311" s="22">
        <v>0</v>
      </c>
      <c r="O311" s="22">
        <v>0</v>
      </c>
      <c r="P311" s="22">
        <v>10062</v>
      </c>
      <c r="Q311" s="22">
        <v>245645</v>
      </c>
      <c r="R311" s="22">
        <v>86736</v>
      </c>
      <c r="S311" s="22">
        <v>0</v>
      </c>
      <c r="T311" s="22">
        <v>769702</v>
      </c>
      <c r="U311" s="22">
        <v>60410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60410</v>
      </c>
      <c r="AD311" s="22">
        <v>0</v>
      </c>
      <c r="AE311" s="22">
        <v>4959</v>
      </c>
      <c r="AF311" s="22">
        <v>0</v>
      </c>
      <c r="AG311" s="22">
        <v>33314</v>
      </c>
      <c r="AH311" s="22">
        <v>0</v>
      </c>
      <c r="AI311" s="22">
        <v>98683</v>
      </c>
      <c r="AJ311" s="22">
        <v>671019</v>
      </c>
      <c r="AK311" s="22">
        <v>0</v>
      </c>
      <c r="AL311" s="22">
        <v>671019</v>
      </c>
    </row>
    <row r="312" spans="1:3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562547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562547</v>
      </c>
      <c r="N312" s="22">
        <v>0</v>
      </c>
      <c r="O312" s="22">
        <v>7380</v>
      </c>
      <c r="P312" s="22">
        <v>12379</v>
      </c>
      <c r="Q312" s="22">
        <v>201596</v>
      </c>
      <c r="R312" s="22">
        <v>0</v>
      </c>
      <c r="S312" s="22">
        <v>0</v>
      </c>
      <c r="T312" s="22">
        <v>783902</v>
      </c>
      <c r="U312" s="22">
        <v>247479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247479</v>
      </c>
      <c r="AD312" s="22">
        <v>2778</v>
      </c>
      <c r="AE312" s="22">
        <v>8417</v>
      </c>
      <c r="AF312" s="22">
        <v>0</v>
      </c>
      <c r="AG312" s="22">
        <v>0</v>
      </c>
      <c r="AH312" s="22">
        <v>0</v>
      </c>
      <c r="AI312" s="22">
        <v>258674</v>
      </c>
      <c r="AJ312" s="22">
        <v>525228</v>
      </c>
      <c r="AK312" s="22">
        <v>0</v>
      </c>
      <c r="AL312" s="22">
        <v>525228</v>
      </c>
    </row>
    <row r="313" spans="1:3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660871</v>
      </c>
      <c r="F313" s="22">
        <v>0</v>
      </c>
      <c r="G313" s="22">
        <v>0</v>
      </c>
      <c r="H313" s="22">
        <v>55000</v>
      </c>
      <c r="I313" s="22">
        <v>0</v>
      </c>
      <c r="J313" s="22">
        <v>0</v>
      </c>
      <c r="K313" s="22">
        <v>0</v>
      </c>
      <c r="L313" s="22">
        <v>0</v>
      </c>
      <c r="M313" s="22">
        <v>715871</v>
      </c>
      <c r="N313" s="22">
        <v>0</v>
      </c>
      <c r="O313" s="22">
        <v>708714</v>
      </c>
      <c r="P313" s="22">
        <v>411590</v>
      </c>
      <c r="Q313" s="22">
        <v>2834811</v>
      </c>
      <c r="R313" s="22">
        <v>65978</v>
      </c>
      <c r="S313" s="22">
        <v>12500</v>
      </c>
      <c r="T313" s="22">
        <v>4749464</v>
      </c>
      <c r="U313" s="22">
        <v>275581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275581</v>
      </c>
      <c r="AD313" s="22">
        <v>462524</v>
      </c>
      <c r="AE313" s="22">
        <v>143645</v>
      </c>
      <c r="AF313" s="22">
        <v>0</v>
      </c>
      <c r="AG313" s="22">
        <v>9672</v>
      </c>
      <c r="AH313" s="22">
        <v>4465</v>
      </c>
      <c r="AI313" s="22">
        <v>895887</v>
      </c>
      <c r="AJ313" s="22">
        <v>3853577</v>
      </c>
      <c r="AK313" s="22">
        <v>0</v>
      </c>
      <c r="AL313" s="22">
        <v>3853577</v>
      </c>
    </row>
    <row r="314" spans="1:3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571297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571297</v>
      </c>
      <c r="N314" s="22">
        <v>0</v>
      </c>
      <c r="O314" s="22">
        <v>9581</v>
      </c>
      <c r="P314" s="22">
        <v>39134</v>
      </c>
      <c r="Q314" s="22">
        <v>1118100</v>
      </c>
      <c r="R314" s="22">
        <v>0</v>
      </c>
      <c r="S314" s="22">
        <v>0</v>
      </c>
      <c r="T314" s="22">
        <v>1738112</v>
      </c>
      <c r="U314" s="22">
        <v>127088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127088</v>
      </c>
      <c r="AD314" s="22">
        <v>5018</v>
      </c>
      <c r="AE314" s="22">
        <v>15249</v>
      </c>
      <c r="AF314" s="22">
        <v>0</v>
      </c>
      <c r="AG314" s="22">
        <v>0</v>
      </c>
      <c r="AH314" s="22">
        <v>0</v>
      </c>
      <c r="AI314" s="22">
        <v>147355</v>
      </c>
      <c r="AJ314" s="22">
        <v>1590757</v>
      </c>
      <c r="AK314" s="22">
        <v>0</v>
      </c>
      <c r="AL314" s="22">
        <v>1590757</v>
      </c>
    </row>
    <row r="315" spans="1:3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176872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176872</v>
      </c>
      <c r="N315" s="22">
        <v>0</v>
      </c>
      <c r="O315" s="22">
        <v>25023</v>
      </c>
      <c r="P315" s="22">
        <v>196913</v>
      </c>
      <c r="Q315" s="22">
        <v>234632</v>
      </c>
      <c r="R315" s="22">
        <v>0</v>
      </c>
      <c r="S315" s="22">
        <v>30077</v>
      </c>
      <c r="T315" s="22">
        <v>663517</v>
      </c>
      <c r="U315" s="22">
        <v>175068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175068</v>
      </c>
      <c r="AD315" s="22">
        <v>9117</v>
      </c>
      <c r="AE315" s="22">
        <v>63798</v>
      </c>
      <c r="AF315" s="22">
        <v>0</v>
      </c>
      <c r="AG315" s="22">
        <v>0</v>
      </c>
      <c r="AH315" s="22">
        <v>7598</v>
      </c>
      <c r="AI315" s="22">
        <v>255581</v>
      </c>
      <c r="AJ315" s="22">
        <v>407936</v>
      </c>
      <c r="AK315" s="22">
        <v>0</v>
      </c>
      <c r="AL315" s="22">
        <v>407936</v>
      </c>
    </row>
    <row r="316" spans="1:3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1202495</v>
      </c>
      <c r="F316" s="22">
        <v>0</v>
      </c>
      <c r="G316" s="22">
        <v>0</v>
      </c>
      <c r="H316" s="22">
        <v>2264563</v>
      </c>
      <c r="I316" s="22">
        <v>0</v>
      </c>
      <c r="J316" s="22">
        <v>0</v>
      </c>
      <c r="K316" s="22">
        <v>0</v>
      </c>
      <c r="L316" s="22">
        <v>0</v>
      </c>
      <c r="M316" s="22">
        <v>3467058</v>
      </c>
      <c r="N316" s="22">
        <v>0</v>
      </c>
      <c r="O316" s="22">
        <v>90940</v>
      </c>
      <c r="P316" s="22">
        <v>51020</v>
      </c>
      <c r="Q316" s="22">
        <v>100</v>
      </c>
      <c r="R316" s="22">
        <v>341809</v>
      </c>
      <c r="S316" s="22">
        <v>0</v>
      </c>
      <c r="T316" s="22">
        <v>3950927</v>
      </c>
      <c r="U316" s="22">
        <v>562201</v>
      </c>
      <c r="V316" s="22">
        <v>0</v>
      </c>
      <c r="W316" s="22">
        <v>0</v>
      </c>
      <c r="X316" s="22">
        <v>209042</v>
      </c>
      <c r="Y316" s="22">
        <v>0</v>
      </c>
      <c r="Z316" s="22">
        <v>0</v>
      </c>
      <c r="AA316" s="22">
        <v>0</v>
      </c>
      <c r="AB316" s="22">
        <v>0</v>
      </c>
      <c r="AC316" s="22">
        <v>771243</v>
      </c>
      <c r="AD316" s="22">
        <v>0</v>
      </c>
      <c r="AE316" s="22">
        <v>18830</v>
      </c>
      <c r="AF316" s="22">
        <v>0</v>
      </c>
      <c r="AG316" s="22">
        <v>82172</v>
      </c>
      <c r="AH316" s="22">
        <v>0</v>
      </c>
      <c r="AI316" s="22">
        <v>872245</v>
      </c>
      <c r="AJ316" s="22">
        <v>3078682</v>
      </c>
      <c r="AK316" s="22">
        <v>-263760</v>
      </c>
      <c r="AL316" s="22">
        <v>3342442</v>
      </c>
    </row>
    <row r="317" spans="1:3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419270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419270</v>
      </c>
      <c r="N317" s="22">
        <v>0</v>
      </c>
      <c r="O317" s="22">
        <v>0</v>
      </c>
      <c r="P317" s="22">
        <v>10789</v>
      </c>
      <c r="Q317" s="22">
        <v>1984472</v>
      </c>
      <c r="R317" s="22">
        <v>85341</v>
      </c>
      <c r="S317" s="22">
        <v>0</v>
      </c>
      <c r="T317" s="22">
        <v>2499872</v>
      </c>
      <c r="U317" s="22">
        <v>233129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233129</v>
      </c>
      <c r="AD317" s="22">
        <v>0</v>
      </c>
      <c r="AE317" s="22">
        <v>8090</v>
      </c>
      <c r="AF317" s="22">
        <v>0</v>
      </c>
      <c r="AG317" s="22">
        <v>12652</v>
      </c>
      <c r="AH317" s="22">
        <v>0</v>
      </c>
      <c r="AI317" s="22">
        <v>253871</v>
      </c>
      <c r="AJ317" s="22">
        <v>2246001</v>
      </c>
      <c r="AK317" s="22">
        <v>0</v>
      </c>
      <c r="AL317" s="22">
        <v>2246001</v>
      </c>
    </row>
    <row r="318" spans="1:3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733271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733271</v>
      </c>
      <c r="N318" s="22">
        <v>4007</v>
      </c>
      <c r="O318" s="22">
        <v>143854</v>
      </c>
      <c r="P318" s="22">
        <v>61772</v>
      </c>
      <c r="Q318" s="22">
        <v>1048499</v>
      </c>
      <c r="R318" s="22">
        <v>169923</v>
      </c>
      <c r="S318" s="22">
        <v>0</v>
      </c>
      <c r="T318" s="22">
        <v>2161326</v>
      </c>
      <c r="U318" s="22">
        <v>361501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361501</v>
      </c>
      <c r="AD318" s="22">
        <v>72015</v>
      </c>
      <c r="AE318" s="22">
        <v>47488</v>
      </c>
      <c r="AF318" s="22">
        <v>0</v>
      </c>
      <c r="AG318" s="22">
        <v>49231</v>
      </c>
      <c r="AH318" s="22">
        <v>0</v>
      </c>
      <c r="AI318" s="22">
        <v>530235</v>
      </c>
      <c r="AJ318" s="22">
        <v>1631091</v>
      </c>
      <c r="AK318" s="22">
        <v>0</v>
      </c>
      <c r="AL318" s="22">
        <v>1631091</v>
      </c>
    </row>
    <row r="319" spans="1:3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714850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714850</v>
      </c>
      <c r="N319" s="22">
        <v>0</v>
      </c>
      <c r="O319" s="22">
        <v>111219</v>
      </c>
      <c r="P319" s="22">
        <v>20718</v>
      </c>
      <c r="Q319" s="22">
        <v>0</v>
      </c>
      <c r="R319" s="22">
        <v>0</v>
      </c>
      <c r="S319" s="22">
        <v>0</v>
      </c>
      <c r="T319" s="22">
        <v>846787</v>
      </c>
      <c r="U319" s="22">
        <v>534922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534922</v>
      </c>
      <c r="AD319" s="22">
        <v>29729</v>
      </c>
      <c r="AE319" s="22">
        <v>15790</v>
      </c>
      <c r="AF319" s="22">
        <v>0</v>
      </c>
      <c r="AG319" s="22">
        <v>0</v>
      </c>
      <c r="AH319" s="22">
        <v>0</v>
      </c>
      <c r="AI319" s="22">
        <v>580441</v>
      </c>
      <c r="AJ319" s="22">
        <v>266346</v>
      </c>
      <c r="AK319" s="22">
        <v>0</v>
      </c>
      <c r="AL319" s="22">
        <v>266346</v>
      </c>
    </row>
    <row r="320" spans="1:3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76183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76183</v>
      </c>
      <c r="N320" s="22">
        <v>0</v>
      </c>
      <c r="O320" s="22">
        <v>0</v>
      </c>
      <c r="P320" s="22">
        <v>10866</v>
      </c>
      <c r="Q320" s="22">
        <v>42586</v>
      </c>
      <c r="R320" s="22">
        <v>0</v>
      </c>
      <c r="S320" s="22">
        <v>0</v>
      </c>
      <c r="T320" s="22">
        <v>129635</v>
      </c>
      <c r="U320" s="22">
        <v>55228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55228</v>
      </c>
      <c r="AD320" s="22">
        <v>0</v>
      </c>
      <c r="AE320" s="22">
        <v>5514</v>
      </c>
      <c r="AF320" s="22">
        <v>0</v>
      </c>
      <c r="AG320" s="22">
        <v>0</v>
      </c>
      <c r="AH320" s="22">
        <v>0</v>
      </c>
      <c r="AI320" s="22">
        <v>60742</v>
      </c>
      <c r="AJ320" s="22">
        <v>68893</v>
      </c>
      <c r="AK320" s="22">
        <v>0</v>
      </c>
      <c r="AL320" s="22">
        <v>68893</v>
      </c>
    </row>
    <row r="321" spans="1:3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950034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950034</v>
      </c>
      <c r="N321" s="22">
        <v>0</v>
      </c>
      <c r="O321" s="22">
        <v>7295</v>
      </c>
      <c r="P321" s="22">
        <v>9390</v>
      </c>
      <c r="Q321" s="22">
        <v>6858174</v>
      </c>
      <c r="R321" s="22">
        <v>67728</v>
      </c>
      <c r="S321" s="22">
        <v>0</v>
      </c>
      <c r="T321" s="22">
        <v>7892621</v>
      </c>
      <c r="U321" s="22">
        <v>612222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612222</v>
      </c>
      <c r="AD321" s="22">
        <v>1715</v>
      </c>
      <c r="AE321" s="22">
        <v>3897</v>
      </c>
      <c r="AF321" s="22">
        <v>0</v>
      </c>
      <c r="AG321" s="22">
        <v>14005</v>
      </c>
      <c r="AH321" s="22">
        <v>0</v>
      </c>
      <c r="AI321" s="22">
        <v>631839</v>
      </c>
      <c r="AJ321" s="22">
        <v>7260782</v>
      </c>
      <c r="AK321" s="22">
        <v>0</v>
      </c>
      <c r="AL321" s="22">
        <v>7260782</v>
      </c>
    </row>
    <row r="322" spans="1:3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108042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108042</v>
      </c>
      <c r="N322" s="22">
        <v>0</v>
      </c>
      <c r="O322" s="22">
        <v>158194</v>
      </c>
      <c r="P322" s="22">
        <v>62920</v>
      </c>
      <c r="Q322" s="22">
        <v>25442</v>
      </c>
      <c r="R322" s="22">
        <v>370601</v>
      </c>
      <c r="S322" s="22">
        <v>39666</v>
      </c>
      <c r="T322" s="22">
        <v>764865</v>
      </c>
      <c r="U322" s="22">
        <v>108042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108042</v>
      </c>
      <c r="AD322" s="22">
        <v>51545</v>
      </c>
      <c r="AE322" s="22">
        <v>20094</v>
      </c>
      <c r="AF322" s="22">
        <v>0</v>
      </c>
      <c r="AG322" s="22">
        <v>83043</v>
      </c>
      <c r="AH322" s="22">
        <v>15720</v>
      </c>
      <c r="AI322" s="22">
        <v>278444</v>
      </c>
      <c r="AJ322" s="22">
        <v>486421</v>
      </c>
      <c r="AK322" s="22">
        <v>0</v>
      </c>
      <c r="AL322" s="22">
        <v>486421</v>
      </c>
    </row>
    <row r="323" spans="1:3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1343357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1343357</v>
      </c>
      <c r="N323" s="22">
        <v>0</v>
      </c>
      <c r="O323" s="22">
        <v>423452</v>
      </c>
      <c r="P323" s="22">
        <v>96856</v>
      </c>
      <c r="Q323" s="22">
        <v>0</v>
      </c>
      <c r="R323" s="22">
        <v>2162057</v>
      </c>
      <c r="S323" s="22">
        <v>47062</v>
      </c>
      <c r="T323" s="22">
        <v>4072784</v>
      </c>
      <c r="U323" s="22">
        <v>1210996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1210996</v>
      </c>
      <c r="AD323" s="22">
        <v>75861</v>
      </c>
      <c r="AE323" s="22">
        <v>56472</v>
      </c>
      <c r="AF323" s="22">
        <v>0</v>
      </c>
      <c r="AG323" s="22">
        <v>5141</v>
      </c>
      <c r="AH323" s="22">
        <v>2353</v>
      </c>
      <c r="AI323" s="22">
        <v>1350823</v>
      </c>
      <c r="AJ323" s="22">
        <v>2721961</v>
      </c>
      <c r="AK323" s="22">
        <v>32705</v>
      </c>
      <c r="AL323" s="22">
        <v>2689256</v>
      </c>
    </row>
    <row r="324" spans="1:3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1095314</v>
      </c>
      <c r="F324" s="22">
        <v>0</v>
      </c>
      <c r="G324" s="22">
        <v>0</v>
      </c>
      <c r="H324" s="22">
        <v>240422</v>
      </c>
      <c r="I324" s="22">
        <v>0</v>
      </c>
      <c r="J324" s="22">
        <v>0</v>
      </c>
      <c r="K324" s="22">
        <v>0</v>
      </c>
      <c r="L324" s="22">
        <v>0</v>
      </c>
      <c r="M324" s="22">
        <v>1335736</v>
      </c>
      <c r="N324" s="22">
        <v>0</v>
      </c>
      <c r="O324" s="22">
        <v>642555</v>
      </c>
      <c r="P324" s="22">
        <v>322233</v>
      </c>
      <c r="Q324" s="22">
        <v>222015</v>
      </c>
      <c r="R324" s="22">
        <v>74448</v>
      </c>
      <c r="S324" s="22">
        <v>16500</v>
      </c>
      <c r="T324" s="22">
        <v>2613487</v>
      </c>
      <c r="U324" s="22">
        <v>686244</v>
      </c>
      <c r="V324" s="22">
        <v>0</v>
      </c>
      <c r="W324" s="22">
        <v>0</v>
      </c>
      <c r="X324" s="22">
        <v>120152</v>
      </c>
      <c r="Y324" s="22">
        <v>0</v>
      </c>
      <c r="Z324" s="22">
        <v>0</v>
      </c>
      <c r="AA324" s="22">
        <v>0</v>
      </c>
      <c r="AB324" s="22">
        <v>0</v>
      </c>
      <c r="AC324" s="22">
        <v>806396</v>
      </c>
      <c r="AD324" s="22">
        <v>187329</v>
      </c>
      <c r="AE324" s="22">
        <v>117787</v>
      </c>
      <c r="AF324" s="22">
        <v>0</v>
      </c>
      <c r="AG324" s="22">
        <v>38969</v>
      </c>
      <c r="AH324" s="22">
        <v>16500</v>
      </c>
      <c r="AI324" s="22">
        <v>1166981</v>
      </c>
      <c r="AJ324" s="22">
        <v>1446506</v>
      </c>
      <c r="AK324" s="22">
        <v>0</v>
      </c>
      <c r="AL324" s="22">
        <v>1446506</v>
      </c>
    </row>
    <row r="325" spans="1:3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1038601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1038601</v>
      </c>
      <c r="N325" s="22">
        <v>0</v>
      </c>
      <c r="O325" s="22">
        <v>857145</v>
      </c>
      <c r="P325" s="22">
        <v>285076</v>
      </c>
      <c r="Q325" s="22">
        <v>253330</v>
      </c>
      <c r="R325" s="22">
        <v>72020</v>
      </c>
      <c r="S325" s="22">
        <v>128586</v>
      </c>
      <c r="T325" s="22">
        <v>2634758</v>
      </c>
      <c r="U325" s="22">
        <v>398282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398282</v>
      </c>
      <c r="AD325" s="22">
        <v>409962</v>
      </c>
      <c r="AE325" s="22">
        <v>156291</v>
      </c>
      <c r="AF325" s="22">
        <v>0</v>
      </c>
      <c r="AG325" s="22">
        <v>50643</v>
      </c>
      <c r="AH325" s="22">
        <v>84651</v>
      </c>
      <c r="AI325" s="22">
        <v>1099829</v>
      </c>
      <c r="AJ325" s="22">
        <v>1534929</v>
      </c>
      <c r="AK325" s="22">
        <v>0</v>
      </c>
      <c r="AL325" s="22">
        <v>1534929</v>
      </c>
    </row>
    <row r="326" spans="1:3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596871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596871</v>
      </c>
      <c r="N326" s="22">
        <v>235734</v>
      </c>
      <c r="O326" s="22">
        <v>8500</v>
      </c>
      <c r="P326" s="22">
        <v>28030</v>
      </c>
      <c r="Q326" s="22">
        <v>1025380</v>
      </c>
      <c r="R326" s="22">
        <v>27150</v>
      </c>
      <c r="S326" s="22">
        <v>52992</v>
      </c>
      <c r="T326" s="22">
        <v>1974657</v>
      </c>
      <c r="U326" s="22">
        <v>545769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545769</v>
      </c>
      <c r="AD326" s="22">
        <v>4930</v>
      </c>
      <c r="AE326" s="22">
        <v>5606</v>
      </c>
      <c r="AF326" s="22">
        <v>0</v>
      </c>
      <c r="AG326" s="22">
        <v>19242</v>
      </c>
      <c r="AH326" s="22">
        <v>29916</v>
      </c>
      <c r="AI326" s="22">
        <v>605463</v>
      </c>
      <c r="AJ326" s="22">
        <v>1369194</v>
      </c>
      <c r="AK326" s="22">
        <v>0</v>
      </c>
      <c r="AL326" s="22">
        <v>1369194</v>
      </c>
    </row>
    <row r="327" spans="1:3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907102</v>
      </c>
      <c r="F327" s="22">
        <v>0</v>
      </c>
      <c r="G327" s="22">
        <v>0</v>
      </c>
      <c r="H327" s="22">
        <v>0</v>
      </c>
      <c r="I327" s="22">
        <v>84919</v>
      </c>
      <c r="J327" s="22">
        <v>0</v>
      </c>
      <c r="K327" s="22">
        <v>0</v>
      </c>
      <c r="L327" s="22">
        <v>0</v>
      </c>
      <c r="M327" s="22">
        <v>992021</v>
      </c>
      <c r="N327" s="22">
        <v>1650</v>
      </c>
      <c r="O327" s="22">
        <v>62403</v>
      </c>
      <c r="P327" s="22">
        <v>155396</v>
      </c>
      <c r="Q327" s="22">
        <v>627323</v>
      </c>
      <c r="R327" s="22">
        <v>98849</v>
      </c>
      <c r="S327" s="22">
        <v>0</v>
      </c>
      <c r="T327" s="22">
        <v>1937642</v>
      </c>
      <c r="U327" s="22">
        <v>232115</v>
      </c>
      <c r="V327" s="22">
        <v>0</v>
      </c>
      <c r="W327" s="22">
        <v>0</v>
      </c>
      <c r="X327" s="22">
        <v>0</v>
      </c>
      <c r="Y327" s="22">
        <v>14173</v>
      </c>
      <c r="Z327" s="22">
        <v>0</v>
      </c>
      <c r="AA327" s="22">
        <v>0</v>
      </c>
      <c r="AB327" s="22">
        <v>0</v>
      </c>
      <c r="AC327" s="22">
        <v>246288</v>
      </c>
      <c r="AD327" s="22">
        <v>40172</v>
      </c>
      <c r="AE327" s="22">
        <v>83329</v>
      </c>
      <c r="AF327" s="22">
        <v>0</v>
      </c>
      <c r="AG327" s="22">
        <v>20903</v>
      </c>
      <c r="AH327" s="22">
        <v>0</v>
      </c>
      <c r="AI327" s="22">
        <v>390692</v>
      </c>
      <c r="AJ327" s="22">
        <v>1546950</v>
      </c>
      <c r="AK327" s="22">
        <v>0</v>
      </c>
      <c r="AL327" s="22">
        <v>1546950</v>
      </c>
    </row>
    <row r="328" spans="1:3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1136500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1136500</v>
      </c>
      <c r="N328" s="22">
        <v>0</v>
      </c>
      <c r="O328" s="22">
        <v>0</v>
      </c>
      <c r="P328" s="22">
        <v>0</v>
      </c>
      <c r="Q328" s="22">
        <v>861810</v>
      </c>
      <c r="R328" s="22">
        <v>0</v>
      </c>
      <c r="S328" s="22">
        <v>0</v>
      </c>
      <c r="T328" s="22">
        <v>1998310</v>
      </c>
      <c r="U328" s="22">
        <v>1136500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1136500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1136500</v>
      </c>
      <c r="AJ328" s="22">
        <v>861810</v>
      </c>
      <c r="AK328" s="22">
        <v>0</v>
      </c>
      <c r="AL328" s="22">
        <v>861810</v>
      </c>
    </row>
    <row r="329" spans="1:3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471720</v>
      </c>
      <c r="F329" s="22">
        <v>0</v>
      </c>
      <c r="G329" s="22">
        <v>0</v>
      </c>
      <c r="H329" s="22">
        <v>0</v>
      </c>
      <c r="I329" s="22">
        <v>40224</v>
      </c>
      <c r="J329" s="22">
        <v>0</v>
      </c>
      <c r="K329" s="22">
        <v>0</v>
      </c>
      <c r="L329" s="22">
        <v>0</v>
      </c>
      <c r="M329" s="22">
        <v>511944</v>
      </c>
      <c r="N329" s="22">
        <v>4315</v>
      </c>
      <c r="O329" s="22">
        <v>10701</v>
      </c>
      <c r="P329" s="22">
        <v>17251</v>
      </c>
      <c r="Q329" s="22">
        <v>173252</v>
      </c>
      <c r="R329" s="22">
        <v>71051</v>
      </c>
      <c r="S329" s="22">
        <v>0</v>
      </c>
      <c r="T329" s="22">
        <v>788514</v>
      </c>
      <c r="U329" s="22">
        <v>112761</v>
      </c>
      <c r="V329" s="22">
        <v>0</v>
      </c>
      <c r="W329" s="22">
        <v>0</v>
      </c>
      <c r="X329" s="22">
        <v>0</v>
      </c>
      <c r="Y329" s="22">
        <v>4542</v>
      </c>
      <c r="Z329" s="22">
        <v>0</v>
      </c>
      <c r="AA329" s="22">
        <v>0</v>
      </c>
      <c r="AB329" s="22">
        <v>0</v>
      </c>
      <c r="AC329" s="22">
        <v>117303</v>
      </c>
      <c r="AD329" s="22">
        <v>3539</v>
      </c>
      <c r="AE329" s="22">
        <v>12606</v>
      </c>
      <c r="AF329" s="22">
        <v>0</v>
      </c>
      <c r="AG329" s="22">
        <v>40405</v>
      </c>
      <c r="AH329" s="22">
        <v>0</v>
      </c>
      <c r="AI329" s="22">
        <v>173853</v>
      </c>
      <c r="AJ329" s="22">
        <v>614661</v>
      </c>
      <c r="AK329" s="22">
        <v>0</v>
      </c>
      <c r="AL329" s="22">
        <v>614661</v>
      </c>
    </row>
    <row r="330" spans="1:3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447366</v>
      </c>
      <c r="F330" s="22">
        <v>0</v>
      </c>
      <c r="G330" s="22">
        <v>0</v>
      </c>
      <c r="H330" s="22">
        <v>27000</v>
      </c>
      <c r="I330" s="22">
        <v>0</v>
      </c>
      <c r="J330" s="22">
        <v>0</v>
      </c>
      <c r="K330" s="22">
        <v>0</v>
      </c>
      <c r="L330" s="22">
        <v>0</v>
      </c>
      <c r="M330" s="22">
        <v>474366</v>
      </c>
      <c r="N330" s="22">
        <v>0</v>
      </c>
      <c r="O330" s="22">
        <v>90940</v>
      </c>
      <c r="P330" s="22">
        <v>3450</v>
      </c>
      <c r="Q330" s="22">
        <v>172100</v>
      </c>
      <c r="R330" s="22">
        <v>176486</v>
      </c>
      <c r="S330" s="22">
        <v>0</v>
      </c>
      <c r="T330" s="22">
        <v>917342</v>
      </c>
      <c r="U330" s="22">
        <v>281347</v>
      </c>
      <c r="V330" s="22">
        <v>0</v>
      </c>
      <c r="W330" s="22">
        <v>0</v>
      </c>
      <c r="X330" s="22">
        <v>360</v>
      </c>
      <c r="Y330" s="22">
        <v>0</v>
      </c>
      <c r="Z330" s="22">
        <v>0</v>
      </c>
      <c r="AA330" s="22">
        <v>0</v>
      </c>
      <c r="AB330" s="22">
        <v>0</v>
      </c>
      <c r="AC330" s="22">
        <v>281707</v>
      </c>
      <c r="AD330" s="22">
        <v>3638</v>
      </c>
      <c r="AE330" s="22">
        <v>690</v>
      </c>
      <c r="AF330" s="22">
        <v>0</v>
      </c>
      <c r="AG330" s="22">
        <v>18582</v>
      </c>
      <c r="AH330" s="22">
        <v>0</v>
      </c>
      <c r="AI330" s="22">
        <v>304617</v>
      </c>
      <c r="AJ330" s="22">
        <v>612725</v>
      </c>
      <c r="AK330" s="22">
        <v>65940</v>
      </c>
      <c r="AL330" s="22">
        <v>546785</v>
      </c>
    </row>
    <row r="331" spans="1:3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342631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342631</v>
      </c>
      <c r="N331" s="22">
        <v>222707</v>
      </c>
      <c r="O331" s="22">
        <v>71196</v>
      </c>
      <c r="P331" s="22">
        <v>46211</v>
      </c>
      <c r="Q331" s="22">
        <v>904200</v>
      </c>
      <c r="R331" s="22">
        <v>0</v>
      </c>
      <c r="S331" s="22">
        <v>0</v>
      </c>
      <c r="T331" s="22">
        <v>1586945</v>
      </c>
      <c r="U331" s="22">
        <v>163348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163348</v>
      </c>
      <c r="AD331" s="22">
        <v>71196</v>
      </c>
      <c r="AE331" s="22">
        <v>13232</v>
      </c>
      <c r="AF331" s="22">
        <v>0</v>
      </c>
      <c r="AG331" s="22">
        <v>0</v>
      </c>
      <c r="AH331" s="22">
        <v>0</v>
      </c>
      <c r="AI331" s="22">
        <v>247776</v>
      </c>
      <c r="AJ331" s="22">
        <v>1339169</v>
      </c>
      <c r="AK331" s="22">
        <v>0</v>
      </c>
      <c r="AL331" s="22">
        <v>1339169</v>
      </c>
    </row>
    <row r="332" spans="1:3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2294662</v>
      </c>
      <c r="F332" s="22">
        <v>0</v>
      </c>
      <c r="G332" s="22">
        <v>108584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2403246</v>
      </c>
      <c r="N332" s="22">
        <v>0</v>
      </c>
      <c r="O332" s="22">
        <v>53760</v>
      </c>
      <c r="P332" s="22">
        <v>57051</v>
      </c>
      <c r="Q332" s="22">
        <v>396025</v>
      </c>
      <c r="R332" s="22">
        <v>0</v>
      </c>
      <c r="S332" s="22">
        <v>18625</v>
      </c>
      <c r="T332" s="22">
        <v>2928707</v>
      </c>
      <c r="U332" s="22">
        <v>1796241</v>
      </c>
      <c r="V332" s="22">
        <v>0</v>
      </c>
      <c r="W332" s="22">
        <v>8688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1804929</v>
      </c>
      <c r="AD332" s="22">
        <v>23898</v>
      </c>
      <c r="AE332" s="22">
        <v>31965</v>
      </c>
      <c r="AF332" s="22">
        <v>0</v>
      </c>
      <c r="AG332" s="22">
        <v>0</v>
      </c>
      <c r="AH332" s="22">
        <v>5589</v>
      </c>
      <c r="AI332" s="22">
        <v>1866381</v>
      </c>
      <c r="AJ332" s="22">
        <v>1062326</v>
      </c>
      <c r="AK332" s="22">
        <v>0</v>
      </c>
      <c r="AL332" s="22">
        <v>1062326</v>
      </c>
    </row>
    <row r="333" spans="1:3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503106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503106</v>
      </c>
      <c r="N333" s="22">
        <v>0</v>
      </c>
      <c r="O333" s="22">
        <v>3000</v>
      </c>
      <c r="P333" s="22">
        <v>1790</v>
      </c>
      <c r="Q333" s="22">
        <v>334641</v>
      </c>
      <c r="R333" s="22">
        <v>17430</v>
      </c>
      <c r="S333" s="22">
        <v>0</v>
      </c>
      <c r="T333" s="22">
        <v>859967</v>
      </c>
      <c r="U333" s="22">
        <v>275194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275194</v>
      </c>
      <c r="AD333" s="22">
        <v>1080</v>
      </c>
      <c r="AE333" s="22">
        <v>1790</v>
      </c>
      <c r="AF333" s="22">
        <v>0</v>
      </c>
      <c r="AG333" s="22">
        <v>8961</v>
      </c>
      <c r="AH333" s="22">
        <v>0</v>
      </c>
      <c r="AI333" s="22">
        <v>287025</v>
      </c>
      <c r="AJ333" s="22">
        <v>572942</v>
      </c>
      <c r="AK333" s="22">
        <v>0</v>
      </c>
      <c r="AL333" s="22">
        <v>572942</v>
      </c>
    </row>
    <row r="334" spans="1:3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1030750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1030750</v>
      </c>
      <c r="N334" s="22">
        <v>0</v>
      </c>
      <c r="O334" s="22">
        <v>33663</v>
      </c>
      <c r="P334" s="22">
        <v>8127</v>
      </c>
      <c r="Q334" s="22">
        <v>517004</v>
      </c>
      <c r="R334" s="22">
        <v>0</v>
      </c>
      <c r="S334" s="22">
        <v>0</v>
      </c>
      <c r="T334" s="22">
        <v>1589544</v>
      </c>
      <c r="U334" s="22">
        <v>1030750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1030750</v>
      </c>
      <c r="AD334" s="22">
        <v>28276</v>
      </c>
      <c r="AE334" s="22">
        <v>8127</v>
      </c>
      <c r="AF334" s="22">
        <v>0</v>
      </c>
      <c r="AG334" s="22">
        <v>0</v>
      </c>
      <c r="AH334" s="22">
        <v>0</v>
      </c>
      <c r="AI334" s="22">
        <v>1067153</v>
      </c>
      <c r="AJ334" s="22">
        <v>522391</v>
      </c>
      <c r="AK334" s="22">
        <v>20884</v>
      </c>
      <c r="AL334" s="22">
        <v>501507</v>
      </c>
    </row>
    <row r="335" spans="1:3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604689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604689</v>
      </c>
      <c r="N335" s="22">
        <v>0</v>
      </c>
      <c r="O335" s="22">
        <v>0</v>
      </c>
      <c r="P335" s="22">
        <v>5654</v>
      </c>
      <c r="Q335" s="22">
        <v>625351</v>
      </c>
      <c r="R335" s="22">
        <v>19756</v>
      </c>
      <c r="S335" s="22">
        <v>0</v>
      </c>
      <c r="T335" s="22">
        <v>1255450</v>
      </c>
      <c r="U335" s="22">
        <v>220804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220804</v>
      </c>
      <c r="AD335" s="22">
        <v>0</v>
      </c>
      <c r="AE335" s="22">
        <v>4590</v>
      </c>
      <c r="AF335" s="22">
        <v>0</v>
      </c>
      <c r="AG335" s="22">
        <v>8124</v>
      </c>
      <c r="AH335" s="22">
        <v>0</v>
      </c>
      <c r="AI335" s="22">
        <v>233518</v>
      </c>
      <c r="AJ335" s="22">
        <v>1021932</v>
      </c>
      <c r="AK335" s="22">
        <v>0</v>
      </c>
      <c r="AL335" s="22">
        <v>1021932</v>
      </c>
    </row>
    <row r="336" spans="1:3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209586</v>
      </c>
      <c r="F336" s="22">
        <v>0</v>
      </c>
      <c r="G336" s="22">
        <v>55157</v>
      </c>
      <c r="H336" s="22">
        <v>0</v>
      </c>
      <c r="I336" s="22">
        <v>6527</v>
      </c>
      <c r="J336" s="22">
        <v>0</v>
      </c>
      <c r="K336" s="22">
        <v>0</v>
      </c>
      <c r="L336" s="22">
        <v>0</v>
      </c>
      <c r="M336" s="22">
        <v>271270</v>
      </c>
      <c r="N336" s="22">
        <v>0</v>
      </c>
      <c r="O336" s="22">
        <v>388569</v>
      </c>
      <c r="P336" s="22">
        <v>28928</v>
      </c>
      <c r="Q336" s="22">
        <v>158611</v>
      </c>
      <c r="R336" s="22">
        <v>0</v>
      </c>
      <c r="S336" s="22">
        <v>0</v>
      </c>
      <c r="T336" s="22">
        <v>847378</v>
      </c>
      <c r="U336" s="22">
        <v>127162</v>
      </c>
      <c r="V336" s="22">
        <v>0</v>
      </c>
      <c r="W336" s="22">
        <v>37384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164546</v>
      </c>
      <c r="AD336" s="22">
        <v>9241</v>
      </c>
      <c r="AE336" s="22">
        <v>18535</v>
      </c>
      <c r="AF336" s="22">
        <v>0</v>
      </c>
      <c r="AG336" s="22">
        <v>0</v>
      </c>
      <c r="AH336" s="22">
        <v>0</v>
      </c>
      <c r="AI336" s="22">
        <v>192322</v>
      </c>
      <c r="AJ336" s="22">
        <v>655056</v>
      </c>
      <c r="AK336" s="22">
        <v>0</v>
      </c>
      <c r="AL336" s="22">
        <v>655056</v>
      </c>
    </row>
    <row r="337" spans="1:3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246491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246491</v>
      </c>
      <c r="N337" s="22">
        <v>0</v>
      </c>
      <c r="O337" s="22">
        <v>43806</v>
      </c>
      <c r="P337" s="22">
        <v>0</v>
      </c>
      <c r="Q337" s="22">
        <v>0</v>
      </c>
      <c r="R337" s="22">
        <v>0</v>
      </c>
      <c r="S337" s="22">
        <v>0</v>
      </c>
      <c r="T337" s="22">
        <v>290297</v>
      </c>
      <c r="U337" s="22">
        <v>61809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61809</v>
      </c>
      <c r="AD337" s="22">
        <v>26646</v>
      </c>
      <c r="AE337" s="22">
        <v>0</v>
      </c>
      <c r="AF337" s="22">
        <v>0</v>
      </c>
      <c r="AG337" s="22">
        <v>0</v>
      </c>
      <c r="AH337" s="22">
        <v>0</v>
      </c>
      <c r="AI337" s="22">
        <v>88455</v>
      </c>
      <c r="AJ337" s="22">
        <v>201842</v>
      </c>
      <c r="AK337" s="22">
        <v>0</v>
      </c>
      <c r="AL337" s="22">
        <v>201842</v>
      </c>
    </row>
    <row r="338" spans="1:3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2168531</v>
      </c>
      <c r="F338" s="22">
        <v>0</v>
      </c>
      <c r="G338" s="22">
        <v>382198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2550729</v>
      </c>
      <c r="N338" s="22">
        <v>0</v>
      </c>
      <c r="O338" s="22">
        <v>142670</v>
      </c>
      <c r="P338" s="22">
        <v>55966</v>
      </c>
      <c r="Q338" s="22">
        <v>1030271</v>
      </c>
      <c r="R338" s="22">
        <v>52096</v>
      </c>
      <c r="S338" s="22">
        <v>0</v>
      </c>
      <c r="T338" s="22">
        <v>3831732</v>
      </c>
      <c r="U338" s="22">
        <v>1452710</v>
      </c>
      <c r="V338" s="22">
        <v>0</v>
      </c>
      <c r="W338" s="22">
        <v>154627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1607337</v>
      </c>
      <c r="AD338" s="22">
        <v>29960</v>
      </c>
      <c r="AE338" s="22">
        <v>38476</v>
      </c>
      <c r="AF338" s="22">
        <v>0</v>
      </c>
      <c r="AG338" s="22">
        <v>24423</v>
      </c>
      <c r="AH338" s="22">
        <v>0</v>
      </c>
      <c r="AI338" s="22">
        <v>1700196</v>
      </c>
      <c r="AJ338" s="22">
        <v>2131536</v>
      </c>
      <c r="AK338" s="22">
        <v>0</v>
      </c>
      <c r="AL338" s="22">
        <v>2131536</v>
      </c>
    </row>
    <row r="339" spans="1:3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465710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465710</v>
      </c>
      <c r="N339" s="22">
        <v>0</v>
      </c>
      <c r="O339" s="22">
        <v>58553</v>
      </c>
      <c r="P339" s="22">
        <v>105179</v>
      </c>
      <c r="Q339" s="22">
        <v>162000</v>
      </c>
      <c r="R339" s="22">
        <v>51282</v>
      </c>
      <c r="S339" s="22">
        <v>17244</v>
      </c>
      <c r="T339" s="22">
        <v>859968</v>
      </c>
      <c r="U339" s="22">
        <v>127358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127358</v>
      </c>
      <c r="AD339" s="22">
        <v>2928</v>
      </c>
      <c r="AE339" s="22">
        <v>31124</v>
      </c>
      <c r="AF339" s="22">
        <v>0</v>
      </c>
      <c r="AG339" s="22">
        <v>11966</v>
      </c>
      <c r="AH339" s="22">
        <v>7642</v>
      </c>
      <c r="AI339" s="22">
        <v>181018</v>
      </c>
      <c r="AJ339" s="22">
        <v>678950</v>
      </c>
      <c r="AK339" s="22">
        <v>0</v>
      </c>
      <c r="AL339" s="22">
        <v>678950</v>
      </c>
    </row>
    <row r="340" spans="1:3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168334</v>
      </c>
      <c r="F340" s="22">
        <v>0</v>
      </c>
      <c r="G340" s="22">
        <v>3188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171522</v>
      </c>
      <c r="N340" s="22">
        <v>0</v>
      </c>
      <c r="O340" s="22">
        <v>194932</v>
      </c>
      <c r="P340" s="22">
        <v>112328</v>
      </c>
      <c r="Q340" s="22">
        <v>0</v>
      </c>
      <c r="R340" s="22">
        <v>116629</v>
      </c>
      <c r="S340" s="22">
        <v>11900</v>
      </c>
      <c r="T340" s="22">
        <v>607311</v>
      </c>
      <c r="U340" s="22">
        <v>126476</v>
      </c>
      <c r="V340" s="22">
        <v>0</v>
      </c>
      <c r="W340" s="22">
        <v>497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126973</v>
      </c>
      <c r="AD340" s="22">
        <v>38011</v>
      </c>
      <c r="AE340" s="22">
        <v>34055</v>
      </c>
      <c r="AF340" s="22">
        <v>0</v>
      </c>
      <c r="AG340" s="22">
        <v>42359</v>
      </c>
      <c r="AH340" s="22">
        <v>9071</v>
      </c>
      <c r="AI340" s="22">
        <v>250469</v>
      </c>
      <c r="AJ340" s="22">
        <v>356842</v>
      </c>
      <c r="AK340" s="22">
        <v>0</v>
      </c>
      <c r="AL340" s="22">
        <v>356842</v>
      </c>
    </row>
    <row r="341" spans="1:3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147217</v>
      </c>
      <c r="F341" s="22">
        <v>0</v>
      </c>
      <c r="G341" s="22">
        <v>0</v>
      </c>
      <c r="H341" s="22">
        <v>0</v>
      </c>
      <c r="I341" s="22">
        <v>172185</v>
      </c>
      <c r="J341" s="22">
        <v>0</v>
      </c>
      <c r="K341" s="22">
        <v>0</v>
      </c>
      <c r="L341" s="22">
        <v>0</v>
      </c>
      <c r="M341" s="22">
        <v>319402</v>
      </c>
      <c r="N341" s="22">
        <v>0</v>
      </c>
      <c r="O341" s="22">
        <v>130761</v>
      </c>
      <c r="P341" s="22">
        <v>34612</v>
      </c>
      <c r="Q341" s="22">
        <v>272094</v>
      </c>
      <c r="R341" s="22">
        <v>53283</v>
      </c>
      <c r="S341" s="22">
        <v>11000</v>
      </c>
      <c r="T341" s="22">
        <v>821152</v>
      </c>
      <c r="U341" s="22">
        <v>75729</v>
      </c>
      <c r="V341" s="22">
        <v>0</v>
      </c>
      <c r="W341" s="22">
        <v>0</v>
      </c>
      <c r="X341" s="22">
        <v>0</v>
      </c>
      <c r="Y341" s="22">
        <v>38486</v>
      </c>
      <c r="Z341" s="22">
        <v>0</v>
      </c>
      <c r="AA341" s="22">
        <v>0</v>
      </c>
      <c r="AB341" s="22">
        <v>0</v>
      </c>
      <c r="AC341" s="22">
        <v>114215</v>
      </c>
      <c r="AD341" s="22">
        <v>27668</v>
      </c>
      <c r="AE341" s="22">
        <v>19079</v>
      </c>
      <c r="AF341" s="22">
        <v>0</v>
      </c>
      <c r="AG341" s="22">
        <v>33101</v>
      </c>
      <c r="AH341" s="22">
        <v>495</v>
      </c>
      <c r="AI341" s="22">
        <v>194558</v>
      </c>
      <c r="AJ341" s="22">
        <v>626594</v>
      </c>
      <c r="AK341" s="22">
        <v>0</v>
      </c>
      <c r="AL341" s="22">
        <v>626594</v>
      </c>
    </row>
    <row r="342" spans="1:3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75000</v>
      </c>
      <c r="Q342" s="22">
        <v>0</v>
      </c>
      <c r="R342" s="22">
        <v>1032440</v>
      </c>
      <c r="S342" s="22">
        <v>0</v>
      </c>
      <c r="T342" s="22">
        <v>1107440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75000</v>
      </c>
      <c r="AF342" s="22">
        <v>0</v>
      </c>
      <c r="AG342" s="22">
        <v>372140</v>
      </c>
      <c r="AH342" s="22">
        <v>0</v>
      </c>
      <c r="AI342" s="22">
        <v>447140</v>
      </c>
      <c r="AJ342" s="22">
        <v>660300</v>
      </c>
      <c r="AK342" s="22">
        <v>0</v>
      </c>
      <c r="AL342" s="22">
        <v>660300</v>
      </c>
    </row>
    <row r="343" spans="1:3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856995</v>
      </c>
      <c r="O343" s="22">
        <v>1733482</v>
      </c>
      <c r="P343" s="22">
        <v>10140</v>
      </c>
      <c r="Q343" s="22">
        <v>0</v>
      </c>
      <c r="R343" s="22">
        <v>298095</v>
      </c>
      <c r="S343" s="22">
        <v>640880</v>
      </c>
      <c r="T343" s="22">
        <v>3539592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875418</v>
      </c>
      <c r="AE343" s="22">
        <v>0</v>
      </c>
      <c r="AF343" s="22">
        <v>0</v>
      </c>
      <c r="AG343" s="22">
        <v>59620</v>
      </c>
      <c r="AH343" s="22">
        <v>597574</v>
      </c>
      <c r="AI343" s="22">
        <v>1532612</v>
      </c>
      <c r="AJ343" s="22">
        <v>2006980</v>
      </c>
      <c r="AK343" s="22">
        <v>0</v>
      </c>
      <c r="AL343" s="22">
        <v>2006980</v>
      </c>
    </row>
    <row r="344" spans="1:3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</row>
    <row r="349" spans="1:38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0</v>
      </c>
      <c r="G349" s="22">
        <v>433992</v>
      </c>
      <c r="H349" s="22">
        <v>222521</v>
      </c>
      <c r="I349" s="22">
        <v>0</v>
      </c>
      <c r="J349" s="22">
        <v>0</v>
      </c>
      <c r="K349" s="22">
        <v>22661</v>
      </c>
      <c r="L349" s="22">
        <v>89578</v>
      </c>
      <c r="M349" s="22">
        <v>768752</v>
      </c>
      <c r="N349" s="22">
        <v>0</v>
      </c>
      <c r="O349" s="22">
        <v>48946</v>
      </c>
      <c r="P349" s="22">
        <v>591559</v>
      </c>
      <c r="Q349" s="22">
        <v>0</v>
      </c>
      <c r="R349" s="22">
        <v>72395</v>
      </c>
      <c r="S349" s="22">
        <v>984643</v>
      </c>
      <c r="T349" s="22">
        <v>2466295</v>
      </c>
      <c r="U349" s="22">
        <v>0</v>
      </c>
      <c r="V349" s="22">
        <v>0</v>
      </c>
      <c r="W349" s="22">
        <v>73957</v>
      </c>
      <c r="X349" s="22">
        <v>108093</v>
      </c>
      <c r="Y349" s="22">
        <v>0</v>
      </c>
      <c r="Z349" s="22">
        <v>0</v>
      </c>
      <c r="AA349" s="22">
        <v>15863</v>
      </c>
      <c r="AB349" s="22">
        <v>0</v>
      </c>
      <c r="AC349" s="22">
        <v>197913</v>
      </c>
      <c r="AD349" s="22">
        <v>22027</v>
      </c>
      <c r="AE349" s="22">
        <v>492758</v>
      </c>
      <c r="AF349" s="22">
        <v>0</v>
      </c>
      <c r="AG349" s="22">
        <v>27536</v>
      </c>
      <c r="AH349" s="22">
        <v>570634</v>
      </c>
      <c r="AI349" s="22">
        <v>1310868</v>
      </c>
      <c r="AJ349" s="22">
        <v>1155427</v>
      </c>
      <c r="AK349" s="22">
        <v>0</v>
      </c>
      <c r="AL349" s="22">
        <v>1155427</v>
      </c>
    </row>
    <row r="350" spans="1:38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189796084</v>
      </c>
      <c r="F350" s="22">
        <v>0</v>
      </c>
      <c r="G350" s="22">
        <v>415619</v>
      </c>
      <c r="H350" s="22">
        <v>5902</v>
      </c>
      <c r="I350" s="22">
        <v>0</v>
      </c>
      <c r="J350" s="22">
        <v>0</v>
      </c>
      <c r="K350" s="22">
        <v>0</v>
      </c>
      <c r="L350" s="22">
        <v>0</v>
      </c>
      <c r="M350" s="22">
        <v>190217605</v>
      </c>
      <c r="N350" s="22">
        <v>0</v>
      </c>
      <c r="O350" s="22">
        <v>21197705</v>
      </c>
      <c r="P350" s="22">
        <v>40439809</v>
      </c>
      <c r="Q350" s="22">
        <v>1108371</v>
      </c>
      <c r="R350" s="22">
        <v>0</v>
      </c>
      <c r="S350" s="22">
        <v>16851769</v>
      </c>
      <c r="T350" s="22">
        <v>269815259</v>
      </c>
      <c r="U350" s="22">
        <v>37875304</v>
      </c>
      <c r="V350" s="22">
        <v>0</v>
      </c>
      <c r="W350" s="22">
        <v>355373</v>
      </c>
      <c r="X350" s="22">
        <v>5902</v>
      </c>
      <c r="Y350" s="22">
        <v>0</v>
      </c>
      <c r="Z350" s="22">
        <v>0</v>
      </c>
      <c r="AA350" s="22">
        <v>0</v>
      </c>
      <c r="AB350" s="22">
        <v>0</v>
      </c>
      <c r="AC350" s="22">
        <v>38236579</v>
      </c>
      <c r="AD350" s="22">
        <v>5991699</v>
      </c>
      <c r="AE350" s="22">
        <v>12469100</v>
      </c>
      <c r="AF350" s="22">
        <v>138005</v>
      </c>
      <c r="AG350" s="22">
        <v>0</v>
      </c>
      <c r="AH350" s="22">
        <v>10889552</v>
      </c>
      <c r="AI350" s="22">
        <v>67724935</v>
      </c>
      <c r="AJ350" s="22">
        <v>202090324</v>
      </c>
      <c r="AK350" s="22">
        <v>1900000</v>
      </c>
      <c r="AL350" s="22">
        <v>200190324</v>
      </c>
    </row>
    <row r="351" spans="1:38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6FC47-9A1A-421C-959D-84E166870E07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1244</v>
      </c>
      <c r="D1" s="20" t="s">
        <v>1245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1246</v>
      </c>
      <c r="F2" s="21" t="s">
        <v>1247</v>
      </c>
      <c r="G2" s="21" t="s">
        <v>1248</v>
      </c>
      <c r="H2" s="21" t="s">
        <v>65</v>
      </c>
      <c r="I2" s="21" t="s">
        <v>1249</v>
      </c>
    </row>
    <row r="3" spans="1:9" x14ac:dyDescent="0.25">
      <c r="A3" s="21"/>
      <c r="B3" s="21"/>
      <c r="C3" s="21"/>
      <c r="D3" s="21" t="s">
        <v>88</v>
      </c>
      <c r="E3" s="21" t="s">
        <v>1250</v>
      </c>
      <c r="F3" s="21" t="s">
        <v>1251</v>
      </c>
      <c r="G3" s="21" t="s">
        <v>1252</v>
      </c>
      <c r="H3" s="21" t="s">
        <v>1253</v>
      </c>
      <c r="I3" s="21" t="s">
        <v>1254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1370241</v>
      </c>
      <c r="I5" s="22">
        <v>1370241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17000000</v>
      </c>
      <c r="I6" s="22">
        <v>17000000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2609807</v>
      </c>
      <c r="G7" s="22">
        <v>0</v>
      </c>
      <c r="H7" s="22">
        <v>0</v>
      </c>
      <c r="I7" s="22">
        <v>2609807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3165281</v>
      </c>
      <c r="F11" s="22">
        <v>0</v>
      </c>
      <c r="G11" s="22">
        <v>0</v>
      </c>
      <c r="H11" s="22">
        <v>0</v>
      </c>
      <c r="I11" s="22">
        <v>3165281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3350710</v>
      </c>
      <c r="F18" s="22">
        <v>0</v>
      </c>
      <c r="G18" s="22">
        <v>0</v>
      </c>
      <c r="H18" s="22">
        <v>0</v>
      </c>
      <c r="I18" s="22">
        <v>3350710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8608297</v>
      </c>
      <c r="I27" s="22">
        <v>8608297</v>
      </c>
    </row>
    <row r="28" spans="1:9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3990115</v>
      </c>
      <c r="I29" s="22">
        <v>3990115</v>
      </c>
    </row>
    <row r="30" spans="1:9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324670</v>
      </c>
      <c r="F34" s="22">
        <v>0</v>
      </c>
      <c r="G34" s="22">
        <v>0</v>
      </c>
      <c r="H34" s="22">
        <v>0</v>
      </c>
      <c r="I34" s="22">
        <v>324670</v>
      </c>
    </row>
    <row r="35" spans="1:9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2426937</v>
      </c>
      <c r="F37" s="22">
        <v>0</v>
      </c>
      <c r="G37" s="22">
        <v>0</v>
      </c>
      <c r="H37" s="22">
        <v>0</v>
      </c>
      <c r="I37" s="22">
        <v>2426937</v>
      </c>
    </row>
    <row r="38" spans="1:9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4165756</v>
      </c>
      <c r="F38" s="22">
        <v>0</v>
      </c>
      <c r="G38" s="22">
        <v>0</v>
      </c>
      <c r="H38" s="22">
        <v>0</v>
      </c>
      <c r="I38" s="22">
        <v>4165756</v>
      </c>
    </row>
    <row r="39" spans="1:9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0</v>
      </c>
      <c r="F39" s="22">
        <v>104229</v>
      </c>
      <c r="G39" s="22">
        <v>0</v>
      </c>
      <c r="H39" s="22">
        <v>0</v>
      </c>
      <c r="I39" s="22">
        <v>104229</v>
      </c>
    </row>
    <row r="40" spans="1:9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4807531</v>
      </c>
      <c r="F42" s="22">
        <v>0</v>
      </c>
      <c r="G42" s="22">
        <v>0</v>
      </c>
      <c r="H42" s="22">
        <v>0</v>
      </c>
      <c r="I42" s="22">
        <v>4807531</v>
      </c>
    </row>
    <row r="43" spans="1:9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532326</v>
      </c>
      <c r="I43" s="22">
        <v>532326</v>
      </c>
    </row>
    <row r="44" spans="1:9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2325997</v>
      </c>
      <c r="F48" s="22">
        <v>0</v>
      </c>
      <c r="G48" s="22">
        <v>0</v>
      </c>
      <c r="H48" s="22">
        <v>2685739</v>
      </c>
      <c r="I48" s="22">
        <v>5011736</v>
      </c>
    </row>
    <row r="49" spans="1:9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5500000</v>
      </c>
      <c r="F51" s="22">
        <v>0</v>
      </c>
      <c r="G51" s="22">
        <v>0</v>
      </c>
      <c r="H51" s="22">
        <v>3020260</v>
      </c>
      <c r="I51" s="22">
        <v>8520260</v>
      </c>
    </row>
    <row r="52" spans="1:9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2969274</v>
      </c>
      <c r="I52" s="22">
        <v>2969274</v>
      </c>
    </row>
    <row r="53" spans="1:9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223169</v>
      </c>
      <c r="I54" s="22">
        <v>223169</v>
      </c>
    </row>
    <row r="55" spans="1:9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9149608</v>
      </c>
      <c r="I55" s="22">
        <v>9149608</v>
      </c>
    </row>
    <row r="56" spans="1:9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3828867</v>
      </c>
      <c r="I56" s="22">
        <v>3828867</v>
      </c>
    </row>
    <row r="57" spans="1:9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1977346</v>
      </c>
      <c r="F58" s="22">
        <v>0</v>
      </c>
      <c r="G58" s="22">
        <v>0</v>
      </c>
      <c r="H58" s="22">
        <v>1850000</v>
      </c>
      <c r="I58" s="22">
        <v>3827346</v>
      </c>
    </row>
    <row r="59" spans="1:9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3144028</v>
      </c>
      <c r="F60" s="22">
        <v>0</v>
      </c>
      <c r="G60" s="22">
        <v>0</v>
      </c>
      <c r="H60" s="22">
        <v>0</v>
      </c>
      <c r="I60" s="22">
        <v>3144028</v>
      </c>
    </row>
    <row r="61" spans="1:9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480958</v>
      </c>
      <c r="F68" s="22">
        <v>579931</v>
      </c>
      <c r="G68" s="22">
        <v>0</v>
      </c>
      <c r="H68" s="22">
        <v>0</v>
      </c>
      <c r="I68" s="22">
        <v>1060889</v>
      </c>
    </row>
    <row r="69" spans="1:9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909664</v>
      </c>
      <c r="F73" s="22">
        <v>0</v>
      </c>
      <c r="G73" s="22">
        <v>0</v>
      </c>
      <c r="H73" s="22">
        <v>2089050</v>
      </c>
      <c r="I73" s="22">
        <v>2998714</v>
      </c>
    </row>
    <row r="74" spans="1:9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2744146</v>
      </c>
      <c r="F75" s="22">
        <v>0</v>
      </c>
      <c r="G75" s="22">
        <v>0</v>
      </c>
      <c r="H75" s="22">
        <v>955768</v>
      </c>
      <c r="I75" s="22">
        <v>3699914</v>
      </c>
    </row>
    <row r="76" spans="1:9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800000</v>
      </c>
      <c r="H76" s="22">
        <v>4069320</v>
      </c>
      <c r="I76" s="22">
        <v>4869320</v>
      </c>
    </row>
    <row r="77" spans="1:9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708366</v>
      </c>
      <c r="I78" s="22">
        <v>708366</v>
      </c>
    </row>
    <row r="79" spans="1:9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589931</v>
      </c>
      <c r="I79" s="22">
        <v>589931</v>
      </c>
    </row>
    <row r="80" spans="1:9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0</v>
      </c>
      <c r="F80" s="22">
        <v>797249</v>
      </c>
      <c r="G80" s="22">
        <v>0</v>
      </c>
      <c r="H80" s="22">
        <v>618209</v>
      </c>
      <c r="I80" s="22">
        <v>1415458</v>
      </c>
    </row>
    <row r="81" spans="1:9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7803280</v>
      </c>
      <c r="I84" s="22">
        <v>7803280</v>
      </c>
    </row>
    <row r="85" spans="1:9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7723317</v>
      </c>
      <c r="I85" s="22">
        <v>7723317</v>
      </c>
    </row>
    <row r="86" spans="1:9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2362041</v>
      </c>
      <c r="I86" s="22">
        <v>2362041</v>
      </c>
    </row>
    <row r="87" spans="1:9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5100884</v>
      </c>
      <c r="F88" s="22">
        <v>0</v>
      </c>
      <c r="G88" s="22">
        <v>0</v>
      </c>
      <c r="H88" s="22">
        <v>0</v>
      </c>
      <c r="I88" s="22">
        <v>5100884</v>
      </c>
    </row>
    <row r="89" spans="1:9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9918</v>
      </c>
      <c r="F90" s="22">
        <v>0</v>
      </c>
      <c r="G90" s="22">
        <v>0</v>
      </c>
      <c r="H90" s="22">
        <v>0</v>
      </c>
      <c r="I90" s="22">
        <v>9918</v>
      </c>
    </row>
    <row r="91" spans="1:9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59085</v>
      </c>
      <c r="F108" s="22">
        <v>0</v>
      </c>
      <c r="G108" s="22">
        <v>0</v>
      </c>
      <c r="H108" s="22">
        <v>0</v>
      </c>
      <c r="I108" s="22">
        <v>59085</v>
      </c>
    </row>
    <row r="109" spans="1:9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4817271</v>
      </c>
      <c r="F110" s="22">
        <v>0</v>
      </c>
      <c r="G110" s="22">
        <v>0</v>
      </c>
      <c r="H110" s="22">
        <v>8729274</v>
      </c>
      <c r="I110" s="22">
        <v>13546545</v>
      </c>
    </row>
    <row r="111" spans="1:9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78262</v>
      </c>
      <c r="H112" s="22">
        <v>0</v>
      </c>
      <c r="I112" s="22">
        <v>78262</v>
      </c>
    </row>
    <row r="113" spans="1:9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1169792</v>
      </c>
      <c r="F113" s="22">
        <v>0</v>
      </c>
      <c r="G113" s="22">
        <v>0</v>
      </c>
      <c r="H113" s="22">
        <v>0</v>
      </c>
      <c r="I113" s="22">
        <v>1169792</v>
      </c>
    </row>
    <row r="114" spans="1:9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1093500</v>
      </c>
      <c r="I119" s="22">
        <v>1093500</v>
      </c>
    </row>
    <row r="120" spans="1:9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1143638</v>
      </c>
      <c r="F127" s="22">
        <v>0</v>
      </c>
      <c r="G127" s="22">
        <v>0</v>
      </c>
      <c r="H127" s="22">
        <v>0</v>
      </c>
      <c r="I127" s="22">
        <v>1143638</v>
      </c>
    </row>
    <row r="128" spans="1:9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706300</v>
      </c>
      <c r="I139" s="22">
        <v>706300</v>
      </c>
    </row>
    <row r="140" spans="1:9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158474</v>
      </c>
      <c r="F141" s="22">
        <v>0</v>
      </c>
      <c r="G141" s="22">
        <v>0</v>
      </c>
      <c r="H141" s="22">
        <v>0</v>
      </c>
      <c r="I141" s="22">
        <v>158474</v>
      </c>
    </row>
    <row r="142" spans="1:9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261880</v>
      </c>
      <c r="I145" s="22">
        <v>261880</v>
      </c>
    </row>
    <row r="146" spans="1:9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89865</v>
      </c>
      <c r="F147" s="22">
        <v>0</v>
      </c>
      <c r="G147" s="22">
        <v>0</v>
      </c>
      <c r="H147" s="22">
        <v>0</v>
      </c>
      <c r="I147" s="22">
        <v>89865</v>
      </c>
    </row>
    <row r="148" spans="1:9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32898</v>
      </c>
      <c r="F162" s="22">
        <v>0</v>
      </c>
      <c r="G162" s="22">
        <v>0</v>
      </c>
      <c r="H162" s="22">
        <v>724161</v>
      </c>
      <c r="I162" s="22">
        <v>757059</v>
      </c>
    </row>
    <row r="163" spans="1:9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792054</v>
      </c>
      <c r="F168" s="22">
        <v>0</v>
      </c>
      <c r="G168" s="22">
        <v>0</v>
      </c>
      <c r="H168" s="22">
        <v>0</v>
      </c>
      <c r="I168" s="22">
        <v>792054</v>
      </c>
    </row>
    <row r="169" spans="1:9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679287</v>
      </c>
      <c r="F173" s="22">
        <v>0</v>
      </c>
      <c r="G173" s="22">
        <v>0</v>
      </c>
      <c r="H173" s="22">
        <v>0</v>
      </c>
      <c r="I173" s="22">
        <v>679287</v>
      </c>
    </row>
    <row r="174" spans="1:9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746462</v>
      </c>
      <c r="I174" s="22">
        <v>746462</v>
      </c>
    </row>
    <row r="175" spans="1:9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209382</v>
      </c>
      <c r="I182" s="22">
        <v>209382</v>
      </c>
    </row>
    <row r="183" spans="1:9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329516</v>
      </c>
      <c r="I183" s="22">
        <v>329516</v>
      </c>
    </row>
    <row r="184" spans="1:9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220725</v>
      </c>
      <c r="I190" s="22">
        <v>220725</v>
      </c>
    </row>
    <row r="191" spans="1:9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1855552</v>
      </c>
      <c r="F191" s="22">
        <v>0</v>
      </c>
      <c r="G191" s="22">
        <v>2279113</v>
      </c>
      <c r="H191" s="22">
        <v>0</v>
      </c>
      <c r="I191" s="22">
        <v>4134665</v>
      </c>
    </row>
    <row r="192" spans="1:9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1492369</v>
      </c>
      <c r="I194" s="22">
        <v>1492369</v>
      </c>
    </row>
    <row r="195" spans="1:9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2301918</v>
      </c>
      <c r="F197" s="22">
        <v>0</v>
      </c>
      <c r="G197" s="22">
        <v>0</v>
      </c>
      <c r="H197" s="22">
        <v>0</v>
      </c>
      <c r="I197" s="22">
        <v>2301918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233103</v>
      </c>
      <c r="F198" s="22">
        <v>0</v>
      </c>
      <c r="G198" s="22">
        <v>0</v>
      </c>
      <c r="H198" s="22">
        <v>0</v>
      </c>
      <c r="I198" s="22">
        <v>233103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347883</v>
      </c>
      <c r="F208" s="22">
        <v>0</v>
      </c>
      <c r="G208" s="22">
        <v>0</v>
      </c>
      <c r="H208" s="22">
        <v>0</v>
      </c>
      <c r="I208" s="22">
        <v>347883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79713</v>
      </c>
      <c r="G215" s="22">
        <v>0</v>
      </c>
      <c r="H215" s="22">
        <v>0</v>
      </c>
      <c r="I215" s="22">
        <v>79713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69281</v>
      </c>
      <c r="F255" s="22">
        <v>0</v>
      </c>
      <c r="G255" s="22">
        <v>0</v>
      </c>
      <c r="H255" s="22">
        <v>0</v>
      </c>
      <c r="I255" s="22">
        <v>69281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20900</v>
      </c>
      <c r="I271" s="22">
        <v>20900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13360</v>
      </c>
      <c r="F279" s="22">
        <v>0</v>
      </c>
      <c r="G279" s="22">
        <v>0</v>
      </c>
      <c r="H279" s="22">
        <v>0</v>
      </c>
      <c r="I279" s="22">
        <v>13360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45162</v>
      </c>
      <c r="F282" s="22">
        <v>0</v>
      </c>
      <c r="G282" s="22">
        <v>0</v>
      </c>
      <c r="H282" s="22">
        <v>0</v>
      </c>
      <c r="I282" s="22">
        <v>45162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185569</v>
      </c>
      <c r="F284" s="22">
        <v>0</v>
      </c>
      <c r="G284" s="22">
        <v>0</v>
      </c>
      <c r="H284" s="22">
        <v>0</v>
      </c>
      <c r="I284" s="22">
        <v>185569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14000</v>
      </c>
      <c r="F285" s="22">
        <v>0</v>
      </c>
      <c r="G285" s="22">
        <v>0</v>
      </c>
      <c r="H285" s="22">
        <v>0</v>
      </c>
      <c r="I285" s="22">
        <v>14000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83212</v>
      </c>
      <c r="F289" s="22">
        <v>0</v>
      </c>
      <c r="G289" s="22">
        <v>0</v>
      </c>
      <c r="H289" s="22">
        <v>0</v>
      </c>
      <c r="I289" s="22">
        <v>83212</v>
      </c>
    </row>
    <row r="290" spans="1:9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181439</v>
      </c>
      <c r="F339" s="22">
        <v>0</v>
      </c>
      <c r="G339" s="22">
        <v>0</v>
      </c>
      <c r="H339" s="22">
        <v>0</v>
      </c>
      <c r="I339" s="22">
        <v>181439</v>
      </c>
    </row>
    <row r="340" spans="1: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328359</v>
      </c>
      <c r="I342" s="22">
        <v>328359</v>
      </c>
    </row>
    <row r="343" spans="1: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0</v>
      </c>
      <c r="F350" s="22">
        <v>0</v>
      </c>
      <c r="G350" s="22">
        <v>0</v>
      </c>
      <c r="H350" s="22">
        <v>15309065</v>
      </c>
      <c r="I350" s="22">
        <v>15309065</v>
      </c>
    </row>
    <row r="351" spans="1:9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A4F29-4860-406C-81E4-CA15182B53AC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1244</v>
      </c>
      <c r="D1" s="20" t="s">
        <v>1255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1246</v>
      </c>
      <c r="F2" s="21" t="s">
        <v>1247</v>
      </c>
      <c r="G2" s="21" t="s">
        <v>1248</v>
      </c>
      <c r="H2" s="21" t="s">
        <v>65</v>
      </c>
      <c r="I2" s="21" t="s">
        <v>1249</v>
      </c>
    </row>
    <row r="3" spans="1:9" x14ac:dyDescent="0.25">
      <c r="A3" s="21"/>
      <c r="B3" s="21"/>
      <c r="C3" s="21"/>
      <c r="D3" s="21" t="s">
        <v>88</v>
      </c>
      <c r="E3" s="21" t="s">
        <v>1250</v>
      </c>
      <c r="F3" s="21" t="s">
        <v>1251</v>
      </c>
      <c r="G3" s="21" t="s">
        <v>1252</v>
      </c>
      <c r="H3" s="21" t="s">
        <v>1253</v>
      </c>
      <c r="I3" s="21" t="s">
        <v>1254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24985626</v>
      </c>
      <c r="F4" s="22">
        <v>23892272</v>
      </c>
      <c r="G4" s="22">
        <v>115160</v>
      </c>
      <c r="H4" s="22">
        <v>2169807</v>
      </c>
      <c r="I4" s="22">
        <v>51162865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8448472</v>
      </c>
      <c r="F5" s="22">
        <v>367497</v>
      </c>
      <c r="G5" s="22">
        <v>0</v>
      </c>
      <c r="H5" s="22">
        <v>0</v>
      </c>
      <c r="I5" s="22">
        <v>8815969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553789000</v>
      </c>
      <c r="F6" s="22">
        <v>1246310000</v>
      </c>
      <c r="G6" s="22">
        <v>1646814000</v>
      </c>
      <c r="H6" s="22">
        <v>197469000</v>
      </c>
      <c r="I6" s="22">
        <v>3644382000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17259636</v>
      </c>
      <c r="F7" s="22">
        <v>2371968</v>
      </c>
      <c r="G7" s="22">
        <v>2510353</v>
      </c>
      <c r="H7" s="22">
        <v>0</v>
      </c>
      <c r="I7" s="22">
        <v>22141957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27803511</v>
      </c>
      <c r="F8" s="22">
        <v>0</v>
      </c>
      <c r="G8" s="22">
        <v>0</v>
      </c>
      <c r="H8" s="22">
        <v>0</v>
      </c>
      <c r="I8" s="22">
        <v>27803511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1612611000</v>
      </c>
      <c r="F9" s="22">
        <v>81374000</v>
      </c>
      <c r="G9" s="22">
        <v>644083000</v>
      </c>
      <c r="H9" s="22">
        <v>88119000</v>
      </c>
      <c r="I9" s="22">
        <v>2426187000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32726338</v>
      </c>
      <c r="F10" s="22">
        <v>7755</v>
      </c>
      <c r="G10" s="22">
        <v>5549774</v>
      </c>
      <c r="H10" s="22">
        <v>0</v>
      </c>
      <c r="I10" s="22">
        <v>38283867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132730808</v>
      </c>
      <c r="F11" s="22">
        <v>0</v>
      </c>
      <c r="G11" s="22">
        <v>0</v>
      </c>
      <c r="H11" s="22">
        <v>0</v>
      </c>
      <c r="I11" s="22">
        <v>132730808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9012010</v>
      </c>
      <c r="F12" s="22">
        <v>0</v>
      </c>
      <c r="G12" s="22">
        <v>0</v>
      </c>
      <c r="H12" s="22">
        <v>0</v>
      </c>
      <c r="I12" s="22">
        <v>9012010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49910783</v>
      </c>
      <c r="F13" s="22">
        <v>31312</v>
      </c>
      <c r="G13" s="22">
        <v>0</v>
      </c>
      <c r="H13" s="22">
        <v>0</v>
      </c>
      <c r="I13" s="22">
        <v>49942095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674000</v>
      </c>
      <c r="G14" s="22">
        <v>32029000</v>
      </c>
      <c r="H14" s="22">
        <v>43818000</v>
      </c>
      <c r="I14" s="22">
        <v>76521000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27014843</v>
      </c>
      <c r="F15" s="22">
        <v>0</v>
      </c>
      <c r="G15" s="22">
        <v>0</v>
      </c>
      <c r="H15" s="22">
        <v>0</v>
      </c>
      <c r="I15" s="22">
        <v>27014843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23243000</v>
      </c>
      <c r="F16" s="22">
        <v>0</v>
      </c>
      <c r="G16" s="22">
        <v>187886000</v>
      </c>
      <c r="H16" s="22">
        <v>0</v>
      </c>
      <c r="I16" s="22">
        <v>211129000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69330739</v>
      </c>
      <c r="F17" s="22">
        <v>0</v>
      </c>
      <c r="G17" s="22">
        <v>139169933</v>
      </c>
      <c r="H17" s="22">
        <v>0</v>
      </c>
      <c r="I17" s="22">
        <v>208500672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13919850</v>
      </c>
      <c r="F18" s="22">
        <v>0</v>
      </c>
      <c r="G18" s="22">
        <v>0</v>
      </c>
      <c r="H18" s="22">
        <v>0</v>
      </c>
      <c r="I18" s="22">
        <v>13919850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52858270</v>
      </c>
      <c r="F19" s="22">
        <v>0</v>
      </c>
      <c r="G19" s="22">
        <v>0</v>
      </c>
      <c r="H19" s="22">
        <v>0</v>
      </c>
      <c r="I19" s="22">
        <v>52858270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22013964</v>
      </c>
      <c r="F20" s="22">
        <v>506683</v>
      </c>
      <c r="G20" s="22">
        <v>10238357</v>
      </c>
      <c r="H20" s="22">
        <v>0</v>
      </c>
      <c r="I20" s="22">
        <v>32759004</v>
      </c>
    </row>
    <row r="21" spans="1:9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769024</v>
      </c>
      <c r="F21" s="22">
        <v>0</v>
      </c>
      <c r="G21" s="22">
        <v>0</v>
      </c>
      <c r="H21" s="22">
        <v>0</v>
      </c>
      <c r="I21" s="22">
        <v>769024</v>
      </c>
    </row>
    <row r="22" spans="1:9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1466326</v>
      </c>
      <c r="F22" s="22">
        <v>0</v>
      </c>
      <c r="G22" s="22">
        <v>4053791</v>
      </c>
      <c r="H22" s="22">
        <v>0</v>
      </c>
      <c r="I22" s="22">
        <v>5520117</v>
      </c>
    </row>
    <row r="23" spans="1:9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19996101</v>
      </c>
      <c r="F23" s="22">
        <v>0</v>
      </c>
      <c r="G23" s="22">
        <v>0</v>
      </c>
      <c r="H23" s="22">
        <v>0</v>
      </c>
      <c r="I23" s="22">
        <v>19996101</v>
      </c>
    </row>
    <row r="24" spans="1:9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64860589</v>
      </c>
      <c r="F24" s="22">
        <v>33892925</v>
      </c>
      <c r="G24" s="22">
        <v>56713022</v>
      </c>
      <c r="H24" s="22">
        <v>17039927</v>
      </c>
      <c r="I24" s="22">
        <v>172506463</v>
      </c>
    </row>
    <row r="25" spans="1:9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195890234</v>
      </c>
      <c r="F25" s="22">
        <v>0</v>
      </c>
      <c r="G25" s="22">
        <v>136339962</v>
      </c>
      <c r="H25" s="22">
        <v>88075620</v>
      </c>
      <c r="I25" s="22">
        <v>420305816</v>
      </c>
    </row>
    <row r="26" spans="1:9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6471704</v>
      </c>
      <c r="F30" s="22">
        <v>257659</v>
      </c>
      <c r="G30" s="22">
        <v>0</v>
      </c>
      <c r="H30" s="22">
        <v>0</v>
      </c>
      <c r="I30" s="22">
        <v>6729363</v>
      </c>
    </row>
    <row r="31" spans="1:9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5309801</v>
      </c>
      <c r="F31" s="22">
        <v>0</v>
      </c>
      <c r="G31" s="22">
        <v>0</v>
      </c>
      <c r="H31" s="22">
        <v>0</v>
      </c>
      <c r="I31" s="22">
        <v>5309801</v>
      </c>
    </row>
    <row r="32" spans="1:9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639079</v>
      </c>
      <c r="F33" s="22">
        <v>748911</v>
      </c>
      <c r="G33" s="22">
        <v>0</v>
      </c>
      <c r="H33" s="22">
        <v>0</v>
      </c>
      <c r="I33" s="22">
        <v>1387990</v>
      </c>
    </row>
    <row r="34" spans="1:9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4314089</v>
      </c>
      <c r="F34" s="22">
        <v>40444</v>
      </c>
      <c r="G34" s="22">
        <v>0</v>
      </c>
      <c r="H34" s="22">
        <v>0</v>
      </c>
      <c r="I34" s="22">
        <v>4354533</v>
      </c>
    </row>
    <row r="35" spans="1:9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7373125</v>
      </c>
      <c r="F35" s="22">
        <v>0</v>
      </c>
      <c r="G35" s="22">
        <v>0</v>
      </c>
      <c r="H35" s="22">
        <v>0</v>
      </c>
      <c r="I35" s="22">
        <v>7373125</v>
      </c>
    </row>
    <row r="36" spans="1:9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0</v>
      </c>
      <c r="F39" s="22">
        <v>2798</v>
      </c>
      <c r="G39" s="22">
        <v>0</v>
      </c>
      <c r="H39" s="22">
        <v>0</v>
      </c>
      <c r="I39" s="22">
        <v>2798</v>
      </c>
    </row>
    <row r="40" spans="1:9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65300</v>
      </c>
      <c r="F41" s="22">
        <v>0</v>
      </c>
      <c r="G41" s="22">
        <v>0</v>
      </c>
      <c r="H41" s="22">
        <v>0</v>
      </c>
      <c r="I41" s="22">
        <v>65300</v>
      </c>
    </row>
    <row r="42" spans="1:9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18840234</v>
      </c>
      <c r="F42" s="22">
        <v>0</v>
      </c>
      <c r="G42" s="22">
        <v>0</v>
      </c>
      <c r="H42" s="22">
        <v>0</v>
      </c>
      <c r="I42" s="22">
        <v>18840234</v>
      </c>
    </row>
    <row r="43" spans="1:9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0</v>
      </c>
      <c r="F43" s="22">
        <v>137203</v>
      </c>
      <c r="G43" s="22">
        <v>0</v>
      </c>
      <c r="H43" s="22">
        <v>0</v>
      </c>
      <c r="I43" s="22">
        <v>137203</v>
      </c>
    </row>
    <row r="44" spans="1:9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6656458</v>
      </c>
      <c r="F44" s="22">
        <v>8784879</v>
      </c>
      <c r="G44" s="22">
        <v>0</v>
      </c>
      <c r="H44" s="22">
        <v>28996253</v>
      </c>
      <c r="I44" s="22">
        <v>44437590</v>
      </c>
    </row>
    <row r="45" spans="1:9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1257207</v>
      </c>
      <c r="I45" s="22">
        <v>1257207</v>
      </c>
    </row>
    <row r="46" spans="1:9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0</v>
      </c>
      <c r="F46" s="22">
        <v>7517865</v>
      </c>
      <c r="G46" s="22">
        <v>0</v>
      </c>
      <c r="H46" s="22">
        <v>0</v>
      </c>
      <c r="I46" s="22">
        <v>7517865</v>
      </c>
    </row>
    <row r="47" spans="1:9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38658680</v>
      </c>
      <c r="F47" s="22">
        <v>0</v>
      </c>
      <c r="G47" s="22">
        <v>0</v>
      </c>
      <c r="H47" s="22">
        <v>0</v>
      </c>
      <c r="I47" s="22">
        <v>38658680</v>
      </c>
    </row>
    <row r="48" spans="1:9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1990888</v>
      </c>
      <c r="F48" s="22">
        <v>170987</v>
      </c>
      <c r="G48" s="22">
        <v>0</v>
      </c>
      <c r="H48" s="22">
        <v>0</v>
      </c>
      <c r="I48" s="22">
        <v>2161875</v>
      </c>
    </row>
    <row r="49" spans="1:9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2822322</v>
      </c>
      <c r="F51" s="22">
        <v>10966285</v>
      </c>
      <c r="G51" s="22">
        <v>351909</v>
      </c>
      <c r="H51" s="22">
        <v>0</v>
      </c>
      <c r="I51" s="22">
        <v>14140516</v>
      </c>
    </row>
    <row r="52" spans="1:9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1018933</v>
      </c>
      <c r="F52" s="22">
        <v>0</v>
      </c>
      <c r="G52" s="22">
        <v>0</v>
      </c>
      <c r="H52" s="22">
        <v>0</v>
      </c>
      <c r="I52" s="22">
        <v>1018933</v>
      </c>
    </row>
    <row r="53" spans="1:9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5789475</v>
      </c>
      <c r="F53" s="22">
        <v>0</v>
      </c>
      <c r="G53" s="22">
        <v>0</v>
      </c>
      <c r="H53" s="22">
        <v>0</v>
      </c>
      <c r="I53" s="22">
        <v>5789475</v>
      </c>
    </row>
    <row r="54" spans="1:9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20449278</v>
      </c>
      <c r="F56" s="22">
        <v>0</v>
      </c>
      <c r="G56" s="22">
        <v>0</v>
      </c>
      <c r="H56" s="22">
        <v>0</v>
      </c>
      <c r="I56" s="22">
        <v>20449278</v>
      </c>
    </row>
    <row r="57" spans="1:9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6856434</v>
      </c>
      <c r="F57" s="22">
        <v>0</v>
      </c>
      <c r="G57" s="22">
        <v>0</v>
      </c>
      <c r="H57" s="22">
        <v>0</v>
      </c>
      <c r="I57" s="22">
        <v>6856434</v>
      </c>
    </row>
    <row r="58" spans="1:9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12839900</v>
      </c>
      <c r="F58" s="22">
        <v>0</v>
      </c>
      <c r="G58" s="22">
        <v>0</v>
      </c>
      <c r="H58" s="22">
        <v>0</v>
      </c>
      <c r="I58" s="22">
        <v>12839900</v>
      </c>
    </row>
    <row r="59" spans="1:9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76581</v>
      </c>
      <c r="F59" s="22">
        <v>0</v>
      </c>
      <c r="G59" s="22">
        <v>0</v>
      </c>
      <c r="H59" s="22">
        <v>0</v>
      </c>
      <c r="I59" s="22">
        <v>76581</v>
      </c>
    </row>
    <row r="60" spans="1:9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2409433</v>
      </c>
      <c r="F61" s="22">
        <v>888706</v>
      </c>
      <c r="G61" s="22">
        <v>1251889</v>
      </c>
      <c r="H61" s="22">
        <v>0</v>
      </c>
      <c r="I61" s="22">
        <v>4550028</v>
      </c>
    </row>
    <row r="62" spans="1:9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6103613</v>
      </c>
      <c r="F63" s="22">
        <v>0</v>
      </c>
      <c r="G63" s="22">
        <v>0</v>
      </c>
      <c r="H63" s="22">
        <v>0</v>
      </c>
      <c r="I63" s="22">
        <v>6103613</v>
      </c>
    </row>
    <row r="64" spans="1:9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2452630</v>
      </c>
      <c r="F67" s="22">
        <v>0</v>
      </c>
      <c r="G67" s="22">
        <v>0</v>
      </c>
      <c r="H67" s="22">
        <v>0</v>
      </c>
      <c r="I67" s="22">
        <v>2452630</v>
      </c>
    </row>
    <row r="68" spans="1:9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1698927</v>
      </c>
      <c r="F68" s="22">
        <v>59722760</v>
      </c>
      <c r="G68" s="22">
        <v>166698</v>
      </c>
      <c r="H68" s="22">
        <v>0</v>
      </c>
      <c r="I68" s="22">
        <v>61588385</v>
      </c>
    </row>
    <row r="69" spans="1:9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6083</v>
      </c>
      <c r="F70" s="22">
        <v>0</v>
      </c>
      <c r="G70" s="22">
        <v>0</v>
      </c>
      <c r="H70" s="22">
        <v>0</v>
      </c>
      <c r="I70" s="22">
        <v>6083</v>
      </c>
    </row>
    <row r="71" spans="1:9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9599527</v>
      </c>
      <c r="F73" s="22">
        <v>0</v>
      </c>
      <c r="G73" s="22">
        <v>136819</v>
      </c>
      <c r="H73" s="22">
        <v>0</v>
      </c>
      <c r="I73" s="22">
        <v>9736346</v>
      </c>
    </row>
    <row r="74" spans="1:9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13589414</v>
      </c>
      <c r="F76" s="22">
        <v>1942260</v>
      </c>
      <c r="G76" s="22">
        <v>1123286</v>
      </c>
      <c r="H76" s="22">
        <v>0</v>
      </c>
      <c r="I76" s="22">
        <v>16654960</v>
      </c>
    </row>
    <row r="77" spans="1:9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3502658</v>
      </c>
      <c r="F77" s="22">
        <v>24206</v>
      </c>
      <c r="G77" s="22">
        <v>0</v>
      </c>
      <c r="H77" s="22">
        <v>126484</v>
      </c>
      <c r="I77" s="22">
        <v>3653348</v>
      </c>
    </row>
    <row r="78" spans="1:9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162057</v>
      </c>
      <c r="F78" s="22">
        <v>0</v>
      </c>
      <c r="G78" s="22">
        <v>0</v>
      </c>
      <c r="H78" s="22">
        <v>0</v>
      </c>
      <c r="I78" s="22">
        <v>162057</v>
      </c>
    </row>
    <row r="79" spans="1:9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5336319</v>
      </c>
      <c r="F84" s="22">
        <v>0</v>
      </c>
      <c r="G84" s="22">
        <v>0</v>
      </c>
      <c r="H84" s="22">
        <v>0</v>
      </c>
      <c r="I84" s="22">
        <v>5336319</v>
      </c>
    </row>
    <row r="85" spans="1:9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861581</v>
      </c>
      <c r="F85" s="22">
        <v>0</v>
      </c>
      <c r="G85" s="22">
        <v>0</v>
      </c>
      <c r="H85" s="22">
        <v>0</v>
      </c>
      <c r="I85" s="22">
        <v>861581</v>
      </c>
    </row>
    <row r="86" spans="1:9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0</v>
      </c>
      <c r="F86" s="22">
        <v>583791</v>
      </c>
      <c r="G86" s="22">
        <v>0</v>
      </c>
      <c r="H86" s="22">
        <v>0</v>
      </c>
      <c r="I86" s="22">
        <v>583791</v>
      </c>
    </row>
    <row r="87" spans="1:9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9065056</v>
      </c>
      <c r="F88" s="22">
        <v>0</v>
      </c>
      <c r="G88" s="22">
        <v>0</v>
      </c>
      <c r="H88" s="22">
        <v>0</v>
      </c>
      <c r="I88" s="22">
        <v>9065056</v>
      </c>
    </row>
    <row r="89" spans="1:9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2400385</v>
      </c>
      <c r="F89" s="22">
        <v>843959</v>
      </c>
      <c r="G89" s="22">
        <v>0</v>
      </c>
      <c r="H89" s="22">
        <v>0</v>
      </c>
      <c r="I89" s="22">
        <v>3244344</v>
      </c>
    </row>
    <row r="90" spans="1:9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1716666</v>
      </c>
      <c r="F90" s="22">
        <v>0</v>
      </c>
      <c r="G90" s="22">
        <v>0</v>
      </c>
      <c r="H90" s="22">
        <v>0</v>
      </c>
      <c r="I90" s="22">
        <v>1716666</v>
      </c>
    </row>
    <row r="91" spans="1:9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10685432</v>
      </c>
      <c r="F91" s="22">
        <v>0</v>
      </c>
      <c r="G91" s="22">
        <v>0</v>
      </c>
      <c r="H91" s="22">
        <v>168435</v>
      </c>
      <c r="I91" s="22">
        <v>10853867</v>
      </c>
    </row>
    <row r="92" spans="1:9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508999</v>
      </c>
      <c r="F92" s="22">
        <v>0</v>
      </c>
      <c r="G92" s="22">
        <v>0</v>
      </c>
      <c r="H92" s="22">
        <v>0</v>
      </c>
      <c r="I92" s="22">
        <v>508999</v>
      </c>
    </row>
    <row r="93" spans="1:9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1038030</v>
      </c>
      <c r="F94" s="22">
        <v>0</v>
      </c>
      <c r="G94" s="22">
        <v>0</v>
      </c>
      <c r="H94" s="22">
        <v>0</v>
      </c>
      <c r="I94" s="22">
        <v>1038030</v>
      </c>
    </row>
    <row r="95" spans="1:9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12664830</v>
      </c>
      <c r="F95" s="22">
        <v>3339016</v>
      </c>
      <c r="G95" s="22">
        <v>2565063</v>
      </c>
      <c r="H95" s="22">
        <v>0</v>
      </c>
      <c r="I95" s="22">
        <v>18568909</v>
      </c>
    </row>
    <row r="96" spans="1:9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6815305</v>
      </c>
      <c r="I96" s="22">
        <v>6815305</v>
      </c>
    </row>
    <row r="97" spans="1:9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66367</v>
      </c>
      <c r="F97" s="22">
        <v>0</v>
      </c>
      <c r="G97" s="22">
        <v>0</v>
      </c>
      <c r="H97" s="22">
        <v>0</v>
      </c>
      <c r="I97" s="22">
        <v>66367</v>
      </c>
    </row>
    <row r="98" spans="1:9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9717680</v>
      </c>
      <c r="F98" s="22">
        <v>0</v>
      </c>
      <c r="G98" s="22">
        <v>0</v>
      </c>
      <c r="H98" s="22">
        <v>0</v>
      </c>
      <c r="I98" s="22">
        <v>9717680</v>
      </c>
    </row>
    <row r="99" spans="1:9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968707</v>
      </c>
      <c r="F99" s="22">
        <v>0</v>
      </c>
      <c r="G99" s="22">
        <v>0</v>
      </c>
      <c r="H99" s="22">
        <v>0</v>
      </c>
      <c r="I99" s="22">
        <v>968707</v>
      </c>
    </row>
    <row r="100" spans="1:9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15927262</v>
      </c>
      <c r="F100" s="22">
        <v>0</v>
      </c>
      <c r="G100" s="22">
        <v>0</v>
      </c>
      <c r="H100" s="22">
        <v>0</v>
      </c>
      <c r="I100" s="22">
        <v>15927262</v>
      </c>
    </row>
    <row r="101" spans="1:9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2123596</v>
      </c>
      <c r="F101" s="22">
        <v>0</v>
      </c>
      <c r="G101" s="22">
        <v>0</v>
      </c>
      <c r="H101" s="22">
        <v>0</v>
      </c>
      <c r="I101" s="22">
        <v>2123596</v>
      </c>
    </row>
    <row r="102" spans="1:9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939853</v>
      </c>
      <c r="F102" s="22">
        <v>0</v>
      </c>
      <c r="G102" s="22">
        <v>0</v>
      </c>
      <c r="H102" s="22">
        <v>0</v>
      </c>
      <c r="I102" s="22">
        <v>939853</v>
      </c>
    </row>
    <row r="103" spans="1:9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624032</v>
      </c>
      <c r="I103" s="22">
        <v>624032</v>
      </c>
    </row>
    <row r="104" spans="1:9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471134</v>
      </c>
      <c r="F104" s="22">
        <v>0</v>
      </c>
      <c r="G104" s="22">
        <v>716630</v>
      </c>
      <c r="H104" s="22">
        <v>0</v>
      </c>
      <c r="I104" s="22">
        <v>1187764</v>
      </c>
    </row>
    <row r="105" spans="1:9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2575827</v>
      </c>
      <c r="F105" s="22">
        <v>0</v>
      </c>
      <c r="G105" s="22">
        <v>0</v>
      </c>
      <c r="H105" s="22">
        <v>0</v>
      </c>
      <c r="I105" s="22">
        <v>2575827</v>
      </c>
    </row>
    <row r="106" spans="1:9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30426377</v>
      </c>
      <c r="F106" s="22">
        <v>0</v>
      </c>
      <c r="G106" s="22">
        <v>0</v>
      </c>
      <c r="H106" s="22">
        <v>0</v>
      </c>
      <c r="I106" s="22">
        <v>30426377</v>
      </c>
    </row>
    <row r="107" spans="1:9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1275689</v>
      </c>
      <c r="F107" s="22">
        <v>0</v>
      </c>
      <c r="G107" s="22">
        <v>0</v>
      </c>
      <c r="H107" s="22">
        <v>0</v>
      </c>
      <c r="I107" s="22">
        <v>1275689</v>
      </c>
    </row>
    <row r="108" spans="1:9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2787236</v>
      </c>
      <c r="F108" s="22">
        <v>0</v>
      </c>
      <c r="G108" s="22">
        <v>0</v>
      </c>
      <c r="H108" s="22">
        <v>0</v>
      </c>
      <c r="I108" s="22">
        <v>2787236</v>
      </c>
    </row>
    <row r="109" spans="1:9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1750789</v>
      </c>
      <c r="F109" s="22">
        <v>0</v>
      </c>
      <c r="G109" s="22">
        <v>0</v>
      </c>
      <c r="H109" s="22">
        <v>0</v>
      </c>
      <c r="I109" s="22">
        <v>1750789</v>
      </c>
    </row>
    <row r="110" spans="1:9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6020478</v>
      </c>
      <c r="F110" s="22">
        <v>0</v>
      </c>
      <c r="G110" s="22">
        <v>0</v>
      </c>
      <c r="H110" s="22">
        <v>0</v>
      </c>
      <c r="I110" s="22">
        <v>6020478</v>
      </c>
    </row>
    <row r="111" spans="1:9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793372</v>
      </c>
      <c r="F111" s="22">
        <v>0</v>
      </c>
      <c r="G111" s="22">
        <v>4192480</v>
      </c>
      <c r="H111" s="22">
        <v>0</v>
      </c>
      <c r="I111" s="22">
        <v>4985852</v>
      </c>
    </row>
    <row r="112" spans="1:9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4360365</v>
      </c>
      <c r="F112" s="22">
        <v>0</v>
      </c>
      <c r="G112" s="22">
        <v>1122470</v>
      </c>
      <c r="H112" s="22">
        <v>0</v>
      </c>
      <c r="I112" s="22">
        <v>5482835</v>
      </c>
    </row>
    <row r="113" spans="1:9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1228180</v>
      </c>
      <c r="F113" s="22">
        <v>0</v>
      </c>
      <c r="G113" s="22">
        <v>193105</v>
      </c>
      <c r="H113" s="22">
        <v>0</v>
      </c>
      <c r="I113" s="22">
        <v>1421285</v>
      </c>
    </row>
    <row r="114" spans="1:9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10765626</v>
      </c>
      <c r="F114" s="22">
        <v>385837</v>
      </c>
      <c r="G114" s="22">
        <v>2481247</v>
      </c>
      <c r="H114" s="22">
        <v>0</v>
      </c>
      <c r="I114" s="22">
        <v>13632710</v>
      </c>
    </row>
    <row r="115" spans="1:9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583489</v>
      </c>
      <c r="F115" s="22">
        <v>0</v>
      </c>
      <c r="G115" s="22">
        <v>0</v>
      </c>
      <c r="H115" s="22">
        <v>0</v>
      </c>
      <c r="I115" s="22">
        <v>583489</v>
      </c>
    </row>
    <row r="116" spans="1:9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6076800</v>
      </c>
      <c r="F116" s="22">
        <v>0</v>
      </c>
      <c r="G116" s="22">
        <v>0</v>
      </c>
      <c r="H116" s="22">
        <v>0</v>
      </c>
      <c r="I116" s="22">
        <v>6076800</v>
      </c>
    </row>
    <row r="117" spans="1:9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494971</v>
      </c>
      <c r="F117" s="22">
        <v>0</v>
      </c>
      <c r="G117" s="22">
        <v>981744</v>
      </c>
      <c r="H117" s="22">
        <v>0</v>
      </c>
      <c r="I117" s="22">
        <v>1476715</v>
      </c>
    </row>
    <row r="118" spans="1:9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179093</v>
      </c>
      <c r="F118" s="22">
        <v>0</v>
      </c>
      <c r="G118" s="22">
        <v>1221393</v>
      </c>
      <c r="H118" s="22">
        <v>0</v>
      </c>
      <c r="I118" s="22">
        <v>1400486</v>
      </c>
    </row>
    <row r="119" spans="1:9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4543663</v>
      </c>
      <c r="F119" s="22">
        <v>0</v>
      </c>
      <c r="G119" s="22">
        <v>0</v>
      </c>
      <c r="H119" s="22">
        <v>1477611</v>
      </c>
      <c r="I119" s="22">
        <v>6021274</v>
      </c>
    </row>
    <row r="120" spans="1:9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11533282</v>
      </c>
      <c r="F120" s="22">
        <v>0</v>
      </c>
      <c r="G120" s="22">
        <v>0</v>
      </c>
      <c r="H120" s="22">
        <v>0</v>
      </c>
      <c r="I120" s="22">
        <v>11533282</v>
      </c>
    </row>
    <row r="121" spans="1:9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5278737</v>
      </c>
      <c r="F121" s="22">
        <v>703566</v>
      </c>
      <c r="G121" s="22">
        <v>4997225</v>
      </c>
      <c r="H121" s="22">
        <v>128076</v>
      </c>
      <c r="I121" s="22">
        <v>11107604</v>
      </c>
    </row>
    <row r="122" spans="1:9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418103</v>
      </c>
      <c r="F122" s="22">
        <v>220540</v>
      </c>
      <c r="G122" s="22">
        <v>0</v>
      </c>
      <c r="H122" s="22">
        <v>0</v>
      </c>
      <c r="I122" s="22">
        <v>638643</v>
      </c>
    </row>
    <row r="123" spans="1:9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8559039</v>
      </c>
      <c r="F123" s="22">
        <v>5698755</v>
      </c>
      <c r="G123" s="22">
        <v>0</v>
      </c>
      <c r="H123" s="22">
        <v>0</v>
      </c>
      <c r="I123" s="22">
        <v>14257794</v>
      </c>
    </row>
    <row r="124" spans="1:9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2000000</v>
      </c>
      <c r="I124" s="22">
        <v>2000000</v>
      </c>
    </row>
    <row r="125" spans="1:9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1643665</v>
      </c>
      <c r="F125" s="22">
        <v>1925605</v>
      </c>
      <c r="G125" s="22">
        <v>0</v>
      </c>
      <c r="H125" s="22">
        <v>197664</v>
      </c>
      <c r="I125" s="22">
        <v>3766934</v>
      </c>
    </row>
    <row r="126" spans="1:9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351748</v>
      </c>
      <c r="F126" s="22">
        <v>23822</v>
      </c>
      <c r="G126" s="22">
        <v>0</v>
      </c>
      <c r="H126" s="22">
        <v>102992</v>
      </c>
      <c r="I126" s="22">
        <v>478562</v>
      </c>
    </row>
    <row r="127" spans="1:9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453098</v>
      </c>
      <c r="F127" s="22">
        <v>0</v>
      </c>
      <c r="G127" s="22">
        <v>0</v>
      </c>
      <c r="H127" s="22">
        <v>0</v>
      </c>
      <c r="I127" s="22">
        <v>453098</v>
      </c>
    </row>
    <row r="128" spans="1:9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863170</v>
      </c>
      <c r="F128" s="22">
        <v>537187</v>
      </c>
      <c r="G128" s="22">
        <v>160787</v>
      </c>
      <c r="H128" s="22">
        <v>0</v>
      </c>
      <c r="I128" s="22">
        <v>1561144</v>
      </c>
    </row>
    <row r="129" spans="1:9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1451403</v>
      </c>
      <c r="F129" s="22">
        <v>0</v>
      </c>
      <c r="G129" s="22">
        <v>2283184</v>
      </c>
      <c r="H129" s="22">
        <v>0</v>
      </c>
      <c r="I129" s="22">
        <v>3734587</v>
      </c>
    </row>
    <row r="130" spans="1:9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0</v>
      </c>
      <c r="F130" s="22">
        <v>5919</v>
      </c>
      <c r="G130" s="22">
        <v>0</v>
      </c>
      <c r="H130" s="22">
        <v>0</v>
      </c>
      <c r="I130" s="22">
        <v>5919</v>
      </c>
    </row>
    <row r="131" spans="1:9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6552941</v>
      </c>
      <c r="F131" s="22">
        <v>0</v>
      </c>
      <c r="G131" s="22">
        <v>0</v>
      </c>
      <c r="H131" s="22">
        <v>0</v>
      </c>
      <c r="I131" s="22">
        <v>6552941</v>
      </c>
    </row>
    <row r="132" spans="1:9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87520</v>
      </c>
      <c r="F133" s="22">
        <v>0</v>
      </c>
      <c r="G133" s="22">
        <v>0</v>
      </c>
      <c r="H133" s="22">
        <v>0</v>
      </c>
      <c r="I133" s="22">
        <v>87520</v>
      </c>
    </row>
    <row r="134" spans="1:9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36916</v>
      </c>
      <c r="F134" s="22">
        <v>119981</v>
      </c>
      <c r="G134" s="22">
        <v>161321</v>
      </c>
      <c r="H134" s="22">
        <v>0</v>
      </c>
      <c r="I134" s="22">
        <v>318218</v>
      </c>
    </row>
    <row r="135" spans="1:9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1837704</v>
      </c>
      <c r="F135" s="22">
        <v>0</v>
      </c>
      <c r="G135" s="22">
        <v>3302915</v>
      </c>
      <c r="H135" s="22">
        <v>0</v>
      </c>
      <c r="I135" s="22">
        <v>5140619</v>
      </c>
    </row>
    <row r="136" spans="1:9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2484645</v>
      </c>
      <c r="F136" s="22">
        <v>2118789</v>
      </c>
      <c r="G136" s="22">
        <v>0</v>
      </c>
      <c r="H136" s="22">
        <v>0</v>
      </c>
      <c r="I136" s="22">
        <v>4603434</v>
      </c>
    </row>
    <row r="137" spans="1:9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10149088</v>
      </c>
      <c r="F137" s="22">
        <v>0</v>
      </c>
      <c r="G137" s="22">
        <v>0</v>
      </c>
      <c r="H137" s="22">
        <v>2170832</v>
      </c>
      <c r="I137" s="22">
        <v>12319920</v>
      </c>
    </row>
    <row r="138" spans="1:9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15456148</v>
      </c>
      <c r="F138" s="22">
        <v>0</v>
      </c>
      <c r="G138" s="22">
        <v>0</v>
      </c>
      <c r="H138" s="22">
        <v>145896</v>
      </c>
      <c r="I138" s="22">
        <v>15602044</v>
      </c>
    </row>
    <row r="139" spans="1:9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359943</v>
      </c>
      <c r="F140" s="22">
        <v>0</v>
      </c>
      <c r="G140" s="22">
        <v>0</v>
      </c>
      <c r="H140" s="22">
        <v>0</v>
      </c>
      <c r="I140" s="22">
        <v>359943</v>
      </c>
    </row>
    <row r="141" spans="1:9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1073492</v>
      </c>
      <c r="F141" s="22">
        <v>0</v>
      </c>
      <c r="G141" s="22">
        <v>0</v>
      </c>
      <c r="H141" s="22">
        <v>0</v>
      </c>
      <c r="I141" s="22">
        <v>1073492</v>
      </c>
    </row>
    <row r="142" spans="1:9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1749634</v>
      </c>
      <c r="F142" s="22">
        <v>0</v>
      </c>
      <c r="G142" s="22">
        <v>0</v>
      </c>
      <c r="H142" s="22">
        <v>0</v>
      </c>
      <c r="I142" s="22">
        <v>1749634</v>
      </c>
    </row>
    <row r="143" spans="1:9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1225083</v>
      </c>
      <c r="F144" s="22">
        <v>0</v>
      </c>
      <c r="G144" s="22">
        <v>0</v>
      </c>
      <c r="H144" s="22">
        <v>0</v>
      </c>
      <c r="I144" s="22">
        <v>1225083</v>
      </c>
    </row>
    <row r="145" spans="1:9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1047382</v>
      </c>
      <c r="F145" s="22">
        <v>221544</v>
      </c>
      <c r="G145" s="22">
        <v>1826864</v>
      </c>
      <c r="H145" s="22">
        <v>0</v>
      </c>
      <c r="I145" s="22">
        <v>3095790</v>
      </c>
    </row>
    <row r="146" spans="1:9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54875</v>
      </c>
      <c r="F146" s="22">
        <v>582488</v>
      </c>
      <c r="G146" s="22">
        <v>1509124</v>
      </c>
      <c r="H146" s="22">
        <v>0</v>
      </c>
      <c r="I146" s="22">
        <v>2146487</v>
      </c>
    </row>
    <row r="147" spans="1:9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0</v>
      </c>
      <c r="F147" s="22">
        <v>327345</v>
      </c>
      <c r="G147" s="22">
        <v>87009</v>
      </c>
      <c r="H147" s="22">
        <v>0</v>
      </c>
      <c r="I147" s="22">
        <v>414354</v>
      </c>
    </row>
    <row r="148" spans="1:9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142500</v>
      </c>
      <c r="I148" s="22">
        <v>142500</v>
      </c>
    </row>
    <row r="149" spans="1:9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141705</v>
      </c>
      <c r="F149" s="22">
        <v>0</v>
      </c>
      <c r="G149" s="22">
        <v>540453</v>
      </c>
      <c r="H149" s="22">
        <v>0</v>
      </c>
      <c r="I149" s="22">
        <v>682158</v>
      </c>
    </row>
    <row r="150" spans="1:9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4858981</v>
      </c>
      <c r="F150" s="22">
        <v>0</v>
      </c>
      <c r="G150" s="22">
        <v>0</v>
      </c>
      <c r="H150" s="22">
        <v>0</v>
      </c>
      <c r="I150" s="22">
        <v>4858981</v>
      </c>
    </row>
    <row r="151" spans="1:9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1445330</v>
      </c>
      <c r="F151" s="22">
        <v>68559</v>
      </c>
      <c r="G151" s="22">
        <v>0</v>
      </c>
      <c r="H151" s="22">
        <v>0</v>
      </c>
      <c r="I151" s="22">
        <v>1513889</v>
      </c>
    </row>
    <row r="152" spans="1:9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0</v>
      </c>
      <c r="F152" s="22">
        <v>129547</v>
      </c>
      <c r="G152" s="22">
        <v>209104</v>
      </c>
      <c r="H152" s="22">
        <v>2007756</v>
      </c>
      <c r="I152" s="22">
        <v>2346407</v>
      </c>
    </row>
    <row r="153" spans="1:9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23848620</v>
      </c>
      <c r="F153" s="22">
        <v>0</v>
      </c>
      <c r="G153" s="22">
        <v>4603139</v>
      </c>
      <c r="H153" s="22">
        <v>967825</v>
      </c>
      <c r="I153" s="22">
        <v>29419584</v>
      </c>
    </row>
    <row r="154" spans="1:9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5139372</v>
      </c>
      <c r="F154" s="22">
        <v>0</v>
      </c>
      <c r="G154" s="22">
        <v>2198256</v>
      </c>
      <c r="H154" s="22">
        <v>5103015</v>
      </c>
      <c r="I154" s="22">
        <v>12440643</v>
      </c>
    </row>
    <row r="155" spans="1:9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1981131</v>
      </c>
      <c r="F155" s="22">
        <v>0</v>
      </c>
      <c r="G155" s="22">
        <v>0</v>
      </c>
      <c r="H155" s="22">
        <v>0</v>
      </c>
      <c r="I155" s="22">
        <v>1981131</v>
      </c>
    </row>
    <row r="156" spans="1:9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157594</v>
      </c>
      <c r="F156" s="22">
        <v>0</v>
      </c>
      <c r="G156" s="22">
        <v>0</v>
      </c>
      <c r="H156" s="22">
        <v>0</v>
      </c>
      <c r="I156" s="22">
        <v>157594</v>
      </c>
    </row>
    <row r="157" spans="1:9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3968804</v>
      </c>
      <c r="F157" s="22">
        <v>2071145</v>
      </c>
      <c r="G157" s="22">
        <v>717902</v>
      </c>
      <c r="H157" s="22">
        <v>0</v>
      </c>
      <c r="I157" s="22">
        <v>6757851</v>
      </c>
    </row>
    <row r="158" spans="1:9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2242001</v>
      </c>
      <c r="F158" s="22">
        <v>0</v>
      </c>
      <c r="G158" s="22">
        <v>0</v>
      </c>
      <c r="H158" s="22">
        <v>0</v>
      </c>
      <c r="I158" s="22">
        <v>2242001</v>
      </c>
    </row>
    <row r="159" spans="1:9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1345639</v>
      </c>
      <c r="F159" s="22">
        <v>0</v>
      </c>
      <c r="G159" s="22">
        <v>0</v>
      </c>
      <c r="H159" s="22">
        <v>0</v>
      </c>
      <c r="I159" s="22">
        <v>1345639</v>
      </c>
    </row>
    <row r="160" spans="1:9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1584965</v>
      </c>
      <c r="F160" s="22">
        <v>0</v>
      </c>
      <c r="G160" s="22">
        <v>0</v>
      </c>
      <c r="H160" s="22">
        <v>1323226</v>
      </c>
      <c r="I160" s="22">
        <v>2908191</v>
      </c>
    </row>
    <row r="161" spans="1:9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2934894</v>
      </c>
      <c r="F161" s="22">
        <v>0</v>
      </c>
      <c r="G161" s="22">
        <v>1076119</v>
      </c>
      <c r="H161" s="22">
        <v>0</v>
      </c>
      <c r="I161" s="22">
        <v>4011013</v>
      </c>
    </row>
    <row r="162" spans="1:9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164663</v>
      </c>
      <c r="F162" s="22">
        <v>144075</v>
      </c>
      <c r="G162" s="22">
        <v>0</v>
      </c>
      <c r="H162" s="22">
        <v>1176448</v>
      </c>
      <c r="I162" s="22">
        <v>1485186</v>
      </c>
    </row>
    <row r="163" spans="1:9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483911</v>
      </c>
      <c r="F163" s="22">
        <v>0</v>
      </c>
      <c r="G163" s="22">
        <v>1902186</v>
      </c>
      <c r="H163" s="22">
        <v>0</v>
      </c>
      <c r="I163" s="22">
        <v>2386097</v>
      </c>
    </row>
    <row r="164" spans="1:9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1845585</v>
      </c>
      <c r="F164" s="22">
        <v>0</v>
      </c>
      <c r="G164" s="22">
        <v>0</v>
      </c>
      <c r="H164" s="22">
        <v>0</v>
      </c>
      <c r="I164" s="22">
        <v>1845585</v>
      </c>
    </row>
    <row r="165" spans="1:9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1307034</v>
      </c>
      <c r="F165" s="22">
        <v>3592099</v>
      </c>
      <c r="G165" s="22">
        <v>13473</v>
      </c>
      <c r="H165" s="22">
        <v>90569</v>
      </c>
      <c r="I165" s="22">
        <v>5003175</v>
      </c>
    </row>
    <row r="166" spans="1:9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3197023</v>
      </c>
      <c r="F166" s="22">
        <v>0</v>
      </c>
      <c r="G166" s="22">
        <v>1406864</v>
      </c>
      <c r="H166" s="22">
        <v>0</v>
      </c>
      <c r="I166" s="22">
        <v>4603887</v>
      </c>
    </row>
    <row r="167" spans="1:9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3686941</v>
      </c>
      <c r="F167" s="22">
        <v>0</v>
      </c>
      <c r="G167" s="22">
        <v>0</v>
      </c>
      <c r="H167" s="22">
        <v>0</v>
      </c>
      <c r="I167" s="22">
        <v>3686941</v>
      </c>
    </row>
    <row r="168" spans="1:9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204556</v>
      </c>
      <c r="F168" s="22">
        <v>5456426</v>
      </c>
      <c r="G168" s="22">
        <v>0</v>
      </c>
      <c r="H168" s="22">
        <v>0</v>
      </c>
      <c r="I168" s="22">
        <v>5660982</v>
      </c>
    </row>
    <row r="169" spans="1:9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168913</v>
      </c>
      <c r="F169" s="22">
        <v>0</v>
      </c>
      <c r="G169" s="22">
        <v>0</v>
      </c>
      <c r="H169" s="22">
        <v>0</v>
      </c>
      <c r="I169" s="22">
        <v>168913</v>
      </c>
    </row>
    <row r="170" spans="1:9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2849620</v>
      </c>
      <c r="F170" s="22">
        <v>0</v>
      </c>
      <c r="G170" s="22">
        <v>0</v>
      </c>
      <c r="H170" s="22">
        <v>0</v>
      </c>
      <c r="I170" s="22">
        <v>2849620</v>
      </c>
    </row>
    <row r="171" spans="1:9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7423535</v>
      </c>
      <c r="F171" s="22">
        <v>0</v>
      </c>
      <c r="G171" s="22">
        <v>2186679</v>
      </c>
      <c r="H171" s="22">
        <v>22934856</v>
      </c>
      <c r="I171" s="22">
        <v>32545070</v>
      </c>
    </row>
    <row r="172" spans="1:9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116011</v>
      </c>
      <c r="F172" s="22">
        <v>0</v>
      </c>
      <c r="G172" s="22">
        <v>0</v>
      </c>
      <c r="H172" s="22">
        <v>358894</v>
      </c>
      <c r="I172" s="22">
        <v>474905</v>
      </c>
    </row>
    <row r="173" spans="1:9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72962</v>
      </c>
      <c r="F173" s="22">
        <v>613386</v>
      </c>
      <c r="G173" s="22">
        <v>280940</v>
      </c>
      <c r="H173" s="22">
        <v>0</v>
      </c>
      <c r="I173" s="22">
        <v>967288</v>
      </c>
    </row>
    <row r="174" spans="1:9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2373494</v>
      </c>
      <c r="F174" s="22">
        <v>0</v>
      </c>
      <c r="G174" s="22">
        <v>0</v>
      </c>
      <c r="H174" s="22">
        <v>0</v>
      </c>
      <c r="I174" s="22">
        <v>2373494</v>
      </c>
    </row>
    <row r="175" spans="1:9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882121</v>
      </c>
      <c r="F175" s="22">
        <v>0</v>
      </c>
      <c r="G175" s="22">
        <v>0</v>
      </c>
      <c r="H175" s="22">
        <v>0</v>
      </c>
      <c r="I175" s="22">
        <v>882121</v>
      </c>
    </row>
    <row r="176" spans="1:9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2151243</v>
      </c>
      <c r="F176" s="22">
        <v>1014479</v>
      </c>
      <c r="G176" s="22">
        <v>4096135</v>
      </c>
      <c r="H176" s="22">
        <v>0</v>
      </c>
      <c r="I176" s="22">
        <v>7261857</v>
      </c>
    </row>
    <row r="177" spans="1:9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10674432</v>
      </c>
      <c r="F177" s="22">
        <v>30470</v>
      </c>
      <c r="G177" s="22">
        <v>101579</v>
      </c>
      <c r="H177" s="22">
        <v>0</v>
      </c>
      <c r="I177" s="22">
        <v>10806481</v>
      </c>
    </row>
    <row r="178" spans="1:9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15460695</v>
      </c>
      <c r="F178" s="22">
        <v>0</v>
      </c>
      <c r="G178" s="22">
        <v>0</v>
      </c>
      <c r="H178" s="22">
        <v>0</v>
      </c>
      <c r="I178" s="22">
        <v>15460695</v>
      </c>
    </row>
    <row r="179" spans="1:9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1063716</v>
      </c>
      <c r="F179" s="22">
        <v>1533725</v>
      </c>
      <c r="G179" s="22">
        <v>2191715</v>
      </c>
      <c r="H179" s="22">
        <v>0</v>
      </c>
      <c r="I179" s="22">
        <v>4789156</v>
      </c>
    </row>
    <row r="180" spans="1:9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8148854</v>
      </c>
      <c r="F181" s="22">
        <v>0</v>
      </c>
      <c r="G181" s="22">
        <v>0</v>
      </c>
      <c r="H181" s="22">
        <v>0</v>
      </c>
      <c r="I181" s="22">
        <v>8148854</v>
      </c>
    </row>
    <row r="182" spans="1:9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1188346</v>
      </c>
      <c r="F182" s="22">
        <v>0</v>
      </c>
      <c r="G182" s="22">
        <v>6942363</v>
      </c>
      <c r="H182" s="22">
        <v>0</v>
      </c>
      <c r="I182" s="22">
        <v>8130709</v>
      </c>
    </row>
    <row r="183" spans="1:9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3401775</v>
      </c>
      <c r="F183" s="22">
        <v>170842</v>
      </c>
      <c r="G183" s="22">
        <v>178460</v>
      </c>
      <c r="H183" s="22">
        <v>0</v>
      </c>
      <c r="I183" s="22">
        <v>3751077</v>
      </c>
    </row>
    <row r="184" spans="1:9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1035252</v>
      </c>
      <c r="F184" s="22">
        <v>244541</v>
      </c>
      <c r="G184" s="22">
        <v>0</v>
      </c>
      <c r="H184" s="22">
        <v>0</v>
      </c>
      <c r="I184" s="22">
        <v>1279793</v>
      </c>
    </row>
    <row r="185" spans="1:9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803960</v>
      </c>
      <c r="F185" s="22">
        <v>0</v>
      </c>
      <c r="G185" s="22">
        <v>0</v>
      </c>
      <c r="H185" s="22">
        <v>0</v>
      </c>
      <c r="I185" s="22">
        <v>803960</v>
      </c>
    </row>
    <row r="186" spans="1:9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2571465</v>
      </c>
      <c r="F186" s="22">
        <v>0</v>
      </c>
      <c r="G186" s="22">
        <v>0</v>
      </c>
      <c r="H186" s="22">
        <v>0</v>
      </c>
      <c r="I186" s="22">
        <v>2571465</v>
      </c>
    </row>
    <row r="187" spans="1:9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1786362</v>
      </c>
      <c r="F187" s="22">
        <v>0</v>
      </c>
      <c r="G187" s="22">
        <v>0</v>
      </c>
      <c r="H187" s="22">
        <v>0</v>
      </c>
      <c r="I187" s="22">
        <v>1786362</v>
      </c>
    </row>
    <row r="188" spans="1:9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1713159</v>
      </c>
      <c r="F188" s="22">
        <v>373171</v>
      </c>
      <c r="G188" s="22">
        <v>1946761</v>
      </c>
      <c r="H188" s="22">
        <v>0</v>
      </c>
      <c r="I188" s="22">
        <v>4033091</v>
      </c>
    </row>
    <row r="189" spans="1:9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615267</v>
      </c>
      <c r="F189" s="22">
        <v>0</v>
      </c>
      <c r="G189" s="22">
        <v>0</v>
      </c>
      <c r="H189" s="22">
        <v>0</v>
      </c>
      <c r="I189" s="22">
        <v>615267</v>
      </c>
    </row>
    <row r="190" spans="1:9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6248138</v>
      </c>
      <c r="F190" s="22">
        <v>0</v>
      </c>
      <c r="G190" s="22">
        <v>0</v>
      </c>
      <c r="H190" s="22">
        <v>0</v>
      </c>
      <c r="I190" s="22">
        <v>6248138</v>
      </c>
    </row>
    <row r="191" spans="1:9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2383165</v>
      </c>
      <c r="F191" s="22">
        <v>979779</v>
      </c>
      <c r="G191" s="22">
        <v>0</v>
      </c>
      <c r="H191" s="22">
        <v>0</v>
      </c>
      <c r="I191" s="22">
        <v>3362944</v>
      </c>
    </row>
    <row r="192" spans="1:9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1009981</v>
      </c>
      <c r="F192" s="22">
        <v>0</v>
      </c>
      <c r="G192" s="22">
        <v>0</v>
      </c>
      <c r="H192" s="22">
        <v>0</v>
      </c>
      <c r="I192" s="22">
        <v>1009981</v>
      </c>
    </row>
    <row r="193" spans="1:9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2638602</v>
      </c>
      <c r="F193" s="22">
        <v>0</v>
      </c>
      <c r="G193" s="22">
        <v>275254</v>
      </c>
      <c r="H193" s="22">
        <v>0</v>
      </c>
      <c r="I193" s="22">
        <v>2913856</v>
      </c>
    </row>
    <row r="194" spans="1:9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9184104</v>
      </c>
      <c r="F196" s="22">
        <v>0</v>
      </c>
      <c r="G196" s="22">
        <v>312680</v>
      </c>
      <c r="H196" s="22">
        <v>0</v>
      </c>
      <c r="I196" s="22">
        <v>9496784</v>
      </c>
    </row>
    <row r="197" spans="1:9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6560390</v>
      </c>
      <c r="F197" s="22">
        <v>696711</v>
      </c>
      <c r="G197" s="22">
        <v>0</v>
      </c>
      <c r="H197" s="22">
        <v>0</v>
      </c>
      <c r="I197" s="22">
        <v>7257101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232000</v>
      </c>
      <c r="F198" s="22">
        <v>0</v>
      </c>
      <c r="G198" s="22">
        <v>0</v>
      </c>
      <c r="H198" s="22">
        <v>0</v>
      </c>
      <c r="I198" s="22">
        <v>232000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1069539</v>
      </c>
      <c r="F200" s="22">
        <v>0</v>
      </c>
      <c r="G200" s="22">
        <v>0</v>
      </c>
      <c r="H200" s="22">
        <v>0</v>
      </c>
      <c r="I200" s="22">
        <v>1069539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54701</v>
      </c>
      <c r="H201" s="22">
        <v>0</v>
      </c>
      <c r="I201" s="22">
        <v>54701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75922</v>
      </c>
      <c r="H203" s="22">
        <v>0</v>
      </c>
      <c r="I203" s="22">
        <v>75922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479409</v>
      </c>
      <c r="F205" s="22">
        <v>0</v>
      </c>
      <c r="G205" s="22">
        <v>0</v>
      </c>
      <c r="H205" s="22">
        <v>0</v>
      </c>
      <c r="I205" s="22">
        <v>479409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158131</v>
      </c>
      <c r="F206" s="22">
        <v>0</v>
      </c>
      <c r="G206" s="22">
        <v>0</v>
      </c>
      <c r="H206" s="22">
        <v>0</v>
      </c>
      <c r="I206" s="22">
        <v>158131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360076</v>
      </c>
      <c r="F208" s="22">
        <v>0</v>
      </c>
      <c r="G208" s="22">
        <v>0</v>
      </c>
      <c r="H208" s="22">
        <v>0</v>
      </c>
      <c r="I208" s="22">
        <v>360076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173838</v>
      </c>
      <c r="I209" s="22">
        <v>173838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18364</v>
      </c>
      <c r="G211" s="22">
        <v>0</v>
      </c>
      <c r="H211" s="22">
        <v>0</v>
      </c>
      <c r="I211" s="22">
        <v>18364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7870</v>
      </c>
      <c r="F214" s="22">
        <v>0</v>
      </c>
      <c r="G214" s="22">
        <v>0</v>
      </c>
      <c r="H214" s="22">
        <v>0</v>
      </c>
      <c r="I214" s="22">
        <v>7870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34472</v>
      </c>
      <c r="F215" s="22">
        <v>578524</v>
      </c>
      <c r="G215" s="22">
        <v>0</v>
      </c>
      <c r="H215" s="22">
        <v>0</v>
      </c>
      <c r="I215" s="22">
        <v>612996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27648</v>
      </c>
      <c r="F216" s="22">
        <v>0</v>
      </c>
      <c r="G216" s="22">
        <v>0</v>
      </c>
      <c r="H216" s="22">
        <v>0</v>
      </c>
      <c r="I216" s="22">
        <v>27648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139925</v>
      </c>
      <c r="F219" s="22">
        <v>0</v>
      </c>
      <c r="G219" s="22">
        <v>0</v>
      </c>
      <c r="H219" s="22">
        <v>0</v>
      </c>
      <c r="I219" s="22">
        <v>139925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670900</v>
      </c>
      <c r="F220" s="22">
        <v>0</v>
      </c>
      <c r="G220" s="22">
        <v>0</v>
      </c>
      <c r="H220" s="22">
        <v>0</v>
      </c>
      <c r="I220" s="22">
        <v>670900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52096</v>
      </c>
      <c r="F221" s="22">
        <v>0</v>
      </c>
      <c r="G221" s="22">
        <v>0</v>
      </c>
      <c r="H221" s="22">
        <v>0</v>
      </c>
      <c r="I221" s="22">
        <v>52096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1827434</v>
      </c>
      <c r="F223" s="22">
        <v>0</v>
      </c>
      <c r="G223" s="22">
        <v>0</v>
      </c>
      <c r="H223" s="22">
        <v>0</v>
      </c>
      <c r="I223" s="22">
        <v>1827434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28920</v>
      </c>
      <c r="F229" s="22">
        <v>118546</v>
      </c>
      <c r="G229" s="22">
        <v>0</v>
      </c>
      <c r="H229" s="22">
        <v>0</v>
      </c>
      <c r="I229" s="22">
        <v>147466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289421</v>
      </c>
      <c r="F230" s="22">
        <v>0</v>
      </c>
      <c r="G230" s="22">
        <v>0</v>
      </c>
      <c r="H230" s="22">
        <v>0</v>
      </c>
      <c r="I230" s="22">
        <v>289421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2654</v>
      </c>
      <c r="F231" s="22">
        <v>0</v>
      </c>
      <c r="G231" s="22">
        <v>0</v>
      </c>
      <c r="H231" s="22">
        <v>0</v>
      </c>
      <c r="I231" s="22">
        <v>2654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427071</v>
      </c>
      <c r="G232" s="22">
        <v>0</v>
      </c>
      <c r="H232" s="22">
        <v>0</v>
      </c>
      <c r="I232" s="22">
        <v>427071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146348</v>
      </c>
      <c r="F233" s="22">
        <v>0</v>
      </c>
      <c r="G233" s="22">
        <v>0</v>
      </c>
      <c r="H233" s="22">
        <v>0</v>
      </c>
      <c r="I233" s="22">
        <v>146348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95851</v>
      </c>
      <c r="F236" s="22">
        <v>0</v>
      </c>
      <c r="G236" s="22">
        <v>0</v>
      </c>
      <c r="H236" s="22">
        <v>0</v>
      </c>
      <c r="I236" s="22">
        <v>95851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219973</v>
      </c>
      <c r="F239" s="22">
        <v>0</v>
      </c>
      <c r="G239" s="22">
        <v>0</v>
      </c>
      <c r="H239" s="22">
        <v>0</v>
      </c>
      <c r="I239" s="22">
        <v>219973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1169213</v>
      </c>
      <c r="F240" s="22">
        <v>0</v>
      </c>
      <c r="G240" s="22">
        <v>0</v>
      </c>
      <c r="H240" s="22">
        <v>0</v>
      </c>
      <c r="I240" s="22">
        <v>1169213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113461</v>
      </c>
      <c r="F242" s="22">
        <v>0</v>
      </c>
      <c r="G242" s="22">
        <v>104828</v>
      </c>
      <c r="H242" s="22">
        <v>268667</v>
      </c>
      <c r="I242" s="22">
        <v>486956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275000</v>
      </c>
      <c r="F251" s="22">
        <v>0</v>
      </c>
      <c r="G251" s="22">
        <v>0</v>
      </c>
      <c r="H251" s="22">
        <v>0</v>
      </c>
      <c r="I251" s="22">
        <v>275000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1301857</v>
      </c>
      <c r="F252" s="22">
        <v>0</v>
      </c>
      <c r="G252" s="22">
        <v>0</v>
      </c>
      <c r="H252" s="22">
        <v>0</v>
      </c>
      <c r="I252" s="22">
        <v>1301857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100463</v>
      </c>
      <c r="H253" s="22">
        <v>0</v>
      </c>
      <c r="I253" s="22">
        <v>100463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69685</v>
      </c>
      <c r="F254" s="22">
        <v>0</v>
      </c>
      <c r="G254" s="22">
        <v>0</v>
      </c>
      <c r="H254" s="22">
        <v>0</v>
      </c>
      <c r="I254" s="22">
        <v>69685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154342</v>
      </c>
      <c r="F255" s="22">
        <v>0</v>
      </c>
      <c r="G255" s="22">
        <v>0</v>
      </c>
      <c r="H255" s="22">
        <v>0</v>
      </c>
      <c r="I255" s="22">
        <v>154342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145269</v>
      </c>
      <c r="F257" s="22">
        <v>0</v>
      </c>
      <c r="G257" s="22">
        <v>0</v>
      </c>
      <c r="H257" s="22">
        <v>0</v>
      </c>
      <c r="I257" s="22">
        <v>145269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832831</v>
      </c>
      <c r="F258" s="22">
        <v>0</v>
      </c>
      <c r="G258" s="22">
        <v>0</v>
      </c>
      <c r="H258" s="22">
        <v>0</v>
      </c>
      <c r="I258" s="22">
        <v>832831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817587</v>
      </c>
      <c r="F259" s="22">
        <v>0</v>
      </c>
      <c r="G259" s="22">
        <v>0</v>
      </c>
      <c r="H259" s="22">
        <v>0</v>
      </c>
      <c r="I259" s="22">
        <v>817587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4891</v>
      </c>
      <c r="F260" s="22">
        <v>0</v>
      </c>
      <c r="G260" s="22">
        <v>0</v>
      </c>
      <c r="H260" s="22">
        <v>0</v>
      </c>
      <c r="I260" s="22">
        <v>4891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704111</v>
      </c>
      <c r="F261" s="22">
        <v>0</v>
      </c>
      <c r="G261" s="22">
        <v>0</v>
      </c>
      <c r="H261" s="22">
        <v>0</v>
      </c>
      <c r="I261" s="22">
        <v>704111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75806</v>
      </c>
      <c r="F262" s="22">
        <v>0</v>
      </c>
      <c r="G262" s="22">
        <v>0</v>
      </c>
      <c r="H262" s="22">
        <v>0</v>
      </c>
      <c r="I262" s="22">
        <v>75806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197680</v>
      </c>
      <c r="F263" s="22">
        <v>0</v>
      </c>
      <c r="G263" s="22">
        <v>969786</v>
      </c>
      <c r="H263" s="22">
        <v>0</v>
      </c>
      <c r="I263" s="22">
        <v>1167466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1094543</v>
      </c>
      <c r="F264" s="22">
        <v>0</v>
      </c>
      <c r="G264" s="22">
        <v>0</v>
      </c>
      <c r="H264" s="22">
        <v>0</v>
      </c>
      <c r="I264" s="22">
        <v>1094543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169029</v>
      </c>
      <c r="G265" s="22">
        <v>0</v>
      </c>
      <c r="H265" s="22">
        <v>0</v>
      </c>
      <c r="I265" s="22">
        <v>169029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200428</v>
      </c>
      <c r="I267" s="22">
        <v>200428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112848</v>
      </c>
      <c r="F268" s="22">
        <v>0</v>
      </c>
      <c r="G268" s="22">
        <v>0</v>
      </c>
      <c r="H268" s="22">
        <v>0</v>
      </c>
      <c r="I268" s="22">
        <v>112848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107072</v>
      </c>
      <c r="F270" s="22">
        <v>0</v>
      </c>
      <c r="G270" s="22">
        <v>0</v>
      </c>
      <c r="H270" s="22">
        <v>0</v>
      </c>
      <c r="I270" s="22">
        <v>107072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319525</v>
      </c>
      <c r="F271" s="22">
        <v>0</v>
      </c>
      <c r="G271" s="22">
        <v>0</v>
      </c>
      <c r="H271" s="22">
        <v>0</v>
      </c>
      <c r="I271" s="22">
        <v>319525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725617</v>
      </c>
      <c r="F273" s="22">
        <v>0</v>
      </c>
      <c r="G273" s="22">
        <v>59863</v>
      </c>
      <c r="H273" s="22">
        <v>0</v>
      </c>
      <c r="I273" s="22">
        <v>785480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85665</v>
      </c>
      <c r="F275" s="22">
        <v>0</v>
      </c>
      <c r="G275" s="22">
        <v>0</v>
      </c>
      <c r="H275" s="22">
        <v>0</v>
      </c>
      <c r="I275" s="22">
        <v>85665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515986</v>
      </c>
      <c r="G276" s="22">
        <v>0</v>
      </c>
      <c r="H276" s="22">
        <v>0</v>
      </c>
      <c r="I276" s="22">
        <v>515986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62756</v>
      </c>
      <c r="F277" s="22">
        <v>0</v>
      </c>
      <c r="G277" s="22">
        <v>0</v>
      </c>
      <c r="H277" s="22">
        <v>0</v>
      </c>
      <c r="I277" s="22">
        <v>62756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12186</v>
      </c>
      <c r="F278" s="22">
        <v>0</v>
      </c>
      <c r="G278" s="22">
        <v>0</v>
      </c>
      <c r="H278" s="22">
        <v>0</v>
      </c>
      <c r="I278" s="22">
        <v>12186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838476</v>
      </c>
      <c r="F279" s="22">
        <v>0</v>
      </c>
      <c r="G279" s="22">
        <v>31344</v>
      </c>
      <c r="H279" s="22">
        <v>0</v>
      </c>
      <c r="I279" s="22">
        <v>869820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489006</v>
      </c>
      <c r="F280" s="22">
        <v>0</v>
      </c>
      <c r="G280" s="22">
        <v>0</v>
      </c>
      <c r="H280" s="22">
        <v>0</v>
      </c>
      <c r="I280" s="22">
        <v>489006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1402609</v>
      </c>
      <c r="F282" s="22">
        <v>0</v>
      </c>
      <c r="G282" s="22">
        <v>0</v>
      </c>
      <c r="H282" s="22">
        <v>0</v>
      </c>
      <c r="I282" s="22">
        <v>1402609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255189</v>
      </c>
      <c r="F284" s="22">
        <v>0</v>
      </c>
      <c r="G284" s="22">
        <v>0</v>
      </c>
      <c r="H284" s="22">
        <v>0</v>
      </c>
      <c r="I284" s="22">
        <v>255189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9427</v>
      </c>
      <c r="F290" s="22">
        <v>0</v>
      </c>
      <c r="G290" s="22">
        <v>0</v>
      </c>
      <c r="H290" s="22">
        <v>0</v>
      </c>
      <c r="I290" s="22">
        <v>9427</v>
      </c>
    </row>
    <row r="291" spans="1: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540000</v>
      </c>
      <c r="F291" s="22">
        <v>0</v>
      </c>
      <c r="G291" s="22">
        <v>0</v>
      </c>
      <c r="H291" s="22">
        <v>0</v>
      </c>
      <c r="I291" s="22">
        <v>540000</v>
      </c>
    </row>
    <row r="292" spans="1: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32705</v>
      </c>
      <c r="F323" s="22">
        <v>0</v>
      </c>
      <c r="G323" s="22">
        <v>0</v>
      </c>
      <c r="H323" s="22">
        <v>0</v>
      </c>
      <c r="I323" s="22">
        <v>32705</v>
      </c>
    </row>
    <row r="324" spans="1: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20884</v>
      </c>
      <c r="G334" s="22">
        <v>0</v>
      </c>
      <c r="H334" s="22">
        <v>0</v>
      </c>
      <c r="I334" s="22">
        <v>20884</v>
      </c>
    </row>
    <row r="335" spans="1: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0</v>
      </c>
      <c r="F350" s="22">
        <v>0</v>
      </c>
      <c r="G350" s="22">
        <v>0</v>
      </c>
      <c r="H350" s="22">
        <v>1900000</v>
      </c>
      <c r="I350" s="22">
        <v>1900000</v>
      </c>
    </row>
    <row r="351" spans="1:9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8AEC6-9FEF-471C-97C2-5A8B7A688F8A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1244</v>
      </c>
      <c r="D1" s="20" t="s">
        <v>1256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1246</v>
      </c>
      <c r="F2" s="21" t="s">
        <v>1247</v>
      </c>
      <c r="G2" s="21" t="s">
        <v>1248</v>
      </c>
      <c r="H2" s="21" t="s">
        <v>65</v>
      </c>
      <c r="I2" s="21" t="s">
        <v>1249</v>
      </c>
    </row>
    <row r="3" spans="1:9" x14ac:dyDescent="0.25">
      <c r="A3" s="21"/>
      <c r="B3" s="21"/>
      <c r="C3" s="21"/>
      <c r="D3" s="21" t="s">
        <v>88</v>
      </c>
      <c r="E3" s="21" t="s">
        <v>1250</v>
      </c>
      <c r="F3" s="21" t="s">
        <v>1251</v>
      </c>
      <c r="G3" s="21" t="s">
        <v>1252</v>
      </c>
      <c r="H3" s="21" t="s">
        <v>1253</v>
      </c>
      <c r="I3" s="21" t="s">
        <v>1254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24985626</v>
      </c>
      <c r="F4" s="22">
        <v>23892272</v>
      </c>
      <c r="G4" s="22">
        <v>115160</v>
      </c>
      <c r="H4" s="22">
        <v>2169807</v>
      </c>
      <c r="I4" s="22">
        <v>51162865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8448472</v>
      </c>
      <c r="F5" s="22">
        <v>367497</v>
      </c>
      <c r="G5" s="22">
        <v>0</v>
      </c>
      <c r="H5" s="22">
        <v>1370241</v>
      </c>
      <c r="I5" s="22">
        <v>10186210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553789000</v>
      </c>
      <c r="F6" s="22">
        <v>1246310000</v>
      </c>
      <c r="G6" s="22">
        <v>1646814000</v>
      </c>
      <c r="H6" s="22">
        <v>214469000</v>
      </c>
      <c r="I6" s="22">
        <v>3661382000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17259636</v>
      </c>
      <c r="F7" s="22">
        <v>4981775</v>
      </c>
      <c r="G7" s="22">
        <v>2510353</v>
      </c>
      <c r="H7" s="22">
        <v>0</v>
      </c>
      <c r="I7" s="22">
        <v>24751764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27803511</v>
      </c>
      <c r="F8" s="22">
        <v>0</v>
      </c>
      <c r="G8" s="22">
        <v>0</v>
      </c>
      <c r="H8" s="22">
        <v>0</v>
      </c>
      <c r="I8" s="22">
        <v>27803511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1612611000</v>
      </c>
      <c r="F9" s="22">
        <v>81374000</v>
      </c>
      <c r="G9" s="22">
        <v>644083000</v>
      </c>
      <c r="H9" s="22">
        <v>88119000</v>
      </c>
      <c r="I9" s="22">
        <v>2426187000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32726338</v>
      </c>
      <c r="F10" s="22">
        <v>7755</v>
      </c>
      <c r="G10" s="22">
        <v>5549774</v>
      </c>
      <c r="H10" s="22">
        <v>0</v>
      </c>
      <c r="I10" s="22">
        <v>38283867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135896089</v>
      </c>
      <c r="F11" s="22">
        <v>0</v>
      </c>
      <c r="G11" s="22">
        <v>0</v>
      </c>
      <c r="H11" s="22">
        <v>0</v>
      </c>
      <c r="I11" s="22">
        <v>135896089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9012010</v>
      </c>
      <c r="F12" s="22">
        <v>0</v>
      </c>
      <c r="G12" s="22">
        <v>0</v>
      </c>
      <c r="H12" s="22">
        <v>0</v>
      </c>
      <c r="I12" s="22">
        <v>9012010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49910783</v>
      </c>
      <c r="F13" s="22">
        <v>31312</v>
      </c>
      <c r="G13" s="22">
        <v>0</v>
      </c>
      <c r="H13" s="22">
        <v>0</v>
      </c>
      <c r="I13" s="22">
        <v>49942095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674000</v>
      </c>
      <c r="G14" s="22">
        <v>32029000</v>
      </c>
      <c r="H14" s="22">
        <v>43818000</v>
      </c>
      <c r="I14" s="22">
        <v>76521000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27014843</v>
      </c>
      <c r="F15" s="22">
        <v>0</v>
      </c>
      <c r="G15" s="22">
        <v>0</v>
      </c>
      <c r="H15" s="22">
        <v>0</v>
      </c>
      <c r="I15" s="22">
        <v>27014843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23243000</v>
      </c>
      <c r="F16" s="22">
        <v>0</v>
      </c>
      <c r="G16" s="22">
        <v>187886000</v>
      </c>
      <c r="H16" s="22">
        <v>0</v>
      </c>
      <c r="I16" s="22">
        <v>211129000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69330739</v>
      </c>
      <c r="F17" s="22">
        <v>0</v>
      </c>
      <c r="G17" s="22">
        <v>139169933</v>
      </c>
      <c r="H17" s="22">
        <v>0</v>
      </c>
      <c r="I17" s="22">
        <v>208500672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17270560</v>
      </c>
      <c r="F18" s="22">
        <v>0</v>
      </c>
      <c r="G18" s="22">
        <v>0</v>
      </c>
      <c r="H18" s="22">
        <v>0</v>
      </c>
      <c r="I18" s="22">
        <v>17270560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52858270</v>
      </c>
      <c r="F19" s="22">
        <v>0</v>
      </c>
      <c r="G19" s="22">
        <v>0</v>
      </c>
      <c r="H19" s="22">
        <v>0</v>
      </c>
      <c r="I19" s="22">
        <v>52858270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22013964</v>
      </c>
      <c r="F20" s="22">
        <v>506683</v>
      </c>
      <c r="G20" s="22">
        <v>10238357</v>
      </c>
      <c r="H20" s="22">
        <v>0</v>
      </c>
      <c r="I20" s="22">
        <v>32759004</v>
      </c>
    </row>
    <row r="21" spans="1:9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769024</v>
      </c>
      <c r="F21" s="22">
        <v>0</v>
      </c>
      <c r="G21" s="22">
        <v>0</v>
      </c>
      <c r="H21" s="22">
        <v>0</v>
      </c>
      <c r="I21" s="22">
        <v>769024</v>
      </c>
    </row>
    <row r="22" spans="1:9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1466326</v>
      </c>
      <c r="F22" s="22">
        <v>0</v>
      </c>
      <c r="G22" s="22">
        <v>4053791</v>
      </c>
      <c r="H22" s="22">
        <v>0</v>
      </c>
      <c r="I22" s="22">
        <v>5520117</v>
      </c>
    </row>
    <row r="23" spans="1:9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19996101</v>
      </c>
      <c r="F23" s="22">
        <v>0</v>
      </c>
      <c r="G23" s="22">
        <v>0</v>
      </c>
      <c r="H23" s="22">
        <v>0</v>
      </c>
      <c r="I23" s="22">
        <v>19996101</v>
      </c>
    </row>
    <row r="24" spans="1:9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64860589</v>
      </c>
      <c r="F24" s="22">
        <v>33892925</v>
      </c>
      <c r="G24" s="22">
        <v>56713022</v>
      </c>
      <c r="H24" s="22">
        <v>17039927</v>
      </c>
      <c r="I24" s="22">
        <v>172506463</v>
      </c>
    </row>
    <row r="25" spans="1:9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195890234</v>
      </c>
      <c r="F25" s="22">
        <v>0</v>
      </c>
      <c r="G25" s="22">
        <v>136339962</v>
      </c>
      <c r="H25" s="22">
        <v>88075620</v>
      </c>
      <c r="I25" s="22">
        <v>420305816</v>
      </c>
    </row>
    <row r="26" spans="1:9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8608297</v>
      </c>
      <c r="I27" s="22">
        <v>8608297</v>
      </c>
    </row>
    <row r="28" spans="1:9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3990115</v>
      </c>
      <c r="I29" s="22">
        <v>3990115</v>
      </c>
    </row>
    <row r="30" spans="1:9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6471704</v>
      </c>
      <c r="F30" s="22">
        <v>257659</v>
      </c>
      <c r="G30" s="22">
        <v>0</v>
      </c>
      <c r="H30" s="22">
        <v>0</v>
      </c>
      <c r="I30" s="22">
        <v>6729363</v>
      </c>
    </row>
    <row r="31" spans="1:9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5309801</v>
      </c>
      <c r="F31" s="22">
        <v>0</v>
      </c>
      <c r="G31" s="22">
        <v>0</v>
      </c>
      <c r="H31" s="22">
        <v>0</v>
      </c>
      <c r="I31" s="22">
        <v>5309801</v>
      </c>
    </row>
    <row r="32" spans="1:9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639079</v>
      </c>
      <c r="F33" s="22">
        <v>748911</v>
      </c>
      <c r="G33" s="22">
        <v>0</v>
      </c>
      <c r="H33" s="22">
        <v>0</v>
      </c>
      <c r="I33" s="22">
        <v>1387990</v>
      </c>
    </row>
    <row r="34" spans="1:9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4638759</v>
      </c>
      <c r="F34" s="22">
        <v>40444</v>
      </c>
      <c r="G34" s="22">
        <v>0</v>
      </c>
      <c r="H34" s="22">
        <v>0</v>
      </c>
      <c r="I34" s="22">
        <v>4679203</v>
      </c>
    </row>
    <row r="35" spans="1:9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7373125</v>
      </c>
      <c r="F35" s="22">
        <v>0</v>
      </c>
      <c r="G35" s="22">
        <v>0</v>
      </c>
      <c r="H35" s="22">
        <v>0</v>
      </c>
      <c r="I35" s="22">
        <v>7373125</v>
      </c>
    </row>
    <row r="36" spans="1:9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2426937</v>
      </c>
      <c r="F37" s="22">
        <v>0</v>
      </c>
      <c r="G37" s="22">
        <v>0</v>
      </c>
      <c r="H37" s="22">
        <v>0</v>
      </c>
      <c r="I37" s="22">
        <v>2426937</v>
      </c>
    </row>
    <row r="38" spans="1:9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4165756</v>
      </c>
      <c r="F38" s="22">
        <v>0</v>
      </c>
      <c r="G38" s="22">
        <v>0</v>
      </c>
      <c r="H38" s="22">
        <v>0</v>
      </c>
      <c r="I38" s="22">
        <v>4165756</v>
      </c>
    </row>
    <row r="39" spans="1:9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0</v>
      </c>
      <c r="F39" s="22">
        <v>107027</v>
      </c>
      <c r="G39" s="22">
        <v>0</v>
      </c>
      <c r="H39" s="22">
        <v>0</v>
      </c>
      <c r="I39" s="22">
        <v>107027</v>
      </c>
    </row>
    <row r="40" spans="1:9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65300</v>
      </c>
      <c r="F41" s="22">
        <v>0</v>
      </c>
      <c r="G41" s="22">
        <v>0</v>
      </c>
      <c r="H41" s="22">
        <v>0</v>
      </c>
      <c r="I41" s="22">
        <v>65300</v>
      </c>
    </row>
    <row r="42" spans="1:9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23647765</v>
      </c>
      <c r="F42" s="22">
        <v>0</v>
      </c>
      <c r="G42" s="22">
        <v>0</v>
      </c>
      <c r="H42" s="22">
        <v>0</v>
      </c>
      <c r="I42" s="22">
        <v>23647765</v>
      </c>
    </row>
    <row r="43" spans="1:9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0</v>
      </c>
      <c r="F43" s="22">
        <v>137203</v>
      </c>
      <c r="G43" s="22">
        <v>0</v>
      </c>
      <c r="H43" s="22">
        <v>532326</v>
      </c>
      <c r="I43" s="22">
        <v>669529</v>
      </c>
    </row>
    <row r="44" spans="1:9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6656458</v>
      </c>
      <c r="F44" s="22">
        <v>8784879</v>
      </c>
      <c r="G44" s="22">
        <v>0</v>
      </c>
      <c r="H44" s="22">
        <v>28996253</v>
      </c>
      <c r="I44" s="22">
        <v>44437590</v>
      </c>
    </row>
    <row r="45" spans="1:9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1257207</v>
      </c>
      <c r="I45" s="22">
        <v>1257207</v>
      </c>
    </row>
    <row r="46" spans="1:9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0</v>
      </c>
      <c r="F46" s="22">
        <v>7517865</v>
      </c>
      <c r="G46" s="22">
        <v>0</v>
      </c>
      <c r="H46" s="22">
        <v>0</v>
      </c>
      <c r="I46" s="22">
        <v>7517865</v>
      </c>
    </row>
    <row r="47" spans="1:9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38658680</v>
      </c>
      <c r="F47" s="22">
        <v>0</v>
      </c>
      <c r="G47" s="22">
        <v>0</v>
      </c>
      <c r="H47" s="22">
        <v>0</v>
      </c>
      <c r="I47" s="22">
        <v>38658680</v>
      </c>
    </row>
    <row r="48" spans="1:9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4316885</v>
      </c>
      <c r="F48" s="22">
        <v>170987</v>
      </c>
      <c r="G48" s="22">
        <v>0</v>
      </c>
      <c r="H48" s="22">
        <v>2685739</v>
      </c>
      <c r="I48" s="22">
        <v>7173611</v>
      </c>
    </row>
    <row r="49" spans="1:9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8322322</v>
      </c>
      <c r="F51" s="22">
        <v>10966285</v>
      </c>
      <c r="G51" s="22">
        <v>351909</v>
      </c>
      <c r="H51" s="22">
        <v>3020260</v>
      </c>
      <c r="I51" s="22">
        <v>22660776</v>
      </c>
    </row>
    <row r="52" spans="1:9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1018933</v>
      </c>
      <c r="F52" s="22">
        <v>0</v>
      </c>
      <c r="G52" s="22">
        <v>0</v>
      </c>
      <c r="H52" s="22">
        <v>2969274</v>
      </c>
      <c r="I52" s="22">
        <v>3988207</v>
      </c>
    </row>
    <row r="53" spans="1:9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5789475</v>
      </c>
      <c r="F53" s="22">
        <v>0</v>
      </c>
      <c r="G53" s="22">
        <v>0</v>
      </c>
      <c r="H53" s="22">
        <v>0</v>
      </c>
      <c r="I53" s="22">
        <v>5789475</v>
      </c>
    </row>
    <row r="54" spans="1:9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223169</v>
      </c>
      <c r="I54" s="22">
        <v>223169</v>
      </c>
    </row>
    <row r="55" spans="1:9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9149608</v>
      </c>
      <c r="I55" s="22">
        <v>9149608</v>
      </c>
    </row>
    <row r="56" spans="1:9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20449278</v>
      </c>
      <c r="F56" s="22">
        <v>0</v>
      </c>
      <c r="G56" s="22">
        <v>0</v>
      </c>
      <c r="H56" s="22">
        <v>3828867</v>
      </c>
      <c r="I56" s="22">
        <v>24278145</v>
      </c>
    </row>
    <row r="57" spans="1:9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6856434</v>
      </c>
      <c r="F57" s="22">
        <v>0</v>
      </c>
      <c r="G57" s="22">
        <v>0</v>
      </c>
      <c r="H57" s="22">
        <v>0</v>
      </c>
      <c r="I57" s="22">
        <v>6856434</v>
      </c>
    </row>
    <row r="58" spans="1:9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14817246</v>
      </c>
      <c r="F58" s="22">
        <v>0</v>
      </c>
      <c r="G58" s="22">
        <v>0</v>
      </c>
      <c r="H58" s="22">
        <v>1850000</v>
      </c>
      <c r="I58" s="22">
        <v>16667246</v>
      </c>
    </row>
    <row r="59" spans="1:9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76581</v>
      </c>
      <c r="F59" s="22">
        <v>0</v>
      </c>
      <c r="G59" s="22">
        <v>0</v>
      </c>
      <c r="H59" s="22">
        <v>0</v>
      </c>
      <c r="I59" s="22">
        <v>76581</v>
      </c>
    </row>
    <row r="60" spans="1:9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3144028</v>
      </c>
      <c r="F60" s="22">
        <v>0</v>
      </c>
      <c r="G60" s="22">
        <v>0</v>
      </c>
      <c r="H60" s="22">
        <v>0</v>
      </c>
      <c r="I60" s="22">
        <v>3144028</v>
      </c>
    </row>
    <row r="61" spans="1:9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2409433</v>
      </c>
      <c r="F61" s="22">
        <v>888706</v>
      </c>
      <c r="G61" s="22">
        <v>1251889</v>
      </c>
      <c r="H61" s="22">
        <v>0</v>
      </c>
      <c r="I61" s="22">
        <v>4550028</v>
      </c>
    </row>
    <row r="62" spans="1:9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6103613</v>
      </c>
      <c r="F63" s="22">
        <v>0</v>
      </c>
      <c r="G63" s="22">
        <v>0</v>
      </c>
      <c r="H63" s="22">
        <v>0</v>
      </c>
      <c r="I63" s="22">
        <v>6103613</v>
      </c>
    </row>
    <row r="64" spans="1:9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2452630</v>
      </c>
      <c r="F67" s="22">
        <v>0</v>
      </c>
      <c r="G67" s="22">
        <v>0</v>
      </c>
      <c r="H67" s="22">
        <v>0</v>
      </c>
      <c r="I67" s="22">
        <v>2452630</v>
      </c>
    </row>
    <row r="68" spans="1:9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2179885</v>
      </c>
      <c r="F68" s="22">
        <v>60302691</v>
      </c>
      <c r="G68" s="22">
        <v>166698</v>
      </c>
      <c r="H68" s="22">
        <v>0</v>
      </c>
      <c r="I68" s="22">
        <v>62649274</v>
      </c>
    </row>
    <row r="69" spans="1:9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6083</v>
      </c>
      <c r="F70" s="22">
        <v>0</v>
      </c>
      <c r="G70" s="22">
        <v>0</v>
      </c>
      <c r="H70" s="22">
        <v>0</v>
      </c>
      <c r="I70" s="22">
        <v>6083</v>
      </c>
    </row>
    <row r="71" spans="1:9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10509191</v>
      </c>
      <c r="F73" s="22">
        <v>0</v>
      </c>
      <c r="G73" s="22">
        <v>136819</v>
      </c>
      <c r="H73" s="22">
        <v>2089050</v>
      </c>
      <c r="I73" s="22">
        <v>12735060</v>
      </c>
    </row>
    <row r="74" spans="1:9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2744146</v>
      </c>
      <c r="F75" s="22">
        <v>0</v>
      </c>
      <c r="G75" s="22">
        <v>0</v>
      </c>
      <c r="H75" s="22">
        <v>955768</v>
      </c>
      <c r="I75" s="22">
        <v>3699914</v>
      </c>
    </row>
    <row r="76" spans="1:9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13589414</v>
      </c>
      <c r="F76" s="22">
        <v>1942260</v>
      </c>
      <c r="G76" s="22">
        <v>1923286</v>
      </c>
      <c r="H76" s="22">
        <v>4069320</v>
      </c>
      <c r="I76" s="22">
        <v>21524280</v>
      </c>
    </row>
    <row r="77" spans="1:9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3502658</v>
      </c>
      <c r="F77" s="22">
        <v>24206</v>
      </c>
      <c r="G77" s="22">
        <v>0</v>
      </c>
      <c r="H77" s="22">
        <v>126484</v>
      </c>
      <c r="I77" s="22">
        <v>3653348</v>
      </c>
    </row>
    <row r="78" spans="1:9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162057</v>
      </c>
      <c r="F78" s="22">
        <v>0</v>
      </c>
      <c r="G78" s="22">
        <v>0</v>
      </c>
      <c r="H78" s="22">
        <v>708366</v>
      </c>
      <c r="I78" s="22">
        <v>870423</v>
      </c>
    </row>
    <row r="79" spans="1:9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589931</v>
      </c>
      <c r="I79" s="22">
        <v>589931</v>
      </c>
    </row>
    <row r="80" spans="1:9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0</v>
      </c>
      <c r="F80" s="22">
        <v>797249</v>
      </c>
      <c r="G80" s="22">
        <v>0</v>
      </c>
      <c r="H80" s="22">
        <v>618209</v>
      </c>
      <c r="I80" s="22">
        <v>1415458</v>
      </c>
    </row>
    <row r="81" spans="1:9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5336319</v>
      </c>
      <c r="F84" s="22">
        <v>0</v>
      </c>
      <c r="G84" s="22">
        <v>0</v>
      </c>
      <c r="H84" s="22">
        <v>7803280</v>
      </c>
      <c r="I84" s="22">
        <v>13139599</v>
      </c>
    </row>
    <row r="85" spans="1:9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861581</v>
      </c>
      <c r="F85" s="22">
        <v>0</v>
      </c>
      <c r="G85" s="22">
        <v>0</v>
      </c>
      <c r="H85" s="22">
        <v>7723317</v>
      </c>
      <c r="I85" s="22">
        <v>8584898</v>
      </c>
    </row>
    <row r="86" spans="1:9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0</v>
      </c>
      <c r="F86" s="22">
        <v>583791</v>
      </c>
      <c r="G86" s="22">
        <v>0</v>
      </c>
      <c r="H86" s="22">
        <v>2362041</v>
      </c>
      <c r="I86" s="22">
        <v>2945832</v>
      </c>
    </row>
    <row r="87" spans="1:9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14165940</v>
      </c>
      <c r="F88" s="22">
        <v>0</v>
      </c>
      <c r="G88" s="22">
        <v>0</v>
      </c>
      <c r="H88" s="22">
        <v>0</v>
      </c>
      <c r="I88" s="22">
        <v>14165940</v>
      </c>
    </row>
    <row r="89" spans="1:9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2400385</v>
      </c>
      <c r="F89" s="22">
        <v>843959</v>
      </c>
      <c r="G89" s="22">
        <v>0</v>
      </c>
      <c r="H89" s="22">
        <v>0</v>
      </c>
      <c r="I89" s="22">
        <v>3244344</v>
      </c>
    </row>
    <row r="90" spans="1:9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1726584</v>
      </c>
      <c r="F90" s="22">
        <v>0</v>
      </c>
      <c r="G90" s="22">
        <v>0</v>
      </c>
      <c r="H90" s="22">
        <v>0</v>
      </c>
      <c r="I90" s="22">
        <v>1726584</v>
      </c>
    </row>
    <row r="91" spans="1:9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10685432</v>
      </c>
      <c r="F91" s="22">
        <v>0</v>
      </c>
      <c r="G91" s="22">
        <v>0</v>
      </c>
      <c r="H91" s="22">
        <v>168435</v>
      </c>
      <c r="I91" s="22">
        <v>10853867</v>
      </c>
    </row>
    <row r="92" spans="1:9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508999</v>
      </c>
      <c r="F92" s="22">
        <v>0</v>
      </c>
      <c r="G92" s="22">
        <v>0</v>
      </c>
      <c r="H92" s="22">
        <v>0</v>
      </c>
      <c r="I92" s="22">
        <v>508999</v>
      </c>
    </row>
    <row r="93" spans="1:9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1038030</v>
      </c>
      <c r="F94" s="22">
        <v>0</v>
      </c>
      <c r="G94" s="22">
        <v>0</v>
      </c>
      <c r="H94" s="22">
        <v>0</v>
      </c>
      <c r="I94" s="22">
        <v>1038030</v>
      </c>
    </row>
    <row r="95" spans="1:9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12664830</v>
      </c>
      <c r="F95" s="22">
        <v>3339016</v>
      </c>
      <c r="G95" s="22">
        <v>2565063</v>
      </c>
      <c r="H95" s="22">
        <v>0</v>
      </c>
      <c r="I95" s="22">
        <v>18568909</v>
      </c>
    </row>
    <row r="96" spans="1:9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6815305</v>
      </c>
      <c r="I96" s="22">
        <v>6815305</v>
      </c>
    </row>
    <row r="97" spans="1:9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66367</v>
      </c>
      <c r="F97" s="22">
        <v>0</v>
      </c>
      <c r="G97" s="22">
        <v>0</v>
      </c>
      <c r="H97" s="22">
        <v>0</v>
      </c>
      <c r="I97" s="22">
        <v>66367</v>
      </c>
    </row>
    <row r="98" spans="1:9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9717680</v>
      </c>
      <c r="F98" s="22">
        <v>0</v>
      </c>
      <c r="G98" s="22">
        <v>0</v>
      </c>
      <c r="H98" s="22">
        <v>0</v>
      </c>
      <c r="I98" s="22">
        <v>9717680</v>
      </c>
    </row>
    <row r="99" spans="1:9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968707</v>
      </c>
      <c r="F99" s="22">
        <v>0</v>
      </c>
      <c r="G99" s="22">
        <v>0</v>
      </c>
      <c r="H99" s="22">
        <v>0</v>
      </c>
      <c r="I99" s="22">
        <v>968707</v>
      </c>
    </row>
    <row r="100" spans="1:9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15927262</v>
      </c>
      <c r="F100" s="22">
        <v>0</v>
      </c>
      <c r="G100" s="22">
        <v>0</v>
      </c>
      <c r="H100" s="22">
        <v>0</v>
      </c>
      <c r="I100" s="22">
        <v>15927262</v>
      </c>
    </row>
    <row r="101" spans="1:9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2123596</v>
      </c>
      <c r="F101" s="22">
        <v>0</v>
      </c>
      <c r="G101" s="22">
        <v>0</v>
      </c>
      <c r="H101" s="22">
        <v>0</v>
      </c>
      <c r="I101" s="22">
        <v>2123596</v>
      </c>
    </row>
    <row r="102" spans="1:9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939853</v>
      </c>
      <c r="F102" s="22">
        <v>0</v>
      </c>
      <c r="G102" s="22">
        <v>0</v>
      </c>
      <c r="H102" s="22">
        <v>0</v>
      </c>
      <c r="I102" s="22">
        <v>939853</v>
      </c>
    </row>
    <row r="103" spans="1:9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624032</v>
      </c>
      <c r="I103" s="22">
        <v>624032</v>
      </c>
    </row>
    <row r="104" spans="1:9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471134</v>
      </c>
      <c r="F104" s="22">
        <v>0</v>
      </c>
      <c r="G104" s="22">
        <v>716630</v>
      </c>
      <c r="H104" s="22">
        <v>0</v>
      </c>
      <c r="I104" s="22">
        <v>1187764</v>
      </c>
    </row>
    <row r="105" spans="1:9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2575827</v>
      </c>
      <c r="F105" s="22">
        <v>0</v>
      </c>
      <c r="G105" s="22">
        <v>0</v>
      </c>
      <c r="H105" s="22">
        <v>0</v>
      </c>
      <c r="I105" s="22">
        <v>2575827</v>
      </c>
    </row>
    <row r="106" spans="1:9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30426377</v>
      </c>
      <c r="F106" s="22">
        <v>0</v>
      </c>
      <c r="G106" s="22">
        <v>0</v>
      </c>
      <c r="H106" s="22">
        <v>0</v>
      </c>
      <c r="I106" s="22">
        <v>30426377</v>
      </c>
    </row>
    <row r="107" spans="1:9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1275689</v>
      </c>
      <c r="F107" s="22">
        <v>0</v>
      </c>
      <c r="G107" s="22">
        <v>0</v>
      </c>
      <c r="H107" s="22">
        <v>0</v>
      </c>
      <c r="I107" s="22">
        <v>1275689</v>
      </c>
    </row>
    <row r="108" spans="1:9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2846321</v>
      </c>
      <c r="F108" s="22">
        <v>0</v>
      </c>
      <c r="G108" s="22">
        <v>0</v>
      </c>
      <c r="H108" s="22">
        <v>0</v>
      </c>
      <c r="I108" s="22">
        <v>2846321</v>
      </c>
    </row>
    <row r="109" spans="1:9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1750789</v>
      </c>
      <c r="F109" s="22">
        <v>0</v>
      </c>
      <c r="G109" s="22">
        <v>0</v>
      </c>
      <c r="H109" s="22">
        <v>0</v>
      </c>
      <c r="I109" s="22">
        <v>1750789</v>
      </c>
    </row>
    <row r="110" spans="1:9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10837749</v>
      </c>
      <c r="F110" s="22">
        <v>0</v>
      </c>
      <c r="G110" s="22">
        <v>0</v>
      </c>
      <c r="H110" s="22">
        <v>8729274</v>
      </c>
      <c r="I110" s="22">
        <v>19567023</v>
      </c>
    </row>
    <row r="111" spans="1:9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793372</v>
      </c>
      <c r="F111" s="22">
        <v>0</v>
      </c>
      <c r="G111" s="22">
        <v>4192480</v>
      </c>
      <c r="H111" s="22">
        <v>0</v>
      </c>
      <c r="I111" s="22">
        <v>4985852</v>
      </c>
    </row>
    <row r="112" spans="1:9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4360365</v>
      </c>
      <c r="F112" s="22">
        <v>0</v>
      </c>
      <c r="G112" s="22">
        <v>1200732</v>
      </c>
      <c r="H112" s="22">
        <v>0</v>
      </c>
      <c r="I112" s="22">
        <v>5561097</v>
      </c>
    </row>
    <row r="113" spans="1:9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2397972</v>
      </c>
      <c r="F113" s="22">
        <v>0</v>
      </c>
      <c r="G113" s="22">
        <v>193105</v>
      </c>
      <c r="H113" s="22">
        <v>0</v>
      </c>
      <c r="I113" s="22">
        <v>2591077</v>
      </c>
    </row>
    <row r="114" spans="1:9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10765626</v>
      </c>
      <c r="F114" s="22">
        <v>385837</v>
      </c>
      <c r="G114" s="22">
        <v>2481247</v>
      </c>
      <c r="H114" s="22">
        <v>0</v>
      </c>
      <c r="I114" s="22">
        <v>13632710</v>
      </c>
    </row>
    <row r="115" spans="1:9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583489</v>
      </c>
      <c r="F115" s="22">
        <v>0</v>
      </c>
      <c r="G115" s="22">
        <v>0</v>
      </c>
      <c r="H115" s="22">
        <v>0</v>
      </c>
      <c r="I115" s="22">
        <v>583489</v>
      </c>
    </row>
    <row r="116" spans="1:9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6076800</v>
      </c>
      <c r="F116" s="22">
        <v>0</v>
      </c>
      <c r="G116" s="22">
        <v>0</v>
      </c>
      <c r="H116" s="22">
        <v>0</v>
      </c>
      <c r="I116" s="22">
        <v>6076800</v>
      </c>
    </row>
    <row r="117" spans="1:9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494971</v>
      </c>
      <c r="F117" s="22">
        <v>0</v>
      </c>
      <c r="G117" s="22">
        <v>981744</v>
      </c>
      <c r="H117" s="22">
        <v>0</v>
      </c>
      <c r="I117" s="22">
        <v>1476715</v>
      </c>
    </row>
    <row r="118" spans="1:9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179093</v>
      </c>
      <c r="F118" s="22">
        <v>0</v>
      </c>
      <c r="G118" s="22">
        <v>1221393</v>
      </c>
      <c r="H118" s="22">
        <v>0</v>
      </c>
      <c r="I118" s="22">
        <v>1400486</v>
      </c>
    </row>
    <row r="119" spans="1:9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4543663</v>
      </c>
      <c r="F119" s="22">
        <v>0</v>
      </c>
      <c r="G119" s="22">
        <v>0</v>
      </c>
      <c r="H119" s="22">
        <v>2571111</v>
      </c>
      <c r="I119" s="22">
        <v>7114774</v>
      </c>
    </row>
    <row r="120" spans="1:9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11533282</v>
      </c>
      <c r="F120" s="22">
        <v>0</v>
      </c>
      <c r="G120" s="22">
        <v>0</v>
      </c>
      <c r="H120" s="22">
        <v>0</v>
      </c>
      <c r="I120" s="22">
        <v>11533282</v>
      </c>
    </row>
    <row r="121" spans="1:9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5278737</v>
      </c>
      <c r="F121" s="22">
        <v>703566</v>
      </c>
      <c r="G121" s="22">
        <v>4997225</v>
      </c>
      <c r="H121" s="22">
        <v>128076</v>
      </c>
      <c r="I121" s="22">
        <v>11107604</v>
      </c>
    </row>
    <row r="122" spans="1:9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418103</v>
      </c>
      <c r="F122" s="22">
        <v>220540</v>
      </c>
      <c r="G122" s="22">
        <v>0</v>
      </c>
      <c r="H122" s="22">
        <v>0</v>
      </c>
      <c r="I122" s="22">
        <v>638643</v>
      </c>
    </row>
    <row r="123" spans="1:9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8559039</v>
      </c>
      <c r="F123" s="22">
        <v>5698755</v>
      </c>
      <c r="G123" s="22">
        <v>0</v>
      </c>
      <c r="H123" s="22">
        <v>0</v>
      </c>
      <c r="I123" s="22">
        <v>14257794</v>
      </c>
    </row>
    <row r="124" spans="1:9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2000000</v>
      </c>
      <c r="I124" s="22">
        <v>2000000</v>
      </c>
    </row>
    <row r="125" spans="1:9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1643665</v>
      </c>
      <c r="F125" s="22">
        <v>1925605</v>
      </c>
      <c r="G125" s="22">
        <v>0</v>
      </c>
      <c r="H125" s="22">
        <v>197664</v>
      </c>
      <c r="I125" s="22">
        <v>3766934</v>
      </c>
    </row>
    <row r="126" spans="1:9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351748</v>
      </c>
      <c r="F126" s="22">
        <v>23822</v>
      </c>
      <c r="G126" s="22">
        <v>0</v>
      </c>
      <c r="H126" s="22">
        <v>102992</v>
      </c>
      <c r="I126" s="22">
        <v>478562</v>
      </c>
    </row>
    <row r="127" spans="1:9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1596736</v>
      </c>
      <c r="F127" s="22">
        <v>0</v>
      </c>
      <c r="G127" s="22">
        <v>0</v>
      </c>
      <c r="H127" s="22">
        <v>0</v>
      </c>
      <c r="I127" s="22">
        <v>1596736</v>
      </c>
    </row>
    <row r="128" spans="1:9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863170</v>
      </c>
      <c r="F128" s="22">
        <v>537187</v>
      </c>
      <c r="G128" s="22">
        <v>160787</v>
      </c>
      <c r="H128" s="22">
        <v>0</v>
      </c>
      <c r="I128" s="22">
        <v>1561144</v>
      </c>
    </row>
    <row r="129" spans="1:9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1451403</v>
      </c>
      <c r="F129" s="22">
        <v>0</v>
      </c>
      <c r="G129" s="22">
        <v>2283184</v>
      </c>
      <c r="H129" s="22">
        <v>0</v>
      </c>
      <c r="I129" s="22">
        <v>3734587</v>
      </c>
    </row>
    <row r="130" spans="1:9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0</v>
      </c>
      <c r="F130" s="22">
        <v>5919</v>
      </c>
      <c r="G130" s="22">
        <v>0</v>
      </c>
      <c r="H130" s="22">
        <v>0</v>
      </c>
      <c r="I130" s="22">
        <v>5919</v>
      </c>
    </row>
    <row r="131" spans="1:9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6552941</v>
      </c>
      <c r="F131" s="22">
        <v>0</v>
      </c>
      <c r="G131" s="22">
        <v>0</v>
      </c>
      <c r="H131" s="22">
        <v>0</v>
      </c>
      <c r="I131" s="22">
        <v>6552941</v>
      </c>
    </row>
    <row r="132" spans="1:9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87520</v>
      </c>
      <c r="F133" s="22">
        <v>0</v>
      </c>
      <c r="G133" s="22">
        <v>0</v>
      </c>
      <c r="H133" s="22">
        <v>0</v>
      </c>
      <c r="I133" s="22">
        <v>87520</v>
      </c>
    </row>
    <row r="134" spans="1:9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36916</v>
      </c>
      <c r="F134" s="22">
        <v>119981</v>
      </c>
      <c r="G134" s="22">
        <v>161321</v>
      </c>
      <c r="H134" s="22">
        <v>0</v>
      </c>
      <c r="I134" s="22">
        <v>318218</v>
      </c>
    </row>
    <row r="135" spans="1:9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1837704</v>
      </c>
      <c r="F135" s="22">
        <v>0</v>
      </c>
      <c r="G135" s="22">
        <v>3302915</v>
      </c>
      <c r="H135" s="22">
        <v>0</v>
      </c>
      <c r="I135" s="22">
        <v>5140619</v>
      </c>
    </row>
    <row r="136" spans="1:9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2484645</v>
      </c>
      <c r="F136" s="22">
        <v>2118789</v>
      </c>
      <c r="G136" s="22">
        <v>0</v>
      </c>
      <c r="H136" s="22">
        <v>0</v>
      </c>
      <c r="I136" s="22">
        <v>4603434</v>
      </c>
    </row>
    <row r="137" spans="1:9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10149088</v>
      </c>
      <c r="F137" s="22">
        <v>0</v>
      </c>
      <c r="G137" s="22">
        <v>0</v>
      </c>
      <c r="H137" s="22">
        <v>2170832</v>
      </c>
      <c r="I137" s="22">
        <v>12319920</v>
      </c>
    </row>
    <row r="138" spans="1:9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15456148</v>
      </c>
      <c r="F138" s="22">
        <v>0</v>
      </c>
      <c r="G138" s="22">
        <v>0</v>
      </c>
      <c r="H138" s="22">
        <v>145896</v>
      </c>
      <c r="I138" s="22">
        <v>15602044</v>
      </c>
    </row>
    <row r="139" spans="1:9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706300</v>
      </c>
      <c r="I139" s="22">
        <v>706300</v>
      </c>
    </row>
    <row r="140" spans="1:9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359943</v>
      </c>
      <c r="F140" s="22">
        <v>0</v>
      </c>
      <c r="G140" s="22">
        <v>0</v>
      </c>
      <c r="H140" s="22">
        <v>0</v>
      </c>
      <c r="I140" s="22">
        <v>359943</v>
      </c>
    </row>
    <row r="141" spans="1:9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1231966</v>
      </c>
      <c r="F141" s="22">
        <v>0</v>
      </c>
      <c r="G141" s="22">
        <v>0</v>
      </c>
      <c r="H141" s="22">
        <v>0</v>
      </c>
      <c r="I141" s="22">
        <v>1231966</v>
      </c>
    </row>
    <row r="142" spans="1:9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1749634</v>
      </c>
      <c r="F142" s="22">
        <v>0</v>
      </c>
      <c r="G142" s="22">
        <v>0</v>
      </c>
      <c r="H142" s="22">
        <v>0</v>
      </c>
      <c r="I142" s="22">
        <v>1749634</v>
      </c>
    </row>
    <row r="143" spans="1:9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1225083</v>
      </c>
      <c r="F144" s="22">
        <v>0</v>
      </c>
      <c r="G144" s="22">
        <v>0</v>
      </c>
      <c r="H144" s="22">
        <v>0</v>
      </c>
      <c r="I144" s="22">
        <v>1225083</v>
      </c>
    </row>
    <row r="145" spans="1:9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1047382</v>
      </c>
      <c r="F145" s="22">
        <v>221544</v>
      </c>
      <c r="G145" s="22">
        <v>1826864</v>
      </c>
      <c r="H145" s="22">
        <v>261880</v>
      </c>
      <c r="I145" s="22">
        <v>3357670</v>
      </c>
    </row>
    <row r="146" spans="1:9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54875</v>
      </c>
      <c r="F146" s="22">
        <v>582488</v>
      </c>
      <c r="G146" s="22">
        <v>1509124</v>
      </c>
      <c r="H146" s="22">
        <v>0</v>
      </c>
      <c r="I146" s="22">
        <v>2146487</v>
      </c>
    </row>
    <row r="147" spans="1:9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89865</v>
      </c>
      <c r="F147" s="22">
        <v>327345</v>
      </c>
      <c r="G147" s="22">
        <v>87009</v>
      </c>
      <c r="H147" s="22">
        <v>0</v>
      </c>
      <c r="I147" s="22">
        <v>504219</v>
      </c>
    </row>
    <row r="148" spans="1:9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142500</v>
      </c>
      <c r="I148" s="22">
        <v>142500</v>
      </c>
    </row>
    <row r="149" spans="1:9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141705</v>
      </c>
      <c r="F149" s="22">
        <v>0</v>
      </c>
      <c r="G149" s="22">
        <v>540453</v>
      </c>
      <c r="H149" s="22">
        <v>0</v>
      </c>
      <c r="I149" s="22">
        <v>682158</v>
      </c>
    </row>
    <row r="150" spans="1:9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4858981</v>
      </c>
      <c r="F150" s="22">
        <v>0</v>
      </c>
      <c r="G150" s="22">
        <v>0</v>
      </c>
      <c r="H150" s="22">
        <v>0</v>
      </c>
      <c r="I150" s="22">
        <v>4858981</v>
      </c>
    </row>
    <row r="151" spans="1:9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1445330</v>
      </c>
      <c r="F151" s="22">
        <v>68559</v>
      </c>
      <c r="G151" s="22">
        <v>0</v>
      </c>
      <c r="H151" s="22">
        <v>0</v>
      </c>
      <c r="I151" s="22">
        <v>1513889</v>
      </c>
    </row>
    <row r="152" spans="1:9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0</v>
      </c>
      <c r="F152" s="22">
        <v>129547</v>
      </c>
      <c r="G152" s="22">
        <v>209104</v>
      </c>
      <c r="H152" s="22">
        <v>2007756</v>
      </c>
      <c r="I152" s="22">
        <v>2346407</v>
      </c>
    </row>
    <row r="153" spans="1:9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23848620</v>
      </c>
      <c r="F153" s="22">
        <v>0</v>
      </c>
      <c r="G153" s="22">
        <v>4603139</v>
      </c>
      <c r="H153" s="22">
        <v>967825</v>
      </c>
      <c r="I153" s="22">
        <v>29419584</v>
      </c>
    </row>
    <row r="154" spans="1:9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5139372</v>
      </c>
      <c r="F154" s="22">
        <v>0</v>
      </c>
      <c r="G154" s="22">
        <v>2198256</v>
      </c>
      <c r="H154" s="22">
        <v>5103015</v>
      </c>
      <c r="I154" s="22">
        <v>12440643</v>
      </c>
    </row>
    <row r="155" spans="1:9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1981131</v>
      </c>
      <c r="F155" s="22">
        <v>0</v>
      </c>
      <c r="G155" s="22">
        <v>0</v>
      </c>
      <c r="H155" s="22">
        <v>0</v>
      </c>
      <c r="I155" s="22">
        <v>1981131</v>
      </c>
    </row>
    <row r="156" spans="1:9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157594</v>
      </c>
      <c r="F156" s="22">
        <v>0</v>
      </c>
      <c r="G156" s="22">
        <v>0</v>
      </c>
      <c r="H156" s="22">
        <v>0</v>
      </c>
      <c r="I156" s="22">
        <v>157594</v>
      </c>
    </row>
    <row r="157" spans="1:9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3968804</v>
      </c>
      <c r="F157" s="22">
        <v>2071145</v>
      </c>
      <c r="G157" s="22">
        <v>717902</v>
      </c>
      <c r="H157" s="22">
        <v>0</v>
      </c>
      <c r="I157" s="22">
        <v>6757851</v>
      </c>
    </row>
    <row r="158" spans="1:9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2242001</v>
      </c>
      <c r="F158" s="22">
        <v>0</v>
      </c>
      <c r="G158" s="22">
        <v>0</v>
      </c>
      <c r="H158" s="22">
        <v>0</v>
      </c>
      <c r="I158" s="22">
        <v>2242001</v>
      </c>
    </row>
    <row r="159" spans="1:9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1345639</v>
      </c>
      <c r="F159" s="22">
        <v>0</v>
      </c>
      <c r="G159" s="22">
        <v>0</v>
      </c>
      <c r="H159" s="22">
        <v>0</v>
      </c>
      <c r="I159" s="22">
        <v>1345639</v>
      </c>
    </row>
    <row r="160" spans="1:9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1584965</v>
      </c>
      <c r="F160" s="22">
        <v>0</v>
      </c>
      <c r="G160" s="22">
        <v>0</v>
      </c>
      <c r="H160" s="22">
        <v>1323226</v>
      </c>
      <c r="I160" s="22">
        <v>2908191</v>
      </c>
    </row>
    <row r="161" spans="1:9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2934894</v>
      </c>
      <c r="F161" s="22">
        <v>0</v>
      </c>
      <c r="G161" s="22">
        <v>1076119</v>
      </c>
      <c r="H161" s="22">
        <v>0</v>
      </c>
      <c r="I161" s="22">
        <v>4011013</v>
      </c>
    </row>
    <row r="162" spans="1:9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197561</v>
      </c>
      <c r="F162" s="22">
        <v>144075</v>
      </c>
      <c r="G162" s="22">
        <v>0</v>
      </c>
      <c r="H162" s="22">
        <v>1900609</v>
      </c>
      <c r="I162" s="22">
        <v>2242245</v>
      </c>
    </row>
    <row r="163" spans="1:9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483911</v>
      </c>
      <c r="F163" s="22">
        <v>0</v>
      </c>
      <c r="G163" s="22">
        <v>1902186</v>
      </c>
      <c r="H163" s="22">
        <v>0</v>
      </c>
      <c r="I163" s="22">
        <v>2386097</v>
      </c>
    </row>
    <row r="164" spans="1:9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1845585</v>
      </c>
      <c r="F164" s="22">
        <v>0</v>
      </c>
      <c r="G164" s="22">
        <v>0</v>
      </c>
      <c r="H164" s="22">
        <v>0</v>
      </c>
      <c r="I164" s="22">
        <v>1845585</v>
      </c>
    </row>
    <row r="165" spans="1:9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1307034</v>
      </c>
      <c r="F165" s="22">
        <v>3592099</v>
      </c>
      <c r="G165" s="22">
        <v>13473</v>
      </c>
      <c r="H165" s="22">
        <v>90569</v>
      </c>
      <c r="I165" s="22">
        <v>5003175</v>
      </c>
    </row>
    <row r="166" spans="1:9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3197023</v>
      </c>
      <c r="F166" s="22">
        <v>0</v>
      </c>
      <c r="G166" s="22">
        <v>1406864</v>
      </c>
      <c r="H166" s="22">
        <v>0</v>
      </c>
      <c r="I166" s="22">
        <v>4603887</v>
      </c>
    </row>
    <row r="167" spans="1:9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3686941</v>
      </c>
      <c r="F167" s="22">
        <v>0</v>
      </c>
      <c r="G167" s="22">
        <v>0</v>
      </c>
      <c r="H167" s="22">
        <v>0</v>
      </c>
      <c r="I167" s="22">
        <v>3686941</v>
      </c>
    </row>
    <row r="168" spans="1:9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996610</v>
      </c>
      <c r="F168" s="22">
        <v>5456426</v>
      </c>
      <c r="G168" s="22">
        <v>0</v>
      </c>
      <c r="H168" s="22">
        <v>0</v>
      </c>
      <c r="I168" s="22">
        <v>6453036</v>
      </c>
    </row>
    <row r="169" spans="1:9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168913</v>
      </c>
      <c r="F169" s="22">
        <v>0</v>
      </c>
      <c r="G169" s="22">
        <v>0</v>
      </c>
      <c r="H169" s="22">
        <v>0</v>
      </c>
      <c r="I169" s="22">
        <v>168913</v>
      </c>
    </row>
    <row r="170" spans="1:9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2849620</v>
      </c>
      <c r="F170" s="22">
        <v>0</v>
      </c>
      <c r="G170" s="22">
        <v>0</v>
      </c>
      <c r="H170" s="22">
        <v>0</v>
      </c>
      <c r="I170" s="22">
        <v>2849620</v>
      </c>
    </row>
    <row r="171" spans="1:9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7423535</v>
      </c>
      <c r="F171" s="22">
        <v>0</v>
      </c>
      <c r="G171" s="22">
        <v>2186679</v>
      </c>
      <c r="H171" s="22">
        <v>22934856</v>
      </c>
      <c r="I171" s="22">
        <v>32545070</v>
      </c>
    </row>
    <row r="172" spans="1:9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116011</v>
      </c>
      <c r="F172" s="22">
        <v>0</v>
      </c>
      <c r="G172" s="22">
        <v>0</v>
      </c>
      <c r="H172" s="22">
        <v>358894</v>
      </c>
      <c r="I172" s="22">
        <v>474905</v>
      </c>
    </row>
    <row r="173" spans="1:9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752249</v>
      </c>
      <c r="F173" s="22">
        <v>613386</v>
      </c>
      <c r="G173" s="22">
        <v>280940</v>
      </c>
      <c r="H173" s="22">
        <v>0</v>
      </c>
      <c r="I173" s="22">
        <v>1646575</v>
      </c>
    </row>
    <row r="174" spans="1:9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2373494</v>
      </c>
      <c r="F174" s="22">
        <v>0</v>
      </c>
      <c r="G174" s="22">
        <v>0</v>
      </c>
      <c r="H174" s="22">
        <v>746462</v>
      </c>
      <c r="I174" s="22">
        <v>3119956</v>
      </c>
    </row>
    <row r="175" spans="1:9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882121</v>
      </c>
      <c r="F175" s="22">
        <v>0</v>
      </c>
      <c r="G175" s="22">
        <v>0</v>
      </c>
      <c r="H175" s="22">
        <v>0</v>
      </c>
      <c r="I175" s="22">
        <v>882121</v>
      </c>
    </row>
    <row r="176" spans="1:9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2151243</v>
      </c>
      <c r="F176" s="22">
        <v>1014479</v>
      </c>
      <c r="G176" s="22">
        <v>4096135</v>
      </c>
      <c r="H176" s="22">
        <v>0</v>
      </c>
      <c r="I176" s="22">
        <v>7261857</v>
      </c>
    </row>
    <row r="177" spans="1:9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10674432</v>
      </c>
      <c r="F177" s="22">
        <v>30470</v>
      </c>
      <c r="G177" s="22">
        <v>101579</v>
      </c>
      <c r="H177" s="22">
        <v>0</v>
      </c>
      <c r="I177" s="22">
        <v>10806481</v>
      </c>
    </row>
    <row r="178" spans="1:9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15460695</v>
      </c>
      <c r="F178" s="22">
        <v>0</v>
      </c>
      <c r="G178" s="22">
        <v>0</v>
      </c>
      <c r="H178" s="22">
        <v>0</v>
      </c>
      <c r="I178" s="22">
        <v>15460695</v>
      </c>
    </row>
    <row r="179" spans="1:9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1063716</v>
      </c>
      <c r="F179" s="22">
        <v>1533725</v>
      </c>
      <c r="G179" s="22">
        <v>2191715</v>
      </c>
      <c r="H179" s="22">
        <v>0</v>
      </c>
      <c r="I179" s="22">
        <v>4789156</v>
      </c>
    </row>
    <row r="180" spans="1:9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8148854</v>
      </c>
      <c r="F181" s="22">
        <v>0</v>
      </c>
      <c r="G181" s="22">
        <v>0</v>
      </c>
      <c r="H181" s="22">
        <v>0</v>
      </c>
      <c r="I181" s="22">
        <v>8148854</v>
      </c>
    </row>
    <row r="182" spans="1:9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1188346</v>
      </c>
      <c r="F182" s="22">
        <v>0</v>
      </c>
      <c r="G182" s="22">
        <v>6942363</v>
      </c>
      <c r="H182" s="22">
        <v>209382</v>
      </c>
      <c r="I182" s="22">
        <v>8340091</v>
      </c>
    </row>
    <row r="183" spans="1:9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3401775</v>
      </c>
      <c r="F183" s="22">
        <v>170842</v>
      </c>
      <c r="G183" s="22">
        <v>178460</v>
      </c>
      <c r="H183" s="22">
        <v>329516</v>
      </c>
      <c r="I183" s="22">
        <v>4080593</v>
      </c>
    </row>
    <row r="184" spans="1:9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1035252</v>
      </c>
      <c r="F184" s="22">
        <v>244541</v>
      </c>
      <c r="G184" s="22">
        <v>0</v>
      </c>
      <c r="H184" s="22">
        <v>0</v>
      </c>
      <c r="I184" s="22">
        <v>1279793</v>
      </c>
    </row>
    <row r="185" spans="1:9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803960</v>
      </c>
      <c r="F185" s="22">
        <v>0</v>
      </c>
      <c r="G185" s="22">
        <v>0</v>
      </c>
      <c r="H185" s="22">
        <v>0</v>
      </c>
      <c r="I185" s="22">
        <v>803960</v>
      </c>
    </row>
    <row r="186" spans="1:9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2571465</v>
      </c>
      <c r="F186" s="22">
        <v>0</v>
      </c>
      <c r="G186" s="22">
        <v>0</v>
      </c>
      <c r="H186" s="22">
        <v>0</v>
      </c>
      <c r="I186" s="22">
        <v>2571465</v>
      </c>
    </row>
    <row r="187" spans="1:9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1786362</v>
      </c>
      <c r="F187" s="22">
        <v>0</v>
      </c>
      <c r="G187" s="22">
        <v>0</v>
      </c>
      <c r="H187" s="22">
        <v>0</v>
      </c>
      <c r="I187" s="22">
        <v>1786362</v>
      </c>
    </row>
    <row r="188" spans="1:9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1713159</v>
      </c>
      <c r="F188" s="22">
        <v>373171</v>
      </c>
      <c r="G188" s="22">
        <v>1946761</v>
      </c>
      <c r="H188" s="22">
        <v>0</v>
      </c>
      <c r="I188" s="22">
        <v>4033091</v>
      </c>
    </row>
    <row r="189" spans="1:9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615267</v>
      </c>
      <c r="F189" s="22">
        <v>0</v>
      </c>
      <c r="G189" s="22">
        <v>0</v>
      </c>
      <c r="H189" s="22">
        <v>0</v>
      </c>
      <c r="I189" s="22">
        <v>615267</v>
      </c>
    </row>
    <row r="190" spans="1:9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6248138</v>
      </c>
      <c r="F190" s="22">
        <v>0</v>
      </c>
      <c r="G190" s="22">
        <v>0</v>
      </c>
      <c r="H190" s="22">
        <v>220725</v>
      </c>
      <c r="I190" s="22">
        <v>6468863</v>
      </c>
    </row>
    <row r="191" spans="1:9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4238717</v>
      </c>
      <c r="F191" s="22">
        <v>979779</v>
      </c>
      <c r="G191" s="22">
        <v>2279113</v>
      </c>
      <c r="H191" s="22">
        <v>0</v>
      </c>
      <c r="I191" s="22">
        <v>7497609</v>
      </c>
    </row>
    <row r="192" spans="1:9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1009981</v>
      </c>
      <c r="F192" s="22">
        <v>0</v>
      </c>
      <c r="G192" s="22">
        <v>0</v>
      </c>
      <c r="H192" s="22">
        <v>0</v>
      </c>
      <c r="I192" s="22">
        <v>1009981</v>
      </c>
    </row>
    <row r="193" spans="1:9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2638602</v>
      </c>
      <c r="F193" s="22">
        <v>0</v>
      </c>
      <c r="G193" s="22">
        <v>275254</v>
      </c>
      <c r="H193" s="22">
        <v>0</v>
      </c>
      <c r="I193" s="22">
        <v>2913856</v>
      </c>
    </row>
    <row r="194" spans="1:9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1492369</v>
      </c>
      <c r="I194" s="22">
        <v>1492369</v>
      </c>
    </row>
    <row r="195" spans="1:9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9184104</v>
      </c>
      <c r="F196" s="22">
        <v>0</v>
      </c>
      <c r="G196" s="22">
        <v>312680</v>
      </c>
      <c r="H196" s="22">
        <v>0</v>
      </c>
      <c r="I196" s="22">
        <v>9496784</v>
      </c>
    </row>
    <row r="197" spans="1:9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8862308</v>
      </c>
      <c r="F197" s="22">
        <v>696711</v>
      </c>
      <c r="G197" s="22">
        <v>0</v>
      </c>
      <c r="H197" s="22">
        <v>0</v>
      </c>
      <c r="I197" s="22">
        <v>9559019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465103</v>
      </c>
      <c r="F198" s="22">
        <v>0</v>
      </c>
      <c r="G198" s="22">
        <v>0</v>
      </c>
      <c r="H198" s="22">
        <v>0</v>
      </c>
      <c r="I198" s="22">
        <v>465103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1069539</v>
      </c>
      <c r="F200" s="22">
        <v>0</v>
      </c>
      <c r="G200" s="22">
        <v>0</v>
      </c>
      <c r="H200" s="22">
        <v>0</v>
      </c>
      <c r="I200" s="22">
        <v>1069539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54701</v>
      </c>
      <c r="H201" s="22">
        <v>0</v>
      </c>
      <c r="I201" s="22">
        <v>54701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75922</v>
      </c>
      <c r="H203" s="22">
        <v>0</v>
      </c>
      <c r="I203" s="22">
        <v>75922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479409</v>
      </c>
      <c r="F205" s="22">
        <v>0</v>
      </c>
      <c r="G205" s="22">
        <v>0</v>
      </c>
      <c r="H205" s="22">
        <v>0</v>
      </c>
      <c r="I205" s="22">
        <v>479409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158131</v>
      </c>
      <c r="F206" s="22">
        <v>0</v>
      </c>
      <c r="G206" s="22">
        <v>0</v>
      </c>
      <c r="H206" s="22">
        <v>0</v>
      </c>
      <c r="I206" s="22">
        <v>158131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707959</v>
      </c>
      <c r="F208" s="22">
        <v>0</v>
      </c>
      <c r="G208" s="22">
        <v>0</v>
      </c>
      <c r="H208" s="22">
        <v>0</v>
      </c>
      <c r="I208" s="22">
        <v>707959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173838</v>
      </c>
      <c r="I209" s="22">
        <v>173838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18364</v>
      </c>
      <c r="G211" s="22">
        <v>0</v>
      </c>
      <c r="H211" s="22">
        <v>0</v>
      </c>
      <c r="I211" s="22">
        <v>18364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7870</v>
      </c>
      <c r="F214" s="22">
        <v>0</v>
      </c>
      <c r="G214" s="22">
        <v>0</v>
      </c>
      <c r="H214" s="22">
        <v>0</v>
      </c>
      <c r="I214" s="22">
        <v>7870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34472</v>
      </c>
      <c r="F215" s="22">
        <v>658237</v>
      </c>
      <c r="G215" s="22">
        <v>0</v>
      </c>
      <c r="H215" s="22">
        <v>0</v>
      </c>
      <c r="I215" s="22">
        <v>692709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27648</v>
      </c>
      <c r="F216" s="22">
        <v>0</v>
      </c>
      <c r="G216" s="22">
        <v>0</v>
      </c>
      <c r="H216" s="22">
        <v>0</v>
      </c>
      <c r="I216" s="22">
        <v>27648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139925</v>
      </c>
      <c r="F219" s="22">
        <v>0</v>
      </c>
      <c r="G219" s="22">
        <v>0</v>
      </c>
      <c r="H219" s="22">
        <v>0</v>
      </c>
      <c r="I219" s="22">
        <v>139925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670900</v>
      </c>
      <c r="F220" s="22">
        <v>0</v>
      </c>
      <c r="G220" s="22">
        <v>0</v>
      </c>
      <c r="H220" s="22">
        <v>0</v>
      </c>
      <c r="I220" s="22">
        <v>670900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52096</v>
      </c>
      <c r="F221" s="22">
        <v>0</v>
      </c>
      <c r="G221" s="22">
        <v>0</v>
      </c>
      <c r="H221" s="22">
        <v>0</v>
      </c>
      <c r="I221" s="22">
        <v>52096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1827434</v>
      </c>
      <c r="F223" s="22">
        <v>0</v>
      </c>
      <c r="G223" s="22">
        <v>0</v>
      </c>
      <c r="H223" s="22">
        <v>0</v>
      </c>
      <c r="I223" s="22">
        <v>1827434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28920</v>
      </c>
      <c r="F229" s="22">
        <v>118546</v>
      </c>
      <c r="G229" s="22">
        <v>0</v>
      </c>
      <c r="H229" s="22">
        <v>0</v>
      </c>
      <c r="I229" s="22">
        <v>147466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289421</v>
      </c>
      <c r="F230" s="22">
        <v>0</v>
      </c>
      <c r="G230" s="22">
        <v>0</v>
      </c>
      <c r="H230" s="22">
        <v>0</v>
      </c>
      <c r="I230" s="22">
        <v>289421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2654</v>
      </c>
      <c r="F231" s="22">
        <v>0</v>
      </c>
      <c r="G231" s="22">
        <v>0</v>
      </c>
      <c r="H231" s="22">
        <v>0</v>
      </c>
      <c r="I231" s="22">
        <v>2654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427071</v>
      </c>
      <c r="G232" s="22">
        <v>0</v>
      </c>
      <c r="H232" s="22">
        <v>0</v>
      </c>
      <c r="I232" s="22">
        <v>427071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146348</v>
      </c>
      <c r="F233" s="22">
        <v>0</v>
      </c>
      <c r="G233" s="22">
        <v>0</v>
      </c>
      <c r="H233" s="22">
        <v>0</v>
      </c>
      <c r="I233" s="22">
        <v>146348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95851</v>
      </c>
      <c r="F236" s="22">
        <v>0</v>
      </c>
      <c r="G236" s="22">
        <v>0</v>
      </c>
      <c r="H236" s="22">
        <v>0</v>
      </c>
      <c r="I236" s="22">
        <v>95851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219973</v>
      </c>
      <c r="F239" s="22">
        <v>0</v>
      </c>
      <c r="G239" s="22">
        <v>0</v>
      </c>
      <c r="H239" s="22">
        <v>0</v>
      </c>
      <c r="I239" s="22">
        <v>219973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1169213</v>
      </c>
      <c r="F240" s="22">
        <v>0</v>
      </c>
      <c r="G240" s="22">
        <v>0</v>
      </c>
      <c r="H240" s="22">
        <v>0</v>
      </c>
      <c r="I240" s="22">
        <v>1169213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113461</v>
      </c>
      <c r="F242" s="22">
        <v>0</v>
      </c>
      <c r="G242" s="22">
        <v>104828</v>
      </c>
      <c r="H242" s="22">
        <v>268667</v>
      </c>
      <c r="I242" s="22">
        <v>486956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275000</v>
      </c>
      <c r="F251" s="22">
        <v>0</v>
      </c>
      <c r="G251" s="22">
        <v>0</v>
      </c>
      <c r="H251" s="22">
        <v>0</v>
      </c>
      <c r="I251" s="22">
        <v>275000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1301857</v>
      </c>
      <c r="F252" s="22">
        <v>0</v>
      </c>
      <c r="G252" s="22">
        <v>0</v>
      </c>
      <c r="H252" s="22">
        <v>0</v>
      </c>
      <c r="I252" s="22">
        <v>1301857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100463</v>
      </c>
      <c r="H253" s="22">
        <v>0</v>
      </c>
      <c r="I253" s="22">
        <v>100463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69685</v>
      </c>
      <c r="F254" s="22">
        <v>0</v>
      </c>
      <c r="G254" s="22">
        <v>0</v>
      </c>
      <c r="H254" s="22">
        <v>0</v>
      </c>
      <c r="I254" s="22">
        <v>69685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223623</v>
      </c>
      <c r="F255" s="22">
        <v>0</v>
      </c>
      <c r="G255" s="22">
        <v>0</v>
      </c>
      <c r="H255" s="22">
        <v>0</v>
      </c>
      <c r="I255" s="22">
        <v>223623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145269</v>
      </c>
      <c r="F257" s="22">
        <v>0</v>
      </c>
      <c r="G257" s="22">
        <v>0</v>
      </c>
      <c r="H257" s="22">
        <v>0</v>
      </c>
      <c r="I257" s="22">
        <v>145269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832831</v>
      </c>
      <c r="F258" s="22">
        <v>0</v>
      </c>
      <c r="G258" s="22">
        <v>0</v>
      </c>
      <c r="H258" s="22">
        <v>0</v>
      </c>
      <c r="I258" s="22">
        <v>832831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817587</v>
      </c>
      <c r="F259" s="22">
        <v>0</v>
      </c>
      <c r="G259" s="22">
        <v>0</v>
      </c>
      <c r="H259" s="22">
        <v>0</v>
      </c>
      <c r="I259" s="22">
        <v>817587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4891</v>
      </c>
      <c r="F260" s="22">
        <v>0</v>
      </c>
      <c r="G260" s="22">
        <v>0</v>
      </c>
      <c r="H260" s="22">
        <v>0</v>
      </c>
      <c r="I260" s="22">
        <v>4891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704111</v>
      </c>
      <c r="F261" s="22">
        <v>0</v>
      </c>
      <c r="G261" s="22">
        <v>0</v>
      </c>
      <c r="H261" s="22">
        <v>0</v>
      </c>
      <c r="I261" s="22">
        <v>704111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75806</v>
      </c>
      <c r="F262" s="22">
        <v>0</v>
      </c>
      <c r="G262" s="22">
        <v>0</v>
      </c>
      <c r="H262" s="22">
        <v>0</v>
      </c>
      <c r="I262" s="22">
        <v>75806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197680</v>
      </c>
      <c r="F263" s="22">
        <v>0</v>
      </c>
      <c r="G263" s="22">
        <v>969786</v>
      </c>
      <c r="H263" s="22">
        <v>0</v>
      </c>
      <c r="I263" s="22">
        <v>1167466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1094543</v>
      </c>
      <c r="F264" s="22">
        <v>0</v>
      </c>
      <c r="G264" s="22">
        <v>0</v>
      </c>
      <c r="H264" s="22">
        <v>0</v>
      </c>
      <c r="I264" s="22">
        <v>1094543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169029</v>
      </c>
      <c r="G265" s="22">
        <v>0</v>
      </c>
      <c r="H265" s="22">
        <v>0</v>
      </c>
      <c r="I265" s="22">
        <v>169029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200428</v>
      </c>
      <c r="I267" s="22">
        <v>200428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112848</v>
      </c>
      <c r="F268" s="22">
        <v>0</v>
      </c>
      <c r="G268" s="22">
        <v>0</v>
      </c>
      <c r="H268" s="22">
        <v>0</v>
      </c>
      <c r="I268" s="22">
        <v>112848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107072</v>
      </c>
      <c r="F270" s="22">
        <v>0</v>
      </c>
      <c r="G270" s="22">
        <v>0</v>
      </c>
      <c r="H270" s="22">
        <v>0</v>
      </c>
      <c r="I270" s="22">
        <v>107072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319525</v>
      </c>
      <c r="F271" s="22">
        <v>0</v>
      </c>
      <c r="G271" s="22">
        <v>0</v>
      </c>
      <c r="H271" s="22">
        <v>20900</v>
      </c>
      <c r="I271" s="22">
        <v>340425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725617</v>
      </c>
      <c r="F273" s="22">
        <v>0</v>
      </c>
      <c r="G273" s="22">
        <v>59863</v>
      </c>
      <c r="H273" s="22">
        <v>0</v>
      </c>
      <c r="I273" s="22">
        <v>785480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85665</v>
      </c>
      <c r="F275" s="22">
        <v>0</v>
      </c>
      <c r="G275" s="22">
        <v>0</v>
      </c>
      <c r="H275" s="22">
        <v>0</v>
      </c>
      <c r="I275" s="22">
        <v>85665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515986</v>
      </c>
      <c r="G276" s="22">
        <v>0</v>
      </c>
      <c r="H276" s="22">
        <v>0</v>
      </c>
      <c r="I276" s="22">
        <v>515986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62756</v>
      </c>
      <c r="F277" s="22">
        <v>0</v>
      </c>
      <c r="G277" s="22">
        <v>0</v>
      </c>
      <c r="H277" s="22">
        <v>0</v>
      </c>
      <c r="I277" s="22">
        <v>62756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12186</v>
      </c>
      <c r="F278" s="22">
        <v>0</v>
      </c>
      <c r="G278" s="22">
        <v>0</v>
      </c>
      <c r="H278" s="22">
        <v>0</v>
      </c>
      <c r="I278" s="22">
        <v>12186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851836</v>
      </c>
      <c r="F279" s="22">
        <v>0</v>
      </c>
      <c r="G279" s="22">
        <v>31344</v>
      </c>
      <c r="H279" s="22">
        <v>0</v>
      </c>
      <c r="I279" s="22">
        <v>883180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489006</v>
      </c>
      <c r="F280" s="22">
        <v>0</v>
      </c>
      <c r="G280" s="22">
        <v>0</v>
      </c>
      <c r="H280" s="22">
        <v>0</v>
      </c>
      <c r="I280" s="22">
        <v>489006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1447771</v>
      </c>
      <c r="F282" s="22">
        <v>0</v>
      </c>
      <c r="G282" s="22">
        <v>0</v>
      </c>
      <c r="H282" s="22">
        <v>0</v>
      </c>
      <c r="I282" s="22">
        <v>1447771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440758</v>
      </c>
      <c r="F284" s="22">
        <v>0</v>
      </c>
      <c r="G284" s="22">
        <v>0</v>
      </c>
      <c r="H284" s="22">
        <v>0</v>
      </c>
      <c r="I284" s="22">
        <v>440758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14000</v>
      </c>
      <c r="F285" s="22">
        <v>0</v>
      </c>
      <c r="G285" s="22">
        <v>0</v>
      </c>
      <c r="H285" s="22">
        <v>0</v>
      </c>
      <c r="I285" s="22">
        <v>14000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83212</v>
      </c>
      <c r="F289" s="22">
        <v>0</v>
      </c>
      <c r="G289" s="22">
        <v>0</v>
      </c>
      <c r="H289" s="22">
        <v>0</v>
      </c>
      <c r="I289" s="22">
        <v>83212</v>
      </c>
    </row>
    <row r="290" spans="1:9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9427</v>
      </c>
      <c r="F290" s="22">
        <v>0</v>
      </c>
      <c r="G290" s="22">
        <v>0</v>
      </c>
      <c r="H290" s="22">
        <v>0</v>
      </c>
      <c r="I290" s="22">
        <v>9427</v>
      </c>
    </row>
    <row r="291" spans="1: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540000</v>
      </c>
      <c r="F291" s="22">
        <v>0</v>
      </c>
      <c r="G291" s="22">
        <v>0</v>
      </c>
      <c r="H291" s="22">
        <v>0</v>
      </c>
      <c r="I291" s="22">
        <v>540000</v>
      </c>
    </row>
    <row r="292" spans="1: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32705</v>
      </c>
      <c r="F323" s="22">
        <v>0</v>
      </c>
      <c r="G323" s="22">
        <v>0</v>
      </c>
      <c r="H323" s="22">
        <v>0</v>
      </c>
      <c r="I323" s="22">
        <v>32705</v>
      </c>
    </row>
    <row r="324" spans="1: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20884</v>
      </c>
      <c r="G334" s="22">
        <v>0</v>
      </c>
      <c r="H334" s="22">
        <v>0</v>
      </c>
      <c r="I334" s="22">
        <v>20884</v>
      </c>
    </row>
    <row r="335" spans="1: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181439</v>
      </c>
      <c r="F339" s="22">
        <v>0</v>
      </c>
      <c r="G339" s="22">
        <v>0</v>
      </c>
      <c r="H339" s="22">
        <v>0</v>
      </c>
      <c r="I339" s="22">
        <v>181439</v>
      </c>
    </row>
    <row r="340" spans="1: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328359</v>
      </c>
      <c r="I342" s="22">
        <v>328359</v>
      </c>
    </row>
    <row r="343" spans="1: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0</v>
      </c>
      <c r="F350" s="22">
        <v>0</v>
      </c>
      <c r="G350" s="22">
        <v>0</v>
      </c>
      <c r="H350" s="22">
        <v>17209065</v>
      </c>
      <c r="I350" s="22">
        <v>17209065</v>
      </c>
    </row>
    <row r="351" spans="1:9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FF6E2-52F3-4FEC-9979-14B2710471EA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1257</v>
      </c>
      <c r="D1" s="20" t="s">
        <v>1258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1259</v>
      </c>
      <c r="F2" s="21" t="s">
        <v>1260</v>
      </c>
      <c r="G2" s="21" t="s">
        <v>1261</v>
      </c>
      <c r="H2" s="21" t="s">
        <v>65</v>
      </c>
      <c r="I2" s="21" t="s">
        <v>1249</v>
      </c>
    </row>
    <row r="3" spans="1:9" x14ac:dyDescent="0.25">
      <c r="A3" s="21"/>
      <c r="B3" s="21"/>
      <c r="C3" s="21"/>
      <c r="D3" s="21" t="s">
        <v>88</v>
      </c>
      <c r="E3" s="21" t="s">
        <v>1262</v>
      </c>
      <c r="F3" s="21" t="s">
        <v>1263</v>
      </c>
      <c r="G3" s="21" t="s">
        <v>1264</v>
      </c>
      <c r="H3" s="21" t="s">
        <v>1265</v>
      </c>
      <c r="I3" s="21" t="s">
        <v>1266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1370241</v>
      </c>
      <c r="I5" s="22">
        <v>1370241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17000000</v>
      </c>
      <c r="F6" s="22">
        <v>0</v>
      </c>
      <c r="G6" s="22">
        <v>0</v>
      </c>
      <c r="H6" s="22">
        <v>0</v>
      </c>
      <c r="I6" s="22">
        <v>17000000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2609807</v>
      </c>
      <c r="F7" s="22">
        <v>0</v>
      </c>
      <c r="G7" s="22">
        <v>0</v>
      </c>
      <c r="H7" s="22">
        <v>0</v>
      </c>
      <c r="I7" s="22">
        <v>2609807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3165281</v>
      </c>
      <c r="F11" s="22">
        <v>0</v>
      </c>
      <c r="G11" s="22">
        <v>0</v>
      </c>
      <c r="H11" s="22">
        <v>0</v>
      </c>
      <c r="I11" s="22">
        <v>3165281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3350710</v>
      </c>
      <c r="I18" s="22">
        <v>3350710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8608297</v>
      </c>
      <c r="F27" s="22">
        <v>0</v>
      </c>
      <c r="G27" s="22">
        <v>0</v>
      </c>
      <c r="H27" s="22">
        <v>0</v>
      </c>
      <c r="I27" s="22">
        <v>8608297</v>
      </c>
    </row>
    <row r="28" spans="1:9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3990115</v>
      </c>
      <c r="F29" s="22">
        <v>0</v>
      </c>
      <c r="G29" s="22">
        <v>0</v>
      </c>
      <c r="H29" s="22">
        <v>0</v>
      </c>
      <c r="I29" s="22">
        <v>3990115</v>
      </c>
    </row>
    <row r="30" spans="1:9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324670</v>
      </c>
      <c r="I34" s="22">
        <v>324670</v>
      </c>
    </row>
    <row r="35" spans="1:9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2426937</v>
      </c>
      <c r="I37" s="22">
        <v>2426937</v>
      </c>
    </row>
    <row r="38" spans="1:9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4165756</v>
      </c>
      <c r="F38" s="22">
        <v>0</v>
      </c>
      <c r="G38" s="22">
        <v>0</v>
      </c>
      <c r="H38" s="22">
        <v>0</v>
      </c>
      <c r="I38" s="22">
        <v>4165756</v>
      </c>
    </row>
    <row r="39" spans="1:9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104229</v>
      </c>
      <c r="F39" s="22">
        <v>0</v>
      </c>
      <c r="G39" s="22">
        <v>0</v>
      </c>
      <c r="H39" s="22">
        <v>0</v>
      </c>
      <c r="I39" s="22">
        <v>104229</v>
      </c>
    </row>
    <row r="40" spans="1:9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4807531</v>
      </c>
      <c r="F42" s="22">
        <v>0</v>
      </c>
      <c r="G42" s="22">
        <v>0</v>
      </c>
      <c r="H42" s="22">
        <v>0</v>
      </c>
      <c r="I42" s="22">
        <v>4807531</v>
      </c>
    </row>
    <row r="43" spans="1:9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532326</v>
      </c>
      <c r="F43" s="22">
        <v>0</v>
      </c>
      <c r="G43" s="22">
        <v>0</v>
      </c>
      <c r="H43" s="22">
        <v>0</v>
      </c>
      <c r="I43" s="22">
        <v>532326</v>
      </c>
    </row>
    <row r="44" spans="1:9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5011736</v>
      </c>
      <c r="F48" s="22">
        <v>0</v>
      </c>
      <c r="G48" s="22">
        <v>0</v>
      </c>
      <c r="H48" s="22">
        <v>0</v>
      </c>
      <c r="I48" s="22">
        <v>5011736</v>
      </c>
    </row>
    <row r="49" spans="1:9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8520260</v>
      </c>
      <c r="F51" s="22">
        <v>0</v>
      </c>
      <c r="G51" s="22">
        <v>0</v>
      </c>
      <c r="H51" s="22">
        <v>0</v>
      </c>
      <c r="I51" s="22">
        <v>8520260</v>
      </c>
    </row>
    <row r="52" spans="1:9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2969274</v>
      </c>
      <c r="F52" s="22">
        <v>0</v>
      </c>
      <c r="G52" s="22">
        <v>0</v>
      </c>
      <c r="H52" s="22">
        <v>0</v>
      </c>
      <c r="I52" s="22">
        <v>2969274</v>
      </c>
    </row>
    <row r="53" spans="1:9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223169</v>
      </c>
      <c r="F54" s="22">
        <v>0</v>
      </c>
      <c r="G54" s="22">
        <v>0</v>
      </c>
      <c r="H54" s="22">
        <v>0</v>
      </c>
      <c r="I54" s="22">
        <v>223169</v>
      </c>
    </row>
    <row r="55" spans="1:9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9149608</v>
      </c>
      <c r="F55" s="22">
        <v>0</v>
      </c>
      <c r="G55" s="22">
        <v>0</v>
      </c>
      <c r="H55" s="22">
        <v>0</v>
      </c>
      <c r="I55" s="22">
        <v>9149608</v>
      </c>
    </row>
    <row r="56" spans="1:9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3828867</v>
      </c>
      <c r="F56" s="22">
        <v>0</v>
      </c>
      <c r="G56" s="22">
        <v>0</v>
      </c>
      <c r="H56" s="22">
        <v>0</v>
      </c>
      <c r="I56" s="22">
        <v>3828867</v>
      </c>
    </row>
    <row r="57" spans="1:9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1977346</v>
      </c>
      <c r="F58" s="22">
        <v>0</v>
      </c>
      <c r="G58" s="22">
        <v>0</v>
      </c>
      <c r="H58" s="22">
        <v>1850000</v>
      </c>
      <c r="I58" s="22">
        <v>3827346</v>
      </c>
    </row>
    <row r="59" spans="1:9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3144028</v>
      </c>
      <c r="I60" s="22">
        <v>3144028</v>
      </c>
    </row>
    <row r="61" spans="1:9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1060889</v>
      </c>
      <c r="F68" s="22">
        <v>0</v>
      </c>
      <c r="G68" s="22">
        <v>0</v>
      </c>
      <c r="H68" s="22">
        <v>0</v>
      </c>
      <c r="I68" s="22">
        <v>1060889</v>
      </c>
    </row>
    <row r="69" spans="1:9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2998714</v>
      </c>
      <c r="F73" s="22">
        <v>0</v>
      </c>
      <c r="G73" s="22">
        <v>0</v>
      </c>
      <c r="H73" s="22">
        <v>0</v>
      </c>
      <c r="I73" s="22">
        <v>2998714</v>
      </c>
    </row>
    <row r="74" spans="1:9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955768</v>
      </c>
      <c r="F75" s="22">
        <v>0</v>
      </c>
      <c r="G75" s="22">
        <v>0</v>
      </c>
      <c r="H75" s="22">
        <v>2744146</v>
      </c>
      <c r="I75" s="22">
        <v>3699914</v>
      </c>
    </row>
    <row r="76" spans="1:9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4869320</v>
      </c>
      <c r="F76" s="22">
        <v>0</v>
      </c>
      <c r="G76" s="22">
        <v>0</v>
      </c>
      <c r="H76" s="22">
        <v>0</v>
      </c>
      <c r="I76" s="22">
        <v>4869320</v>
      </c>
    </row>
    <row r="77" spans="1:9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708366</v>
      </c>
      <c r="F78" s="22">
        <v>0</v>
      </c>
      <c r="G78" s="22">
        <v>0</v>
      </c>
      <c r="H78" s="22">
        <v>0</v>
      </c>
      <c r="I78" s="22">
        <v>708366</v>
      </c>
    </row>
    <row r="79" spans="1:9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589931</v>
      </c>
      <c r="F79" s="22">
        <v>0</v>
      </c>
      <c r="G79" s="22">
        <v>0</v>
      </c>
      <c r="H79" s="22">
        <v>0</v>
      </c>
      <c r="I79" s="22">
        <v>589931</v>
      </c>
    </row>
    <row r="80" spans="1:9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1415458</v>
      </c>
      <c r="F80" s="22">
        <v>0</v>
      </c>
      <c r="G80" s="22">
        <v>0</v>
      </c>
      <c r="H80" s="22">
        <v>0</v>
      </c>
      <c r="I80" s="22">
        <v>1415458</v>
      </c>
    </row>
    <row r="81" spans="1:9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7803280</v>
      </c>
      <c r="F84" s="22">
        <v>0</v>
      </c>
      <c r="G84" s="22">
        <v>0</v>
      </c>
      <c r="H84" s="22">
        <v>0</v>
      </c>
      <c r="I84" s="22">
        <v>7803280</v>
      </c>
    </row>
    <row r="85" spans="1:9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7723317</v>
      </c>
      <c r="F85" s="22">
        <v>0</v>
      </c>
      <c r="G85" s="22">
        <v>0</v>
      </c>
      <c r="H85" s="22">
        <v>0</v>
      </c>
      <c r="I85" s="22">
        <v>7723317</v>
      </c>
    </row>
    <row r="86" spans="1:9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2362041</v>
      </c>
      <c r="F86" s="22">
        <v>0</v>
      </c>
      <c r="G86" s="22">
        <v>0</v>
      </c>
      <c r="H86" s="22">
        <v>0</v>
      </c>
      <c r="I86" s="22">
        <v>2362041</v>
      </c>
    </row>
    <row r="87" spans="1:9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5100884</v>
      </c>
      <c r="F88" s="22">
        <v>0</v>
      </c>
      <c r="G88" s="22">
        <v>0</v>
      </c>
      <c r="H88" s="22">
        <v>0</v>
      </c>
      <c r="I88" s="22">
        <v>5100884</v>
      </c>
    </row>
    <row r="89" spans="1:9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9918</v>
      </c>
      <c r="F90" s="22">
        <v>0</v>
      </c>
      <c r="G90" s="22">
        <v>0</v>
      </c>
      <c r="H90" s="22">
        <v>0</v>
      </c>
      <c r="I90" s="22">
        <v>9918</v>
      </c>
    </row>
    <row r="91" spans="1:9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59085</v>
      </c>
      <c r="I108" s="22">
        <v>59085</v>
      </c>
    </row>
    <row r="109" spans="1:9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7419732</v>
      </c>
      <c r="F110" s="22">
        <v>0</v>
      </c>
      <c r="G110" s="22">
        <v>0</v>
      </c>
      <c r="H110" s="22">
        <v>6126813</v>
      </c>
      <c r="I110" s="22">
        <v>13546545</v>
      </c>
    </row>
    <row r="111" spans="1:9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78262</v>
      </c>
      <c r="F112" s="22">
        <v>0</v>
      </c>
      <c r="G112" s="22">
        <v>0</v>
      </c>
      <c r="H112" s="22">
        <v>0</v>
      </c>
      <c r="I112" s="22">
        <v>78262</v>
      </c>
    </row>
    <row r="113" spans="1:9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1169792</v>
      </c>
      <c r="F113" s="22">
        <v>0</v>
      </c>
      <c r="G113" s="22">
        <v>0</v>
      </c>
      <c r="H113" s="22">
        <v>0</v>
      </c>
      <c r="I113" s="22">
        <v>1169792</v>
      </c>
    </row>
    <row r="114" spans="1:9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1093500</v>
      </c>
      <c r="I119" s="22">
        <v>1093500</v>
      </c>
    </row>
    <row r="120" spans="1:9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1143638</v>
      </c>
      <c r="F127" s="22">
        <v>0</v>
      </c>
      <c r="G127" s="22">
        <v>0</v>
      </c>
      <c r="H127" s="22">
        <v>0</v>
      </c>
      <c r="I127" s="22">
        <v>1143638</v>
      </c>
    </row>
    <row r="128" spans="1:9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706300</v>
      </c>
      <c r="I139" s="22">
        <v>706300</v>
      </c>
    </row>
    <row r="140" spans="1:9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158474</v>
      </c>
      <c r="I141" s="22">
        <v>158474</v>
      </c>
    </row>
    <row r="142" spans="1:9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261880</v>
      </c>
      <c r="F145" s="22">
        <v>0</v>
      </c>
      <c r="G145" s="22">
        <v>0</v>
      </c>
      <c r="H145" s="22">
        <v>0</v>
      </c>
      <c r="I145" s="22">
        <v>261880</v>
      </c>
    </row>
    <row r="146" spans="1:9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89865</v>
      </c>
      <c r="I147" s="22">
        <v>89865</v>
      </c>
    </row>
    <row r="148" spans="1:9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32898</v>
      </c>
      <c r="F162" s="22">
        <v>0</v>
      </c>
      <c r="G162" s="22">
        <v>0</v>
      </c>
      <c r="H162" s="22">
        <v>724161</v>
      </c>
      <c r="I162" s="22">
        <v>757059</v>
      </c>
    </row>
    <row r="163" spans="1:9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792054</v>
      </c>
      <c r="F168" s="22">
        <v>0</v>
      </c>
      <c r="G168" s="22">
        <v>0</v>
      </c>
      <c r="H168" s="22">
        <v>0</v>
      </c>
      <c r="I168" s="22">
        <v>792054</v>
      </c>
    </row>
    <row r="169" spans="1:9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679287</v>
      </c>
      <c r="F173" s="22">
        <v>0</v>
      </c>
      <c r="G173" s="22">
        <v>0</v>
      </c>
      <c r="H173" s="22">
        <v>0</v>
      </c>
      <c r="I173" s="22">
        <v>679287</v>
      </c>
    </row>
    <row r="174" spans="1:9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746462</v>
      </c>
      <c r="F174" s="22">
        <v>0</v>
      </c>
      <c r="G174" s="22">
        <v>0</v>
      </c>
      <c r="H174" s="22">
        <v>0</v>
      </c>
      <c r="I174" s="22">
        <v>746462</v>
      </c>
    </row>
    <row r="175" spans="1:9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209382</v>
      </c>
      <c r="F182" s="22">
        <v>0</v>
      </c>
      <c r="G182" s="22">
        <v>0</v>
      </c>
      <c r="H182" s="22">
        <v>0</v>
      </c>
      <c r="I182" s="22">
        <v>209382</v>
      </c>
    </row>
    <row r="183" spans="1:9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329516</v>
      </c>
      <c r="I183" s="22">
        <v>329516</v>
      </c>
    </row>
    <row r="184" spans="1:9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220725</v>
      </c>
      <c r="F190" s="22">
        <v>0</v>
      </c>
      <c r="G190" s="22">
        <v>0</v>
      </c>
      <c r="H190" s="22">
        <v>0</v>
      </c>
      <c r="I190" s="22">
        <v>220725</v>
      </c>
    </row>
    <row r="191" spans="1:9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4134665</v>
      </c>
      <c r="F191" s="22">
        <v>0</v>
      </c>
      <c r="G191" s="22">
        <v>0</v>
      </c>
      <c r="H191" s="22">
        <v>0</v>
      </c>
      <c r="I191" s="22">
        <v>4134665</v>
      </c>
    </row>
    <row r="192" spans="1:9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1492369</v>
      </c>
      <c r="I194" s="22">
        <v>1492369</v>
      </c>
    </row>
    <row r="195" spans="1:9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2301918</v>
      </c>
      <c r="F197" s="22">
        <v>0</v>
      </c>
      <c r="G197" s="22">
        <v>0</v>
      </c>
      <c r="H197" s="22">
        <v>0</v>
      </c>
      <c r="I197" s="22">
        <v>2301918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233103</v>
      </c>
      <c r="F198" s="22">
        <v>0</v>
      </c>
      <c r="G198" s="22">
        <v>0</v>
      </c>
      <c r="H198" s="22">
        <v>0</v>
      </c>
      <c r="I198" s="22">
        <v>233103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347883</v>
      </c>
      <c r="I208" s="22">
        <v>347883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79713</v>
      </c>
      <c r="I215" s="22">
        <v>79713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69281</v>
      </c>
      <c r="F255" s="22">
        <v>0</v>
      </c>
      <c r="G255" s="22">
        <v>0</v>
      </c>
      <c r="H255" s="22">
        <v>0</v>
      </c>
      <c r="I255" s="22">
        <v>69281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20900</v>
      </c>
      <c r="I271" s="22">
        <v>20900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13360</v>
      </c>
      <c r="F279" s="22">
        <v>0</v>
      </c>
      <c r="G279" s="22">
        <v>0</v>
      </c>
      <c r="H279" s="22">
        <v>0</v>
      </c>
      <c r="I279" s="22">
        <v>13360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45162</v>
      </c>
      <c r="F282" s="22">
        <v>0</v>
      </c>
      <c r="G282" s="22">
        <v>0</v>
      </c>
      <c r="H282" s="22">
        <v>0</v>
      </c>
      <c r="I282" s="22">
        <v>45162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185569</v>
      </c>
      <c r="I284" s="22">
        <v>185569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14000</v>
      </c>
      <c r="I285" s="22">
        <v>14000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83212</v>
      </c>
      <c r="F289" s="22">
        <v>0</v>
      </c>
      <c r="G289" s="22">
        <v>0</v>
      </c>
      <c r="H289" s="22">
        <v>0</v>
      </c>
      <c r="I289" s="22">
        <v>83212</v>
      </c>
    </row>
    <row r="290" spans="1:9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181439</v>
      </c>
      <c r="F339" s="22">
        <v>0</v>
      </c>
      <c r="G339" s="22">
        <v>0</v>
      </c>
      <c r="H339" s="22">
        <v>0</v>
      </c>
      <c r="I339" s="22">
        <v>181439</v>
      </c>
    </row>
    <row r="340" spans="1: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328359</v>
      </c>
      <c r="F342" s="22">
        <v>0</v>
      </c>
      <c r="G342" s="22">
        <v>0</v>
      </c>
      <c r="H342" s="22">
        <v>0</v>
      </c>
      <c r="I342" s="22">
        <v>328359</v>
      </c>
    </row>
    <row r="343" spans="1: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15309065</v>
      </c>
      <c r="F350" s="22">
        <v>0</v>
      </c>
      <c r="G350" s="22">
        <v>0</v>
      </c>
      <c r="H350" s="22">
        <v>0</v>
      </c>
      <c r="I350" s="22">
        <v>15309065</v>
      </c>
    </row>
    <row r="351" spans="1:9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1819A-0A0A-4BFC-8A13-8D6042FC41BD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1257</v>
      </c>
      <c r="D1" s="20" t="s">
        <v>1267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1259</v>
      </c>
      <c r="F2" s="21" t="s">
        <v>1260</v>
      </c>
      <c r="G2" s="21" t="s">
        <v>1261</v>
      </c>
      <c r="H2" s="21" t="s">
        <v>65</v>
      </c>
      <c r="I2" s="21" t="s">
        <v>1249</v>
      </c>
    </row>
    <row r="3" spans="1:9" x14ac:dyDescent="0.25">
      <c r="A3" s="21"/>
      <c r="B3" s="21"/>
      <c r="C3" s="21"/>
      <c r="D3" s="21" t="s">
        <v>88</v>
      </c>
      <c r="E3" s="21" t="s">
        <v>1262</v>
      </c>
      <c r="F3" s="21" t="s">
        <v>1263</v>
      </c>
      <c r="G3" s="21" t="s">
        <v>1264</v>
      </c>
      <c r="H3" s="21" t="s">
        <v>1265</v>
      </c>
      <c r="I3" s="21" t="s">
        <v>1266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48993057</v>
      </c>
      <c r="F4" s="22">
        <v>264032</v>
      </c>
      <c r="G4" s="22">
        <v>1387466</v>
      </c>
      <c r="H4" s="22">
        <v>518310</v>
      </c>
      <c r="I4" s="22">
        <v>51162865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8815969</v>
      </c>
      <c r="F5" s="22">
        <v>0</v>
      </c>
      <c r="G5" s="22">
        <v>0</v>
      </c>
      <c r="H5" s="22">
        <v>0</v>
      </c>
      <c r="I5" s="22">
        <v>8815969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3590373000</v>
      </c>
      <c r="F6" s="22">
        <v>23168000</v>
      </c>
      <c r="G6" s="22">
        <v>4048000</v>
      </c>
      <c r="H6" s="22">
        <v>26793000</v>
      </c>
      <c r="I6" s="22">
        <v>3644382000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22141957</v>
      </c>
      <c r="F7" s="22">
        <v>0</v>
      </c>
      <c r="G7" s="22">
        <v>0</v>
      </c>
      <c r="H7" s="22">
        <v>0</v>
      </c>
      <c r="I7" s="22">
        <v>22141957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27803511</v>
      </c>
      <c r="F8" s="22">
        <v>0</v>
      </c>
      <c r="G8" s="22">
        <v>0</v>
      </c>
      <c r="H8" s="22">
        <v>0</v>
      </c>
      <c r="I8" s="22">
        <v>27803511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2407256000</v>
      </c>
      <c r="F9" s="22">
        <v>14245000</v>
      </c>
      <c r="G9" s="22">
        <v>4097000</v>
      </c>
      <c r="H9" s="22">
        <v>589000</v>
      </c>
      <c r="I9" s="22">
        <v>2426187000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38283867</v>
      </c>
      <c r="F10" s="22">
        <v>0</v>
      </c>
      <c r="G10" s="22">
        <v>0</v>
      </c>
      <c r="H10" s="22">
        <v>0</v>
      </c>
      <c r="I10" s="22">
        <v>38283867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132730808</v>
      </c>
      <c r="F11" s="22">
        <v>0</v>
      </c>
      <c r="G11" s="22">
        <v>0</v>
      </c>
      <c r="H11" s="22">
        <v>0</v>
      </c>
      <c r="I11" s="22">
        <v>132730808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7344451</v>
      </c>
      <c r="F12" s="22">
        <v>0</v>
      </c>
      <c r="G12" s="22">
        <v>1667559</v>
      </c>
      <c r="H12" s="22">
        <v>0</v>
      </c>
      <c r="I12" s="22">
        <v>9012010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46622095</v>
      </c>
      <c r="F13" s="22">
        <v>0</v>
      </c>
      <c r="G13" s="22">
        <v>3320000</v>
      </c>
      <c r="H13" s="22">
        <v>0</v>
      </c>
      <c r="I13" s="22">
        <v>49942095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76521000</v>
      </c>
      <c r="F14" s="22">
        <v>0</v>
      </c>
      <c r="G14" s="22">
        <v>0</v>
      </c>
      <c r="H14" s="22">
        <v>0</v>
      </c>
      <c r="I14" s="22">
        <v>76521000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26472021</v>
      </c>
      <c r="F15" s="22">
        <v>0</v>
      </c>
      <c r="G15" s="22">
        <v>482800</v>
      </c>
      <c r="H15" s="22">
        <v>60022</v>
      </c>
      <c r="I15" s="22">
        <v>27014843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211129000</v>
      </c>
      <c r="F16" s="22">
        <v>0</v>
      </c>
      <c r="G16" s="22">
        <v>0</v>
      </c>
      <c r="H16" s="22">
        <v>0</v>
      </c>
      <c r="I16" s="22">
        <v>211129000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208335373</v>
      </c>
      <c r="F17" s="22">
        <v>165299</v>
      </c>
      <c r="G17" s="22">
        <v>0</v>
      </c>
      <c r="H17" s="22">
        <v>0</v>
      </c>
      <c r="I17" s="22">
        <v>208500672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13919850</v>
      </c>
      <c r="F18" s="22">
        <v>0</v>
      </c>
      <c r="G18" s="22">
        <v>0</v>
      </c>
      <c r="H18" s="22">
        <v>0</v>
      </c>
      <c r="I18" s="22">
        <v>13919850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52858270</v>
      </c>
      <c r="F19" s="22">
        <v>0</v>
      </c>
      <c r="G19" s="22">
        <v>0</v>
      </c>
      <c r="H19" s="22">
        <v>0</v>
      </c>
      <c r="I19" s="22">
        <v>52858270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28456170</v>
      </c>
      <c r="F20" s="22">
        <v>0</v>
      </c>
      <c r="G20" s="22">
        <v>0</v>
      </c>
      <c r="H20" s="22">
        <v>4302834</v>
      </c>
      <c r="I20" s="22">
        <v>32759004</v>
      </c>
    </row>
    <row r="21" spans="1:9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769024</v>
      </c>
      <c r="I21" s="22">
        <v>769024</v>
      </c>
    </row>
    <row r="22" spans="1:9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5520117</v>
      </c>
      <c r="F22" s="22">
        <v>0</v>
      </c>
      <c r="G22" s="22">
        <v>0</v>
      </c>
      <c r="H22" s="22">
        <v>0</v>
      </c>
      <c r="I22" s="22">
        <v>5520117</v>
      </c>
    </row>
    <row r="23" spans="1:9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19996101</v>
      </c>
      <c r="F23" s="22">
        <v>0</v>
      </c>
      <c r="G23" s="22">
        <v>0</v>
      </c>
      <c r="H23" s="22">
        <v>0</v>
      </c>
      <c r="I23" s="22">
        <v>19996101</v>
      </c>
    </row>
    <row r="24" spans="1:9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171666039</v>
      </c>
      <c r="F24" s="22">
        <v>0</v>
      </c>
      <c r="G24" s="22">
        <v>0</v>
      </c>
      <c r="H24" s="22">
        <v>840424</v>
      </c>
      <c r="I24" s="22">
        <v>172506463</v>
      </c>
    </row>
    <row r="25" spans="1:9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332230196</v>
      </c>
      <c r="F25" s="22">
        <v>0</v>
      </c>
      <c r="G25" s="22">
        <v>88075620</v>
      </c>
      <c r="H25" s="22">
        <v>0</v>
      </c>
      <c r="I25" s="22">
        <v>420305816</v>
      </c>
    </row>
    <row r="26" spans="1:9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6729363</v>
      </c>
      <c r="F30" s="22">
        <v>0</v>
      </c>
      <c r="G30" s="22">
        <v>0</v>
      </c>
      <c r="H30" s="22">
        <v>0</v>
      </c>
      <c r="I30" s="22">
        <v>6729363</v>
      </c>
    </row>
    <row r="31" spans="1:9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5309801</v>
      </c>
      <c r="F31" s="22">
        <v>0</v>
      </c>
      <c r="G31" s="22">
        <v>0</v>
      </c>
      <c r="H31" s="22">
        <v>0</v>
      </c>
      <c r="I31" s="22">
        <v>5309801</v>
      </c>
    </row>
    <row r="32" spans="1:9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1237990</v>
      </c>
      <c r="F33" s="22">
        <v>0</v>
      </c>
      <c r="G33" s="22">
        <v>0</v>
      </c>
      <c r="H33" s="22">
        <v>150000</v>
      </c>
      <c r="I33" s="22">
        <v>1387990</v>
      </c>
    </row>
    <row r="34" spans="1:9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3597123</v>
      </c>
      <c r="F34" s="22">
        <v>0</v>
      </c>
      <c r="G34" s="22">
        <v>0</v>
      </c>
      <c r="H34" s="22">
        <v>757410</v>
      </c>
      <c r="I34" s="22">
        <v>4354533</v>
      </c>
    </row>
    <row r="35" spans="1:9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984888</v>
      </c>
      <c r="F35" s="22">
        <v>0</v>
      </c>
      <c r="G35" s="22">
        <v>0</v>
      </c>
      <c r="H35" s="22">
        <v>6388237</v>
      </c>
      <c r="I35" s="22">
        <v>7373125</v>
      </c>
    </row>
    <row r="36" spans="1:9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2798</v>
      </c>
      <c r="F39" s="22">
        <v>0</v>
      </c>
      <c r="G39" s="22">
        <v>0</v>
      </c>
      <c r="H39" s="22">
        <v>0</v>
      </c>
      <c r="I39" s="22">
        <v>2798</v>
      </c>
    </row>
    <row r="40" spans="1:9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65300</v>
      </c>
      <c r="I41" s="22">
        <v>65300</v>
      </c>
    </row>
    <row r="42" spans="1:9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18840234</v>
      </c>
      <c r="F42" s="22">
        <v>0</v>
      </c>
      <c r="G42" s="22">
        <v>0</v>
      </c>
      <c r="H42" s="22">
        <v>0</v>
      </c>
      <c r="I42" s="22">
        <v>18840234</v>
      </c>
    </row>
    <row r="43" spans="1:9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137203</v>
      </c>
      <c r="F43" s="22">
        <v>0</v>
      </c>
      <c r="G43" s="22">
        <v>0</v>
      </c>
      <c r="H43" s="22">
        <v>0</v>
      </c>
      <c r="I43" s="22">
        <v>137203</v>
      </c>
    </row>
    <row r="44" spans="1:9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44425038</v>
      </c>
      <c r="F44" s="22">
        <v>0</v>
      </c>
      <c r="G44" s="22">
        <v>0</v>
      </c>
      <c r="H44" s="22">
        <v>12552</v>
      </c>
      <c r="I44" s="22">
        <v>44437590</v>
      </c>
    </row>
    <row r="45" spans="1:9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1257207</v>
      </c>
      <c r="F45" s="22">
        <v>0</v>
      </c>
      <c r="G45" s="22">
        <v>0</v>
      </c>
      <c r="H45" s="22">
        <v>0</v>
      </c>
      <c r="I45" s="22">
        <v>1257207</v>
      </c>
    </row>
    <row r="46" spans="1:9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7517865</v>
      </c>
      <c r="F46" s="22">
        <v>0</v>
      </c>
      <c r="G46" s="22">
        <v>0</v>
      </c>
      <c r="H46" s="22">
        <v>0</v>
      </c>
      <c r="I46" s="22">
        <v>7517865</v>
      </c>
    </row>
    <row r="47" spans="1:9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38658680</v>
      </c>
      <c r="F47" s="22">
        <v>0</v>
      </c>
      <c r="G47" s="22">
        <v>0</v>
      </c>
      <c r="H47" s="22">
        <v>0</v>
      </c>
      <c r="I47" s="22">
        <v>38658680</v>
      </c>
    </row>
    <row r="48" spans="1:9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1109261</v>
      </c>
      <c r="F48" s="22">
        <v>0</v>
      </c>
      <c r="G48" s="22">
        <v>0</v>
      </c>
      <c r="H48" s="22">
        <v>1052614</v>
      </c>
      <c r="I48" s="22">
        <v>2161875</v>
      </c>
    </row>
    <row r="49" spans="1:9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14140516</v>
      </c>
      <c r="F51" s="22">
        <v>0</v>
      </c>
      <c r="G51" s="22">
        <v>0</v>
      </c>
      <c r="H51" s="22">
        <v>0</v>
      </c>
      <c r="I51" s="22">
        <v>14140516</v>
      </c>
    </row>
    <row r="52" spans="1:9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1018933</v>
      </c>
      <c r="F52" s="22">
        <v>0</v>
      </c>
      <c r="G52" s="22">
        <v>0</v>
      </c>
      <c r="H52" s="22">
        <v>0</v>
      </c>
      <c r="I52" s="22">
        <v>1018933</v>
      </c>
    </row>
    <row r="53" spans="1:9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5789475</v>
      </c>
      <c r="F53" s="22">
        <v>0</v>
      </c>
      <c r="G53" s="22">
        <v>0</v>
      </c>
      <c r="H53" s="22">
        <v>0</v>
      </c>
      <c r="I53" s="22">
        <v>5789475</v>
      </c>
    </row>
    <row r="54" spans="1:9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20449278</v>
      </c>
      <c r="F56" s="22">
        <v>0</v>
      </c>
      <c r="G56" s="22">
        <v>0</v>
      </c>
      <c r="H56" s="22">
        <v>0</v>
      </c>
      <c r="I56" s="22">
        <v>20449278</v>
      </c>
    </row>
    <row r="57" spans="1:9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6856434</v>
      </c>
      <c r="F57" s="22">
        <v>0</v>
      </c>
      <c r="G57" s="22">
        <v>0</v>
      </c>
      <c r="H57" s="22">
        <v>0</v>
      </c>
      <c r="I57" s="22">
        <v>6856434</v>
      </c>
    </row>
    <row r="58" spans="1:9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12839900</v>
      </c>
      <c r="F58" s="22">
        <v>0</v>
      </c>
      <c r="G58" s="22">
        <v>0</v>
      </c>
      <c r="H58" s="22">
        <v>0</v>
      </c>
      <c r="I58" s="22">
        <v>12839900</v>
      </c>
    </row>
    <row r="59" spans="1:9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76581</v>
      </c>
      <c r="F59" s="22">
        <v>0</v>
      </c>
      <c r="G59" s="22">
        <v>0</v>
      </c>
      <c r="H59" s="22">
        <v>0</v>
      </c>
      <c r="I59" s="22">
        <v>76581</v>
      </c>
    </row>
    <row r="60" spans="1:9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4543717</v>
      </c>
      <c r="F61" s="22">
        <v>0</v>
      </c>
      <c r="G61" s="22">
        <v>0</v>
      </c>
      <c r="H61" s="22">
        <v>6311</v>
      </c>
      <c r="I61" s="22">
        <v>4550028</v>
      </c>
    </row>
    <row r="62" spans="1:9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6101401</v>
      </c>
      <c r="F63" s="22">
        <v>0</v>
      </c>
      <c r="G63" s="22">
        <v>0</v>
      </c>
      <c r="H63" s="22">
        <v>2212</v>
      </c>
      <c r="I63" s="22">
        <v>6103613</v>
      </c>
    </row>
    <row r="64" spans="1:9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2452630</v>
      </c>
      <c r="F67" s="22">
        <v>0</v>
      </c>
      <c r="G67" s="22">
        <v>0</v>
      </c>
      <c r="H67" s="22">
        <v>0</v>
      </c>
      <c r="I67" s="22">
        <v>2452630</v>
      </c>
    </row>
    <row r="68" spans="1:9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1698927</v>
      </c>
      <c r="F68" s="22">
        <v>0</v>
      </c>
      <c r="G68" s="22">
        <v>0</v>
      </c>
      <c r="H68" s="22">
        <v>59889458</v>
      </c>
      <c r="I68" s="22">
        <v>61588385</v>
      </c>
    </row>
    <row r="69" spans="1:9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6083</v>
      </c>
      <c r="F70" s="22">
        <v>0</v>
      </c>
      <c r="G70" s="22">
        <v>0</v>
      </c>
      <c r="H70" s="22">
        <v>0</v>
      </c>
      <c r="I70" s="22">
        <v>6083</v>
      </c>
    </row>
    <row r="71" spans="1:9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8351799</v>
      </c>
      <c r="F73" s="22">
        <v>0</v>
      </c>
      <c r="G73" s="22">
        <v>0</v>
      </c>
      <c r="H73" s="22">
        <v>1384547</v>
      </c>
      <c r="I73" s="22">
        <v>9736346</v>
      </c>
    </row>
    <row r="74" spans="1:9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16654960</v>
      </c>
      <c r="F76" s="22">
        <v>0</v>
      </c>
      <c r="G76" s="22">
        <v>0</v>
      </c>
      <c r="H76" s="22">
        <v>0</v>
      </c>
      <c r="I76" s="22">
        <v>16654960</v>
      </c>
    </row>
    <row r="77" spans="1:9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3629142</v>
      </c>
      <c r="F77" s="22">
        <v>0</v>
      </c>
      <c r="G77" s="22">
        <v>0</v>
      </c>
      <c r="H77" s="22">
        <v>24206</v>
      </c>
      <c r="I77" s="22">
        <v>3653348</v>
      </c>
    </row>
    <row r="78" spans="1:9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162057</v>
      </c>
      <c r="F78" s="22">
        <v>0</v>
      </c>
      <c r="G78" s="22">
        <v>0</v>
      </c>
      <c r="H78" s="22">
        <v>0</v>
      </c>
      <c r="I78" s="22">
        <v>162057</v>
      </c>
    </row>
    <row r="79" spans="1:9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5336319</v>
      </c>
      <c r="F84" s="22">
        <v>0</v>
      </c>
      <c r="G84" s="22">
        <v>0</v>
      </c>
      <c r="H84" s="22">
        <v>0</v>
      </c>
      <c r="I84" s="22">
        <v>5336319</v>
      </c>
    </row>
    <row r="85" spans="1:9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861581</v>
      </c>
      <c r="F85" s="22">
        <v>0</v>
      </c>
      <c r="G85" s="22">
        <v>0</v>
      </c>
      <c r="H85" s="22">
        <v>0</v>
      </c>
      <c r="I85" s="22">
        <v>861581</v>
      </c>
    </row>
    <row r="86" spans="1:9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583791</v>
      </c>
      <c r="F86" s="22">
        <v>0</v>
      </c>
      <c r="G86" s="22">
        <v>0</v>
      </c>
      <c r="H86" s="22">
        <v>0</v>
      </c>
      <c r="I86" s="22">
        <v>583791</v>
      </c>
    </row>
    <row r="87" spans="1:9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9065056</v>
      </c>
      <c r="F88" s="22">
        <v>0</v>
      </c>
      <c r="G88" s="22">
        <v>0</v>
      </c>
      <c r="H88" s="22">
        <v>0</v>
      </c>
      <c r="I88" s="22">
        <v>9065056</v>
      </c>
    </row>
    <row r="89" spans="1:9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3244344</v>
      </c>
      <c r="F89" s="22">
        <v>0</v>
      </c>
      <c r="G89" s="22">
        <v>0</v>
      </c>
      <c r="H89" s="22">
        <v>0</v>
      </c>
      <c r="I89" s="22">
        <v>3244344</v>
      </c>
    </row>
    <row r="90" spans="1:9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1716666</v>
      </c>
      <c r="F90" s="22">
        <v>0</v>
      </c>
      <c r="G90" s="22">
        <v>0</v>
      </c>
      <c r="H90" s="22">
        <v>0</v>
      </c>
      <c r="I90" s="22">
        <v>1716666</v>
      </c>
    </row>
    <row r="91" spans="1:9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7043867</v>
      </c>
      <c r="F91" s="22">
        <v>0</v>
      </c>
      <c r="G91" s="22">
        <v>0</v>
      </c>
      <c r="H91" s="22">
        <v>3810000</v>
      </c>
      <c r="I91" s="22">
        <v>10853867</v>
      </c>
    </row>
    <row r="92" spans="1:9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508999</v>
      </c>
      <c r="F92" s="22">
        <v>0</v>
      </c>
      <c r="G92" s="22">
        <v>0</v>
      </c>
      <c r="H92" s="22">
        <v>0</v>
      </c>
      <c r="I92" s="22">
        <v>508999</v>
      </c>
    </row>
    <row r="93" spans="1:9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1038030</v>
      </c>
      <c r="F94" s="22">
        <v>0</v>
      </c>
      <c r="G94" s="22">
        <v>0</v>
      </c>
      <c r="H94" s="22">
        <v>0</v>
      </c>
      <c r="I94" s="22">
        <v>1038030</v>
      </c>
    </row>
    <row r="95" spans="1:9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15229893</v>
      </c>
      <c r="F95" s="22">
        <v>0</v>
      </c>
      <c r="G95" s="22">
        <v>0</v>
      </c>
      <c r="H95" s="22">
        <v>3339016</v>
      </c>
      <c r="I95" s="22">
        <v>18568909</v>
      </c>
    </row>
    <row r="96" spans="1:9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6446489</v>
      </c>
      <c r="F96" s="22">
        <v>0</v>
      </c>
      <c r="G96" s="22">
        <v>0</v>
      </c>
      <c r="H96" s="22">
        <v>368816</v>
      </c>
      <c r="I96" s="22">
        <v>6815305</v>
      </c>
    </row>
    <row r="97" spans="1:9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66367</v>
      </c>
      <c r="I97" s="22">
        <v>66367</v>
      </c>
    </row>
    <row r="98" spans="1:9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3398287</v>
      </c>
      <c r="F98" s="22">
        <v>0</v>
      </c>
      <c r="G98" s="22">
        <v>4420185</v>
      </c>
      <c r="H98" s="22">
        <v>1899208</v>
      </c>
      <c r="I98" s="22">
        <v>9717680</v>
      </c>
    </row>
    <row r="99" spans="1:9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917272</v>
      </c>
      <c r="F99" s="22">
        <v>0</v>
      </c>
      <c r="G99" s="22">
        <v>0</v>
      </c>
      <c r="H99" s="22">
        <v>51435</v>
      </c>
      <c r="I99" s="22">
        <v>968707</v>
      </c>
    </row>
    <row r="100" spans="1:9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15499280</v>
      </c>
      <c r="F100" s="22">
        <v>0</v>
      </c>
      <c r="G100" s="22">
        <v>0</v>
      </c>
      <c r="H100" s="22">
        <v>427982</v>
      </c>
      <c r="I100" s="22">
        <v>15927262</v>
      </c>
    </row>
    <row r="101" spans="1:9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2123596</v>
      </c>
      <c r="F101" s="22">
        <v>0</v>
      </c>
      <c r="G101" s="22">
        <v>0</v>
      </c>
      <c r="H101" s="22">
        <v>0</v>
      </c>
      <c r="I101" s="22">
        <v>2123596</v>
      </c>
    </row>
    <row r="102" spans="1:9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939853</v>
      </c>
      <c r="F102" s="22">
        <v>0</v>
      </c>
      <c r="G102" s="22">
        <v>0</v>
      </c>
      <c r="H102" s="22">
        <v>0</v>
      </c>
      <c r="I102" s="22">
        <v>939853</v>
      </c>
    </row>
    <row r="103" spans="1:9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624032</v>
      </c>
      <c r="F103" s="22">
        <v>0</v>
      </c>
      <c r="G103" s="22">
        <v>0</v>
      </c>
      <c r="H103" s="22">
        <v>0</v>
      </c>
      <c r="I103" s="22">
        <v>624032</v>
      </c>
    </row>
    <row r="104" spans="1:9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1164262</v>
      </c>
      <c r="F104" s="22">
        <v>0</v>
      </c>
      <c r="G104" s="22">
        <v>0</v>
      </c>
      <c r="H104" s="22">
        <v>23502</v>
      </c>
      <c r="I104" s="22">
        <v>1187764</v>
      </c>
    </row>
    <row r="105" spans="1:9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2575827</v>
      </c>
      <c r="F105" s="22">
        <v>0</v>
      </c>
      <c r="G105" s="22">
        <v>0</v>
      </c>
      <c r="H105" s="22">
        <v>0</v>
      </c>
      <c r="I105" s="22">
        <v>2575827</v>
      </c>
    </row>
    <row r="106" spans="1:9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30426377</v>
      </c>
      <c r="F106" s="22">
        <v>0</v>
      </c>
      <c r="G106" s="22">
        <v>0</v>
      </c>
      <c r="H106" s="22">
        <v>0</v>
      </c>
      <c r="I106" s="22">
        <v>30426377</v>
      </c>
    </row>
    <row r="107" spans="1:9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1264029</v>
      </c>
      <c r="F107" s="22">
        <v>0</v>
      </c>
      <c r="G107" s="22">
        <v>0</v>
      </c>
      <c r="H107" s="22">
        <v>11660</v>
      </c>
      <c r="I107" s="22">
        <v>1275689</v>
      </c>
    </row>
    <row r="108" spans="1:9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863658</v>
      </c>
      <c r="F108" s="22">
        <v>0</v>
      </c>
      <c r="G108" s="22">
        <v>0</v>
      </c>
      <c r="H108" s="22">
        <v>1923578</v>
      </c>
      <c r="I108" s="22">
        <v>2787236</v>
      </c>
    </row>
    <row r="109" spans="1:9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1550789</v>
      </c>
      <c r="F109" s="22">
        <v>0</v>
      </c>
      <c r="G109" s="22">
        <v>0</v>
      </c>
      <c r="H109" s="22">
        <v>200000</v>
      </c>
      <c r="I109" s="22">
        <v>1750789</v>
      </c>
    </row>
    <row r="110" spans="1:9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6011478</v>
      </c>
      <c r="F110" s="22">
        <v>0</v>
      </c>
      <c r="G110" s="22">
        <v>0</v>
      </c>
      <c r="H110" s="22">
        <v>9000</v>
      </c>
      <c r="I110" s="22">
        <v>6020478</v>
      </c>
    </row>
    <row r="111" spans="1:9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4985852</v>
      </c>
      <c r="F111" s="22">
        <v>0</v>
      </c>
      <c r="G111" s="22">
        <v>0</v>
      </c>
      <c r="H111" s="22">
        <v>0</v>
      </c>
      <c r="I111" s="22">
        <v>4985852</v>
      </c>
    </row>
    <row r="112" spans="1:9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5482835</v>
      </c>
      <c r="F112" s="22">
        <v>0</v>
      </c>
      <c r="G112" s="22">
        <v>0</v>
      </c>
      <c r="H112" s="22">
        <v>0</v>
      </c>
      <c r="I112" s="22">
        <v>5482835</v>
      </c>
    </row>
    <row r="113" spans="1:9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1421285</v>
      </c>
      <c r="F113" s="22">
        <v>0</v>
      </c>
      <c r="G113" s="22">
        <v>0</v>
      </c>
      <c r="H113" s="22">
        <v>0</v>
      </c>
      <c r="I113" s="22">
        <v>1421285</v>
      </c>
    </row>
    <row r="114" spans="1:9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6768394</v>
      </c>
      <c r="F114" s="22">
        <v>0</v>
      </c>
      <c r="G114" s="22">
        <v>0</v>
      </c>
      <c r="H114" s="22">
        <v>6864316</v>
      </c>
      <c r="I114" s="22">
        <v>13632710</v>
      </c>
    </row>
    <row r="115" spans="1:9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583489</v>
      </c>
      <c r="F115" s="22">
        <v>0</v>
      </c>
      <c r="G115" s="22">
        <v>0</v>
      </c>
      <c r="H115" s="22">
        <v>0</v>
      </c>
      <c r="I115" s="22">
        <v>583489</v>
      </c>
    </row>
    <row r="116" spans="1:9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5937850</v>
      </c>
      <c r="F116" s="22">
        <v>0</v>
      </c>
      <c r="G116" s="22">
        <v>0</v>
      </c>
      <c r="H116" s="22">
        <v>138950</v>
      </c>
      <c r="I116" s="22">
        <v>6076800</v>
      </c>
    </row>
    <row r="117" spans="1:9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1455268</v>
      </c>
      <c r="F117" s="22">
        <v>0</v>
      </c>
      <c r="G117" s="22">
        <v>0</v>
      </c>
      <c r="H117" s="22">
        <v>21447</v>
      </c>
      <c r="I117" s="22">
        <v>1476715</v>
      </c>
    </row>
    <row r="118" spans="1:9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1400486</v>
      </c>
      <c r="F118" s="22">
        <v>0</v>
      </c>
      <c r="G118" s="22">
        <v>0</v>
      </c>
      <c r="H118" s="22">
        <v>0</v>
      </c>
      <c r="I118" s="22">
        <v>1400486</v>
      </c>
    </row>
    <row r="119" spans="1:9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4543663</v>
      </c>
      <c r="F119" s="22">
        <v>0</v>
      </c>
      <c r="G119" s="22">
        <v>0</v>
      </c>
      <c r="H119" s="22">
        <v>1477611</v>
      </c>
      <c r="I119" s="22">
        <v>6021274</v>
      </c>
    </row>
    <row r="120" spans="1:9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11533282</v>
      </c>
      <c r="F120" s="22">
        <v>0</v>
      </c>
      <c r="G120" s="22">
        <v>0</v>
      </c>
      <c r="H120" s="22">
        <v>0</v>
      </c>
      <c r="I120" s="22">
        <v>11533282</v>
      </c>
    </row>
    <row r="121" spans="1:9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10979528</v>
      </c>
      <c r="F121" s="22">
        <v>128076</v>
      </c>
      <c r="G121" s="22">
        <v>0</v>
      </c>
      <c r="H121" s="22">
        <v>0</v>
      </c>
      <c r="I121" s="22">
        <v>11107604</v>
      </c>
    </row>
    <row r="122" spans="1:9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638643</v>
      </c>
      <c r="F122" s="22">
        <v>0</v>
      </c>
      <c r="G122" s="22">
        <v>0</v>
      </c>
      <c r="H122" s="22">
        <v>0</v>
      </c>
      <c r="I122" s="22">
        <v>638643</v>
      </c>
    </row>
    <row r="123" spans="1:9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14257794</v>
      </c>
      <c r="F123" s="22">
        <v>0</v>
      </c>
      <c r="G123" s="22">
        <v>0</v>
      </c>
      <c r="H123" s="22">
        <v>0</v>
      </c>
      <c r="I123" s="22">
        <v>14257794</v>
      </c>
    </row>
    <row r="124" spans="1:9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2000000</v>
      </c>
      <c r="I124" s="22">
        <v>2000000</v>
      </c>
    </row>
    <row r="125" spans="1:9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3766934</v>
      </c>
      <c r="F125" s="22">
        <v>0</v>
      </c>
      <c r="G125" s="22">
        <v>0</v>
      </c>
      <c r="H125" s="22">
        <v>0</v>
      </c>
      <c r="I125" s="22">
        <v>3766934</v>
      </c>
    </row>
    <row r="126" spans="1:9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478562</v>
      </c>
      <c r="F126" s="22">
        <v>0</v>
      </c>
      <c r="G126" s="22">
        <v>0</v>
      </c>
      <c r="H126" s="22">
        <v>0</v>
      </c>
      <c r="I126" s="22">
        <v>478562</v>
      </c>
    </row>
    <row r="127" spans="1:9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453098</v>
      </c>
      <c r="F127" s="22">
        <v>0</v>
      </c>
      <c r="G127" s="22">
        <v>0</v>
      </c>
      <c r="H127" s="22">
        <v>0</v>
      </c>
      <c r="I127" s="22">
        <v>453098</v>
      </c>
    </row>
    <row r="128" spans="1:9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1561144</v>
      </c>
      <c r="F128" s="22">
        <v>0</v>
      </c>
      <c r="G128" s="22">
        <v>0</v>
      </c>
      <c r="H128" s="22">
        <v>0</v>
      </c>
      <c r="I128" s="22">
        <v>1561144</v>
      </c>
    </row>
    <row r="129" spans="1:9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3734587</v>
      </c>
      <c r="F129" s="22">
        <v>0</v>
      </c>
      <c r="G129" s="22">
        <v>0</v>
      </c>
      <c r="H129" s="22">
        <v>0</v>
      </c>
      <c r="I129" s="22">
        <v>3734587</v>
      </c>
    </row>
    <row r="130" spans="1:9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5919</v>
      </c>
      <c r="F130" s="22">
        <v>0</v>
      </c>
      <c r="G130" s="22">
        <v>0</v>
      </c>
      <c r="H130" s="22">
        <v>0</v>
      </c>
      <c r="I130" s="22">
        <v>5919</v>
      </c>
    </row>
    <row r="131" spans="1:9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6552941</v>
      </c>
      <c r="F131" s="22">
        <v>0</v>
      </c>
      <c r="G131" s="22">
        <v>0</v>
      </c>
      <c r="H131" s="22">
        <v>0</v>
      </c>
      <c r="I131" s="22">
        <v>6552941</v>
      </c>
    </row>
    <row r="132" spans="1:9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87520</v>
      </c>
      <c r="F133" s="22">
        <v>0</v>
      </c>
      <c r="G133" s="22">
        <v>0</v>
      </c>
      <c r="H133" s="22">
        <v>0</v>
      </c>
      <c r="I133" s="22">
        <v>87520</v>
      </c>
    </row>
    <row r="134" spans="1:9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168413</v>
      </c>
      <c r="F134" s="22">
        <v>0</v>
      </c>
      <c r="G134" s="22">
        <v>0</v>
      </c>
      <c r="H134" s="22">
        <v>149805</v>
      </c>
      <c r="I134" s="22">
        <v>318218</v>
      </c>
    </row>
    <row r="135" spans="1:9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5140619</v>
      </c>
      <c r="F135" s="22">
        <v>0</v>
      </c>
      <c r="G135" s="22">
        <v>0</v>
      </c>
      <c r="H135" s="22">
        <v>0</v>
      </c>
      <c r="I135" s="22">
        <v>5140619</v>
      </c>
    </row>
    <row r="136" spans="1:9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4603434</v>
      </c>
      <c r="F136" s="22">
        <v>0</v>
      </c>
      <c r="G136" s="22">
        <v>0</v>
      </c>
      <c r="H136" s="22">
        <v>0</v>
      </c>
      <c r="I136" s="22">
        <v>4603434</v>
      </c>
    </row>
    <row r="137" spans="1:9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12319920</v>
      </c>
      <c r="F137" s="22">
        <v>0</v>
      </c>
      <c r="G137" s="22">
        <v>0</v>
      </c>
      <c r="H137" s="22">
        <v>0</v>
      </c>
      <c r="I137" s="22">
        <v>12319920</v>
      </c>
    </row>
    <row r="138" spans="1:9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15456148</v>
      </c>
      <c r="F138" s="22">
        <v>145896</v>
      </c>
      <c r="G138" s="22">
        <v>0</v>
      </c>
      <c r="H138" s="22">
        <v>0</v>
      </c>
      <c r="I138" s="22">
        <v>15602044</v>
      </c>
    </row>
    <row r="139" spans="1:9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359943</v>
      </c>
      <c r="F140" s="22">
        <v>0</v>
      </c>
      <c r="G140" s="22">
        <v>0</v>
      </c>
      <c r="H140" s="22">
        <v>0</v>
      </c>
      <c r="I140" s="22">
        <v>359943</v>
      </c>
    </row>
    <row r="141" spans="1:9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22907</v>
      </c>
      <c r="F141" s="22">
        <v>0</v>
      </c>
      <c r="G141" s="22">
        <v>0</v>
      </c>
      <c r="H141" s="22">
        <v>1050585</v>
      </c>
      <c r="I141" s="22">
        <v>1073492</v>
      </c>
    </row>
    <row r="142" spans="1:9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1749634</v>
      </c>
      <c r="F142" s="22">
        <v>0</v>
      </c>
      <c r="G142" s="22">
        <v>0</v>
      </c>
      <c r="H142" s="22">
        <v>0</v>
      </c>
      <c r="I142" s="22">
        <v>1749634</v>
      </c>
    </row>
    <row r="143" spans="1:9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1027715</v>
      </c>
      <c r="F144" s="22">
        <v>0</v>
      </c>
      <c r="G144" s="22">
        <v>0</v>
      </c>
      <c r="H144" s="22">
        <v>197368</v>
      </c>
      <c r="I144" s="22">
        <v>1225083</v>
      </c>
    </row>
    <row r="145" spans="1:9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3095790</v>
      </c>
      <c r="F145" s="22">
        <v>0</v>
      </c>
      <c r="G145" s="22">
        <v>0</v>
      </c>
      <c r="H145" s="22">
        <v>0</v>
      </c>
      <c r="I145" s="22">
        <v>3095790</v>
      </c>
    </row>
    <row r="146" spans="1:9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2146487</v>
      </c>
      <c r="F146" s="22">
        <v>0</v>
      </c>
      <c r="G146" s="22">
        <v>0</v>
      </c>
      <c r="H146" s="22">
        <v>0</v>
      </c>
      <c r="I146" s="22">
        <v>2146487</v>
      </c>
    </row>
    <row r="147" spans="1:9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414354</v>
      </c>
      <c r="F147" s="22">
        <v>0</v>
      </c>
      <c r="G147" s="22">
        <v>0</v>
      </c>
      <c r="H147" s="22">
        <v>0</v>
      </c>
      <c r="I147" s="22">
        <v>414354</v>
      </c>
    </row>
    <row r="148" spans="1:9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142500</v>
      </c>
      <c r="I148" s="22">
        <v>142500</v>
      </c>
    </row>
    <row r="149" spans="1:9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682158</v>
      </c>
      <c r="F149" s="22">
        <v>0</v>
      </c>
      <c r="G149" s="22">
        <v>0</v>
      </c>
      <c r="H149" s="22">
        <v>0</v>
      </c>
      <c r="I149" s="22">
        <v>682158</v>
      </c>
    </row>
    <row r="150" spans="1:9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4858981</v>
      </c>
      <c r="F150" s="22">
        <v>0</v>
      </c>
      <c r="G150" s="22">
        <v>0</v>
      </c>
      <c r="H150" s="22">
        <v>0</v>
      </c>
      <c r="I150" s="22">
        <v>4858981</v>
      </c>
    </row>
    <row r="151" spans="1:9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1513889</v>
      </c>
      <c r="F151" s="22">
        <v>0</v>
      </c>
      <c r="G151" s="22">
        <v>0</v>
      </c>
      <c r="H151" s="22">
        <v>0</v>
      </c>
      <c r="I151" s="22">
        <v>1513889</v>
      </c>
    </row>
    <row r="152" spans="1:9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2346407</v>
      </c>
      <c r="F152" s="22">
        <v>0</v>
      </c>
      <c r="G152" s="22">
        <v>0</v>
      </c>
      <c r="H152" s="22">
        <v>0</v>
      </c>
      <c r="I152" s="22">
        <v>2346407</v>
      </c>
    </row>
    <row r="153" spans="1:9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29419584</v>
      </c>
      <c r="F153" s="22">
        <v>0</v>
      </c>
      <c r="G153" s="22">
        <v>0</v>
      </c>
      <c r="H153" s="22">
        <v>0</v>
      </c>
      <c r="I153" s="22">
        <v>29419584</v>
      </c>
    </row>
    <row r="154" spans="1:9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12405609</v>
      </c>
      <c r="F154" s="22">
        <v>0</v>
      </c>
      <c r="G154" s="22">
        <v>0</v>
      </c>
      <c r="H154" s="22">
        <v>35034</v>
      </c>
      <c r="I154" s="22">
        <v>12440643</v>
      </c>
    </row>
    <row r="155" spans="1:9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1981131</v>
      </c>
      <c r="F155" s="22">
        <v>0</v>
      </c>
      <c r="G155" s="22">
        <v>0</v>
      </c>
      <c r="H155" s="22">
        <v>0</v>
      </c>
      <c r="I155" s="22">
        <v>1981131</v>
      </c>
    </row>
    <row r="156" spans="1:9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134450</v>
      </c>
      <c r="F156" s="22">
        <v>0</v>
      </c>
      <c r="G156" s="22">
        <v>0</v>
      </c>
      <c r="H156" s="22">
        <v>23144</v>
      </c>
      <c r="I156" s="22">
        <v>157594</v>
      </c>
    </row>
    <row r="157" spans="1:9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6162215</v>
      </c>
      <c r="F157" s="22">
        <v>0</v>
      </c>
      <c r="G157" s="22">
        <v>0</v>
      </c>
      <c r="H157" s="22">
        <v>595636</v>
      </c>
      <c r="I157" s="22">
        <v>6757851</v>
      </c>
    </row>
    <row r="158" spans="1:9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2242001</v>
      </c>
      <c r="F158" s="22">
        <v>0</v>
      </c>
      <c r="G158" s="22">
        <v>0</v>
      </c>
      <c r="H158" s="22">
        <v>0</v>
      </c>
      <c r="I158" s="22">
        <v>2242001</v>
      </c>
    </row>
    <row r="159" spans="1:9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1345639</v>
      </c>
      <c r="F159" s="22">
        <v>0</v>
      </c>
      <c r="G159" s="22">
        <v>0</v>
      </c>
      <c r="H159" s="22">
        <v>0</v>
      </c>
      <c r="I159" s="22">
        <v>1345639</v>
      </c>
    </row>
    <row r="160" spans="1:9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2908191</v>
      </c>
      <c r="F160" s="22">
        <v>0</v>
      </c>
      <c r="G160" s="22">
        <v>0</v>
      </c>
      <c r="H160" s="22">
        <v>0</v>
      </c>
      <c r="I160" s="22">
        <v>2908191</v>
      </c>
    </row>
    <row r="161" spans="1:9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4011013</v>
      </c>
      <c r="F161" s="22">
        <v>0</v>
      </c>
      <c r="G161" s="22">
        <v>0</v>
      </c>
      <c r="H161" s="22">
        <v>0</v>
      </c>
      <c r="I161" s="22">
        <v>4011013</v>
      </c>
    </row>
    <row r="162" spans="1:9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308738</v>
      </c>
      <c r="F162" s="22">
        <v>0</v>
      </c>
      <c r="G162" s="22">
        <v>0</v>
      </c>
      <c r="H162" s="22">
        <v>1176448</v>
      </c>
      <c r="I162" s="22">
        <v>1485186</v>
      </c>
    </row>
    <row r="163" spans="1:9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2386097</v>
      </c>
      <c r="F163" s="22">
        <v>0</v>
      </c>
      <c r="G163" s="22">
        <v>0</v>
      </c>
      <c r="H163" s="22">
        <v>0</v>
      </c>
      <c r="I163" s="22">
        <v>2386097</v>
      </c>
    </row>
    <row r="164" spans="1:9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1510283</v>
      </c>
      <c r="F164" s="22">
        <v>0</v>
      </c>
      <c r="G164" s="22">
        <v>263736</v>
      </c>
      <c r="H164" s="22">
        <v>71566</v>
      </c>
      <c r="I164" s="22">
        <v>1845585</v>
      </c>
    </row>
    <row r="165" spans="1:9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5003174</v>
      </c>
      <c r="F165" s="22">
        <v>0</v>
      </c>
      <c r="G165" s="22">
        <v>0</v>
      </c>
      <c r="H165" s="22">
        <v>0</v>
      </c>
      <c r="I165" s="22">
        <v>5003174</v>
      </c>
    </row>
    <row r="166" spans="1:9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4603887</v>
      </c>
      <c r="F166" s="22">
        <v>0</v>
      </c>
      <c r="G166" s="22">
        <v>0</v>
      </c>
      <c r="H166" s="22">
        <v>0</v>
      </c>
      <c r="I166" s="22">
        <v>4603887</v>
      </c>
    </row>
    <row r="167" spans="1:9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2405851</v>
      </c>
      <c r="F167" s="22">
        <v>1281090</v>
      </c>
      <c r="G167" s="22">
        <v>0</v>
      </c>
      <c r="H167" s="22">
        <v>0</v>
      </c>
      <c r="I167" s="22">
        <v>3686941</v>
      </c>
    </row>
    <row r="168" spans="1:9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5660982</v>
      </c>
      <c r="F168" s="22">
        <v>0</v>
      </c>
      <c r="G168" s="22">
        <v>0</v>
      </c>
      <c r="H168" s="22">
        <v>0</v>
      </c>
      <c r="I168" s="22">
        <v>5660982</v>
      </c>
    </row>
    <row r="169" spans="1:9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168913</v>
      </c>
      <c r="F169" s="22">
        <v>0</v>
      </c>
      <c r="G169" s="22">
        <v>0</v>
      </c>
      <c r="H169" s="22">
        <v>0</v>
      </c>
      <c r="I169" s="22">
        <v>168913</v>
      </c>
    </row>
    <row r="170" spans="1:9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2849620</v>
      </c>
      <c r="F170" s="22">
        <v>0</v>
      </c>
      <c r="G170" s="22">
        <v>0</v>
      </c>
      <c r="H170" s="22">
        <v>0</v>
      </c>
      <c r="I170" s="22">
        <v>2849620</v>
      </c>
    </row>
    <row r="171" spans="1:9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32545070</v>
      </c>
      <c r="F171" s="22">
        <v>0</v>
      </c>
      <c r="G171" s="22">
        <v>0</v>
      </c>
      <c r="H171" s="22">
        <v>0</v>
      </c>
      <c r="I171" s="22">
        <v>32545070</v>
      </c>
    </row>
    <row r="172" spans="1:9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116011</v>
      </c>
      <c r="F172" s="22">
        <v>0</v>
      </c>
      <c r="G172" s="22">
        <v>0</v>
      </c>
      <c r="H172" s="22">
        <v>358894</v>
      </c>
      <c r="I172" s="22">
        <v>474905</v>
      </c>
    </row>
    <row r="173" spans="1:9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967288</v>
      </c>
      <c r="F173" s="22">
        <v>0</v>
      </c>
      <c r="G173" s="22">
        <v>0</v>
      </c>
      <c r="H173" s="22">
        <v>0</v>
      </c>
      <c r="I173" s="22">
        <v>967288</v>
      </c>
    </row>
    <row r="174" spans="1:9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2373494</v>
      </c>
      <c r="F174" s="22">
        <v>0</v>
      </c>
      <c r="G174" s="22">
        <v>0</v>
      </c>
      <c r="H174" s="22">
        <v>0</v>
      </c>
      <c r="I174" s="22">
        <v>2373494</v>
      </c>
    </row>
    <row r="175" spans="1:9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739105</v>
      </c>
      <c r="F175" s="22">
        <v>0</v>
      </c>
      <c r="G175" s="22">
        <v>0</v>
      </c>
      <c r="H175" s="22">
        <v>143016</v>
      </c>
      <c r="I175" s="22">
        <v>882121</v>
      </c>
    </row>
    <row r="176" spans="1:9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7261857</v>
      </c>
      <c r="F176" s="22">
        <v>0</v>
      </c>
      <c r="G176" s="22">
        <v>0</v>
      </c>
      <c r="H176" s="22">
        <v>0</v>
      </c>
      <c r="I176" s="22">
        <v>7261857</v>
      </c>
    </row>
    <row r="177" spans="1:9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10806481</v>
      </c>
      <c r="F177" s="22">
        <v>0</v>
      </c>
      <c r="G177" s="22">
        <v>0</v>
      </c>
      <c r="H177" s="22">
        <v>0</v>
      </c>
      <c r="I177" s="22">
        <v>10806481</v>
      </c>
    </row>
    <row r="178" spans="1:9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9051916</v>
      </c>
      <c r="F178" s="22">
        <v>3495657</v>
      </c>
      <c r="G178" s="22">
        <v>0</v>
      </c>
      <c r="H178" s="22">
        <v>2913122</v>
      </c>
      <c r="I178" s="22">
        <v>15460695</v>
      </c>
    </row>
    <row r="179" spans="1:9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4789156</v>
      </c>
      <c r="F179" s="22">
        <v>0</v>
      </c>
      <c r="G179" s="22">
        <v>0</v>
      </c>
      <c r="H179" s="22">
        <v>0</v>
      </c>
      <c r="I179" s="22">
        <v>4789156</v>
      </c>
    </row>
    <row r="180" spans="1:9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8148854</v>
      </c>
      <c r="F181" s="22">
        <v>0</v>
      </c>
      <c r="G181" s="22">
        <v>0</v>
      </c>
      <c r="H181" s="22">
        <v>0</v>
      </c>
      <c r="I181" s="22">
        <v>8148854</v>
      </c>
    </row>
    <row r="182" spans="1:9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1188346</v>
      </c>
      <c r="F182" s="22">
        <v>0</v>
      </c>
      <c r="G182" s="22">
        <v>0</v>
      </c>
      <c r="H182" s="22">
        <v>6942363</v>
      </c>
      <c r="I182" s="22">
        <v>8130709</v>
      </c>
    </row>
    <row r="183" spans="1:9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1692871</v>
      </c>
      <c r="F183" s="22">
        <v>0</v>
      </c>
      <c r="G183" s="22">
        <v>0</v>
      </c>
      <c r="H183" s="22">
        <v>2058206</v>
      </c>
      <c r="I183" s="22">
        <v>3751077</v>
      </c>
    </row>
    <row r="184" spans="1:9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1279793</v>
      </c>
      <c r="F184" s="22">
        <v>0</v>
      </c>
      <c r="G184" s="22">
        <v>0</v>
      </c>
      <c r="H184" s="22">
        <v>0</v>
      </c>
      <c r="I184" s="22">
        <v>1279793</v>
      </c>
    </row>
    <row r="185" spans="1:9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42410</v>
      </c>
      <c r="F185" s="22">
        <v>0</v>
      </c>
      <c r="G185" s="22">
        <v>0</v>
      </c>
      <c r="H185" s="22">
        <v>761550</v>
      </c>
      <c r="I185" s="22">
        <v>803960</v>
      </c>
    </row>
    <row r="186" spans="1:9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2571465</v>
      </c>
      <c r="F186" s="22">
        <v>0</v>
      </c>
      <c r="G186" s="22">
        <v>0</v>
      </c>
      <c r="H186" s="22">
        <v>0</v>
      </c>
      <c r="I186" s="22">
        <v>2571465</v>
      </c>
    </row>
    <row r="187" spans="1:9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1539023</v>
      </c>
      <c r="F187" s="22">
        <v>0</v>
      </c>
      <c r="G187" s="22">
        <v>0</v>
      </c>
      <c r="H187" s="22">
        <v>247339</v>
      </c>
      <c r="I187" s="22">
        <v>1786362</v>
      </c>
    </row>
    <row r="188" spans="1:9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3663018</v>
      </c>
      <c r="F188" s="22">
        <v>0</v>
      </c>
      <c r="G188" s="22">
        <v>0</v>
      </c>
      <c r="H188" s="22">
        <v>370073</v>
      </c>
      <c r="I188" s="22">
        <v>4033091</v>
      </c>
    </row>
    <row r="189" spans="1:9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615267</v>
      </c>
      <c r="F189" s="22">
        <v>0</v>
      </c>
      <c r="G189" s="22">
        <v>0</v>
      </c>
      <c r="H189" s="22">
        <v>0</v>
      </c>
      <c r="I189" s="22">
        <v>615267</v>
      </c>
    </row>
    <row r="190" spans="1:9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6248138</v>
      </c>
      <c r="F190" s="22">
        <v>0</v>
      </c>
      <c r="G190" s="22">
        <v>0</v>
      </c>
      <c r="H190" s="22">
        <v>0</v>
      </c>
      <c r="I190" s="22">
        <v>6248138</v>
      </c>
    </row>
    <row r="191" spans="1:9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3362944</v>
      </c>
      <c r="F191" s="22">
        <v>0</v>
      </c>
      <c r="G191" s="22">
        <v>0</v>
      </c>
      <c r="H191" s="22">
        <v>0</v>
      </c>
      <c r="I191" s="22">
        <v>3362944</v>
      </c>
    </row>
    <row r="192" spans="1:9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1009981</v>
      </c>
      <c r="F192" s="22">
        <v>0</v>
      </c>
      <c r="G192" s="22">
        <v>0</v>
      </c>
      <c r="H192" s="22">
        <v>0</v>
      </c>
      <c r="I192" s="22">
        <v>1009981</v>
      </c>
    </row>
    <row r="193" spans="1:9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2913856</v>
      </c>
      <c r="F193" s="22">
        <v>0</v>
      </c>
      <c r="G193" s="22">
        <v>0</v>
      </c>
      <c r="H193" s="22">
        <v>0</v>
      </c>
      <c r="I193" s="22">
        <v>2913856</v>
      </c>
    </row>
    <row r="194" spans="1:9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9173438</v>
      </c>
      <c r="F196" s="22">
        <v>0</v>
      </c>
      <c r="G196" s="22">
        <v>0</v>
      </c>
      <c r="H196" s="22">
        <v>323346</v>
      </c>
      <c r="I196" s="22">
        <v>9496784</v>
      </c>
    </row>
    <row r="197" spans="1:9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7257101</v>
      </c>
      <c r="F197" s="22">
        <v>0</v>
      </c>
      <c r="G197" s="22">
        <v>0</v>
      </c>
      <c r="H197" s="22">
        <v>0</v>
      </c>
      <c r="I197" s="22">
        <v>7257101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232000</v>
      </c>
      <c r="I198" s="22">
        <v>232000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1069539</v>
      </c>
      <c r="F200" s="22">
        <v>0</v>
      </c>
      <c r="G200" s="22">
        <v>0</v>
      </c>
      <c r="H200" s="22">
        <v>0</v>
      </c>
      <c r="I200" s="22">
        <v>1069539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54701</v>
      </c>
      <c r="F201" s="22">
        <v>0</v>
      </c>
      <c r="G201" s="22">
        <v>0</v>
      </c>
      <c r="H201" s="22">
        <v>0</v>
      </c>
      <c r="I201" s="22">
        <v>54701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75922</v>
      </c>
      <c r="I203" s="22">
        <v>75922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479409</v>
      </c>
      <c r="F205" s="22">
        <v>0</v>
      </c>
      <c r="G205" s="22">
        <v>0</v>
      </c>
      <c r="H205" s="22">
        <v>0</v>
      </c>
      <c r="I205" s="22">
        <v>479409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158131</v>
      </c>
      <c r="F206" s="22">
        <v>0</v>
      </c>
      <c r="G206" s="22">
        <v>0</v>
      </c>
      <c r="H206" s="22">
        <v>0</v>
      </c>
      <c r="I206" s="22">
        <v>158131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360076</v>
      </c>
      <c r="I208" s="22">
        <v>360076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173838</v>
      </c>
      <c r="I209" s="22">
        <v>173838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18364</v>
      </c>
      <c r="F211" s="22">
        <v>0</v>
      </c>
      <c r="G211" s="22">
        <v>0</v>
      </c>
      <c r="H211" s="22">
        <v>0</v>
      </c>
      <c r="I211" s="22">
        <v>18364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7870</v>
      </c>
      <c r="I214" s="22">
        <v>7870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34472</v>
      </c>
      <c r="F215" s="22">
        <v>0</v>
      </c>
      <c r="G215" s="22">
        <v>0</v>
      </c>
      <c r="H215" s="22">
        <v>578524</v>
      </c>
      <c r="I215" s="22">
        <v>612996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27648</v>
      </c>
      <c r="I216" s="22">
        <v>27648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34925</v>
      </c>
      <c r="F219" s="22">
        <v>0</v>
      </c>
      <c r="G219" s="22">
        <v>0</v>
      </c>
      <c r="H219" s="22">
        <v>105000</v>
      </c>
      <c r="I219" s="22">
        <v>139925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670900</v>
      </c>
      <c r="F220" s="22">
        <v>0</v>
      </c>
      <c r="G220" s="22">
        <v>0</v>
      </c>
      <c r="H220" s="22">
        <v>0</v>
      </c>
      <c r="I220" s="22">
        <v>670900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52096</v>
      </c>
      <c r="F221" s="22">
        <v>0</v>
      </c>
      <c r="G221" s="22">
        <v>0</v>
      </c>
      <c r="H221" s="22">
        <v>0</v>
      </c>
      <c r="I221" s="22">
        <v>52096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1347434</v>
      </c>
      <c r="H223" s="22">
        <v>480000</v>
      </c>
      <c r="I223" s="22">
        <v>1827434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147466</v>
      </c>
      <c r="I229" s="22">
        <v>147466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289421</v>
      </c>
      <c r="I230" s="22">
        <v>289421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2654</v>
      </c>
      <c r="I231" s="22">
        <v>2654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427071</v>
      </c>
      <c r="F232" s="22">
        <v>0</v>
      </c>
      <c r="G232" s="22">
        <v>0</v>
      </c>
      <c r="H232" s="22">
        <v>0</v>
      </c>
      <c r="I232" s="22">
        <v>427071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146348</v>
      </c>
      <c r="F233" s="22">
        <v>0</v>
      </c>
      <c r="G233" s="22">
        <v>0</v>
      </c>
      <c r="H233" s="22">
        <v>0</v>
      </c>
      <c r="I233" s="22">
        <v>146348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95851</v>
      </c>
      <c r="F236" s="22">
        <v>0</v>
      </c>
      <c r="G236" s="22">
        <v>0</v>
      </c>
      <c r="H236" s="22">
        <v>0</v>
      </c>
      <c r="I236" s="22">
        <v>95851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219973</v>
      </c>
      <c r="F239" s="22">
        <v>0</v>
      </c>
      <c r="G239" s="22">
        <v>0</v>
      </c>
      <c r="H239" s="22">
        <v>0</v>
      </c>
      <c r="I239" s="22">
        <v>219973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1169213</v>
      </c>
      <c r="F240" s="22">
        <v>0</v>
      </c>
      <c r="G240" s="22">
        <v>0</v>
      </c>
      <c r="H240" s="22">
        <v>0</v>
      </c>
      <c r="I240" s="22">
        <v>1169213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486956</v>
      </c>
      <c r="F242" s="22">
        <v>0</v>
      </c>
      <c r="G242" s="22">
        <v>0</v>
      </c>
      <c r="H242" s="22">
        <v>0</v>
      </c>
      <c r="I242" s="22">
        <v>486956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275000</v>
      </c>
      <c r="F251" s="22">
        <v>0</v>
      </c>
      <c r="G251" s="22">
        <v>0</v>
      </c>
      <c r="H251" s="22">
        <v>0</v>
      </c>
      <c r="I251" s="22">
        <v>275000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1301857</v>
      </c>
      <c r="F252" s="22">
        <v>0</v>
      </c>
      <c r="G252" s="22">
        <v>0</v>
      </c>
      <c r="H252" s="22">
        <v>0</v>
      </c>
      <c r="I252" s="22">
        <v>1301857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100463</v>
      </c>
      <c r="F253" s="22">
        <v>0</v>
      </c>
      <c r="G253" s="22">
        <v>0</v>
      </c>
      <c r="H253" s="22">
        <v>0</v>
      </c>
      <c r="I253" s="22">
        <v>100463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69685</v>
      </c>
      <c r="F254" s="22">
        <v>0</v>
      </c>
      <c r="G254" s="22">
        <v>0</v>
      </c>
      <c r="H254" s="22">
        <v>0</v>
      </c>
      <c r="I254" s="22">
        <v>69685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154342</v>
      </c>
      <c r="F255" s="22">
        <v>0</v>
      </c>
      <c r="G255" s="22">
        <v>0</v>
      </c>
      <c r="H255" s="22">
        <v>0</v>
      </c>
      <c r="I255" s="22">
        <v>154342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145269</v>
      </c>
      <c r="I257" s="22">
        <v>145269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832831</v>
      </c>
      <c r="F258" s="22">
        <v>0</v>
      </c>
      <c r="G258" s="22">
        <v>0</v>
      </c>
      <c r="H258" s="22">
        <v>0</v>
      </c>
      <c r="I258" s="22">
        <v>832831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86678</v>
      </c>
      <c r="F259" s="22">
        <v>0</v>
      </c>
      <c r="G259" s="22">
        <v>0</v>
      </c>
      <c r="H259" s="22">
        <v>730909</v>
      </c>
      <c r="I259" s="22">
        <v>817587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4891</v>
      </c>
      <c r="F260" s="22">
        <v>0</v>
      </c>
      <c r="G260" s="22">
        <v>0</v>
      </c>
      <c r="H260" s="22">
        <v>0</v>
      </c>
      <c r="I260" s="22">
        <v>4891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704111</v>
      </c>
      <c r="F261" s="22">
        <v>0</v>
      </c>
      <c r="G261" s="22">
        <v>0</v>
      </c>
      <c r="H261" s="22">
        <v>0</v>
      </c>
      <c r="I261" s="22">
        <v>704111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75806</v>
      </c>
      <c r="F262" s="22">
        <v>0</v>
      </c>
      <c r="G262" s="22">
        <v>0</v>
      </c>
      <c r="H262" s="22">
        <v>0</v>
      </c>
      <c r="I262" s="22">
        <v>75806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1167466</v>
      </c>
      <c r="F263" s="22">
        <v>0</v>
      </c>
      <c r="G263" s="22">
        <v>0</v>
      </c>
      <c r="H263" s="22">
        <v>0</v>
      </c>
      <c r="I263" s="22">
        <v>1167466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1094543</v>
      </c>
      <c r="F264" s="22">
        <v>0</v>
      </c>
      <c r="G264" s="22">
        <v>0</v>
      </c>
      <c r="H264" s="22">
        <v>0</v>
      </c>
      <c r="I264" s="22">
        <v>1094543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169029</v>
      </c>
      <c r="F265" s="22">
        <v>0</v>
      </c>
      <c r="G265" s="22">
        <v>0</v>
      </c>
      <c r="H265" s="22">
        <v>0</v>
      </c>
      <c r="I265" s="22">
        <v>169029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200428</v>
      </c>
      <c r="I267" s="22">
        <v>200428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112848</v>
      </c>
      <c r="I268" s="22">
        <v>112848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107072</v>
      </c>
      <c r="F270" s="22">
        <v>0</v>
      </c>
      <c r="G270" s="22">
        <v>0</v>
      </c>
      <c r="H270" s="22">
        <v>0</v>
      </c>
      <c r="I270" s="22">
        <v>107072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319525</v>
      </c>
      <c r="F271" s="22">
        <v>0</v>
      </c>
      <c r="G271" s="22">
        <v>0</v>
      </c>
      <c r="H271" s="22">
        <v>0</v>
      </c>
      <c r="I271" s="22">
        <v>319525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785480</v>
      </c>
      <c r="F273" s="22">
        <v>0</v>
      </c>
      <c r="G273" s="22">
        <v>0</v>
      </c>
      <c r="H273" s="22">
        <v>0</v>
      </c>
      <c r="I273" s="22">
        <v>785480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85665</v>
      </c>
      <c r="F275" s="22">
        <v>0</v>
      </c>
      <c r="G275" s="22">
        <v>0</v>
      </c>
      <c r="H275" s="22">
        <v>0</v>
      </c>
      <c r="I275" s="22">
        <v>85665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515986</v>
      </c>
      <c r="F276" s="22">
        <v>0</v>
      </c>
      <c r="G276" s="22">
        <v>0</v>
      </c>
      <c r="H276" s="22">
        <v>0</v>
      </c>
      <c r="I276" s="22">
        <v>515986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62756</v>
      </c>
      <c r="F277" s="22">
        <v>0</v>
      </c>
      <c r="G277" s="22">
        <v>0</v>
      </c>
      <c r="H277" s="22">
        <v>0</v>
      </c>
      <c r="I277" s="22">
        <v>62756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12186</v>
      </c>
      <c r="I278" s="22">
        <v>12186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869820</v>
      </c>
      <c r="F279" s="22">
        <v>0</v>
      </c>
      <c r="G279" s="22">
        <v>0</v>
      </c>
      <c r="H279" s="22">
        <v>0</v>
      </c>
      <c r="I279" s="22">
        <v>869820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453006</v>
      </c>
      <c r="F280" s="22">
        <v>0</v>
      </c>
      <c r="G280" s="22">
        <v>0</v>
      </c>
      <c r="H280" s="22">
        <v>36000</v>
      </c>
      <c r="I280" s="22">
        <v>489006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1402609</v>
      </c>
      <c r="F282" s="22">
        <v>0</v>
      </c>
      <c r="G282" s="22">
        <v>0</v>
      </c>
      <c r="H282" s="22">
        <v>0</v>
      </c>
      <c r="I282" s="22">
        <v>1402609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90189</v>
      </c>
      <c r="F284" s="22">
        <v>0</v>
      </c>
      <c r="G284" s="22">
        <v>0</v>
      </c>
      <c r="H284" s="22">
        <v>165000</v>
      </c>
      <c r="I284" s="22">
        <v>255189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9427</v>
      </c>
      <c r="F290" s="22">
        <v>0</v>
      </c>
      <c r="G290" s="22">
        <v>0</v>
      </c>
      <c r="H290" s="22">
        <v>0</v>
      </c>
      <c r="I290" s="22">
        <v>9427</v>
      </c>
    </row>
    <row r="291" spans="1: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540000</v>
      </c>
      <c r="I291" s="22">
        <v>540000</v>
      </c>
    </row>
    <row r="292" spans="1: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32705</v>
      </c>
      <c r="I323" s="22">
        <v>32705</v>
      </c>
    </row>
    <row r="324" spans="1: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20884</v>
      </c>
      <c r="F334" s="22">
        <v>0</v>
      </c>
      <c r="G334" s="22">
        <v>0</v>
      </c>
      <c r="H334" s="22">
        <v>0</v>
      </c>
      <c r="I334" s="22">
        <v>20884</v>
      </c>
    </row>
    <row r="335" spans="1: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0</v>
      </c>
      <c r="F350" s="22">
        <v>0</v>
      </c>
      <c r="G350" s="22">
        <v>0</v>
      </c>
      <c r="H350" s="22">
        <v>1900000</v>
      </c>
      <c r="I350" s="22">
        <v>1900000</v>
      </c>
    </row>
    <row r="351" spans="1:9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9E99D-E10C-4829-91DC-CAE1BD414FBB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1257</v>
      </c>
      <c r="D1" s="20" t="s">
        <v>1268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1259</v>
      </c>
      <c r="F2" s="21" t="s">
        <v>1260</v>
      </c>
      <c r="G2" s="21" t="s">
        <v>1261</v>
      </c>
      <c r="H2" s="21" t="s">
        <v>65</v>
      </c>
      <c r="I2" s="21" t="s">
        <v>1249</v>
      </c>
    </row>
    <row r="3" spans="1:9" x14ac:dyDescent="0.25">
      <c r="A3" s="21"/>
      <c r="B3" s="21"/>
      <c r="C3" s="21"/>
      <c r="D3" s="21" t="s">
        <v>88</v>
      </c>
      <c r="E3" s="21" t="s">
        <v>1262</v>
      </c>
      <c r="F3" s="21" t="s">
        <v>1263</v>
      </c>
      <c r="G3" s="21" t="s">
        <v>1264</v>
      </c>
      <c r="H3" s="21" t="s">
        <v>1265</v>
      </c>
      <c r="I3" s="21" t="s">
        <v>1266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48993057</v>
      </c>
      <c r="F4" s="22">
        <v>264032</v>
      </c>
      <c r="G4" s="22">
        <v>1387466</v>
      </c>
      <c r="H4" s="22">
        <v>518310</v>
      </c>
      <c r="I4" s="22">
        <v>51162865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8815969</v>
      </c>
      <c r="F5" s="22">
        <v>0</v>
      </c>
      <c r="G5" s="22">
        <v>0</v>
      </c>
      <c r="H5" s="22">
        <v>1370241</v>
      </c>
      <c r="I5" s="22">
        <v>10186210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3607373000</v>
      </c>
      <c r="F6" s="22">
        <v>23168000</v>
      </c>
      <c r="G6" s="22">
        <v>4048000</v>
      </c>
      <c r="H6" s="22">
        <v>26793000</v>
      </c>
      <c r="I6" s="22">
        <v>3661382000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24751764</v>
      </c>
      <c r="F7" s="22">
        <v>0</v>
      </c>
      <c r="G7" s="22">
        <v>0</v>
      </c>
      <c r="H7" s="22">
        <v>0</v>
      </c>
      <c r="I7" s="22">
        <v>24751764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27803511</v>
      </c>
      <c r="F8" s="22">
        <v>0</v>
      </c>
      <c r="G8" s="22">
        <v>0</v>
      </c>
      <c r="H8" s="22">
        <v>0</v>
      </c>
      <c r="I8" s="22">
        <v>27803511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2407256000</v>
      </c>
      <c r="F9" s="22">
        <v>14245000</v>
      </c>
      <c r="G9" s="22">
        <v>4097000</v>
      </c>
      <c r="H9" s="22">
        <v>589000</v>
      </c>
      <c r="I9" s="22">
        <v>2426187000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38283867</v>
      </c>
      <c r="F10" s="22">
        <v>0</v>
      </c>
      <c r="G10" s="22">
        <v>0</v>
      </c>
      <c r="H10" s="22">
        <v>0</v>
      </c>
      <c r="I10" s="22">
        <v>38283867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135896089</v>
      </c>
      <c r="F11" s="22">
        <v>0</v>
      </c>
      <c r="G11" s="22">
        <v>0</v>
      </c>
      <c r="H11" s="22">
        <v>0</v>
      </c>
      <c r="I11" s="22">
        <v>135896089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7344451</v>
      </c>
      <c r="F12" s="22">
        <v>0</v>
      </c>
      <c r="G12" s="22">
        <v>1667559</v>
      </c>
      <c r="H12" s="22">
        <v>0</v>
      </c>
      <c r="I12" s="22">
        <v>9012010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46622095</v>
      </c>
      <c r="F13" s="22">
        <v>0</v>
      </c>
      <c r="G13" s="22">
        <v>3320000</v>
      </c>
      <c r="H13" s="22">
        <v>0</v>
      </c>
      <c r="I13" s="22">
        <v>49942095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76521000</v>
      </c>
      <c r="F14" s="22">
        <v>0</v>
      </c>
      <c r="G14" s="22">
        <v>0</v>
      </c>
      <c r="H14" s="22">
        <v>0</v>
      </c>
      <c r="I14" s="22">
        <v>76521000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26472021</v>
      </c>
      <c r="F15" s="22">
        <v>0</v>
      </c>
      <c r="G15" s="22">
        <v>482800</v>
      </c>
      <c r="H15" s="22">
        <v>60022</v>
      </c>
      <c r="I15" s="22">
        <v>27014843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211129000</v>
      </c>
      <c r="F16" s="22">
        <v>0</v>
      </c>
      <c r="G16" s="22">
        <v>0</v>
      </c>
      <c r="H16" s="22">
        <v>0</v>
      </c>
      <c r="I16" s="22">
        <v>211129000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208335373</v>
      </c>
      <c r="F17" s="22">
        <v>165299</v>
      </c>
      <c r="G17" s="22">
        <v>0</v>
      </c>
      <c r="H17" s="22">
        <v>0</v>
      </c>
      <c r="I17" s="22">
        <v>208500672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13919850</v>
      </c>
      <c r="F18" s="22">
        <v>0</v>
      </c>
      <c r="G18" s="22">
        <v>0</v>
      </c>
      <c r="H18" s="22">
        <v>3350710</v>
      </c>
      <c r="I18" s="22">
        <v>17270560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52858270</v>
      </c>
      <c r="F19" s="22">
        <v>0</v>
      </c>
      <c r="G19" s="22">
        <v>0</v>
      </c>
      <c r="H19" s="22">
        <v>0</v>
      </c>
      <c r="I19" s="22">
        <v>52858270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28456170</v>
      </c>
      <c r="F20" s="22">
        <v>0</v>
      </c>
      <c r="G20" s="22">
        <v>0</v>
      </c>
      <c r="H20" s="22">
        <v>4302834</v>
      </c>
      <c r="I20" s="22">
        <v>32759004</v>
      </c>
    </row>
    <row r="21" spans="1:9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769024</v>
      </c>
      <c r="I21" s="22">
        <v>769024</v>
      </c>
    </row>
    <row r="22" spans="1:9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5520117</v>
      </c>
      <c r="F22" s="22">
        <v>0</v>
      </c>
      <c r="G22" s="22">
        <v>0</v>
      </c>
      <c r="H22" s="22">
        <v>0</v>
      </c>
      <c r="I22" s="22">
        <v>5520117</v>
      </c>
    </row>
    <row r="23" spans="1:9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19996101</v>
      </c>
      <c r="F23" s="22">
        <v>0</v>
      </c>
      <c r="G23" s="22">
        <v>0</v>
      </c>
      <c r="H23" s="22">
        <v>0</v>
      </c>
      <c r="I23" s="22">
        <v>19996101</v>
      </c>
    </row>
    <row r="24" spans="1:9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171666039</v>
      </c>
      <c r="F24" s="22">
        <v>0</v>
      </c>
      <c r="G24" s="22">
        <v>0</v>
      </c>
      <c r="H24" s="22">
        <v>840424</v>
      </c>
      <c r="I24" s="22">
        <v>172506463</v>
      </c>
    </row>
    <row r="25" spans="1:9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332230196</v>
      </c>
      <c r="F25" s="22">
        <v>0</v>
      </c>
      <c r="G25" s="22">
        <v>88075620</v>
      </c>
      <c r="H25" s="22">
        <v>0</v>
      </c>
      <c r="I25" s="22">
        <v>420305816</v>
      </c>
    </row>
    <row r="26" spans="1:9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8608297</v>
      </c>
      <c r="F27" s="22">
        <v>0</v>
      </c>
      <c r="G27" s="22">
        <v>0</v>
      </c>
      <c r="H27" s="22">
        <v>0</v>
      </c>
      <c r="I27" s="22">
        <v>8608297</v>
      </c>
    </row>
    <row r="28" spans="1:9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3990115</v>
      </c>
      <c r="F29" s="22">
        <v>0</v>
      </c>
      <c r="G29" s="22">
        <v>0</v>
      </c>
      <c r="H29" s="22">
        <v>0</v>
      </c>
      <c r="I29" s="22">
        <v>3990115</v>
      </c>
    </row>
    <row r="30" spans="1:9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6729363</v>
      </c>
      <c r="F30" s="22">
        <v>0</v>
      </c>
      <c r="G30" s="22">
        <v>0</v>
      </c>
      <c r="H30" s="22">
        <v>0</v>
      </c>
      <c r="I30" s="22">
        <v>6729363</v>
      </c>
    </row>
    <row r="31" spans="1:9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5309801</v>
      </c>
      <c r="F31" s="22">
        <v>0</v>
      </c>
      <c r="G31" s="22">
        <v>0</v>
      </c>
      <c r="H31" s="22">
        <v>0</v>
      </c>
      <c r="I31" s="22">
        <v>5309801</v>
      </c>
    </row>
    <row r="32" spans="1:9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1237990</v>
      </c>
      <c r="F33" s="22">
        <v>0</v>
      </c>
      <c r="G33" s="22">
        <v>0</v>
      </c>
      <c r="H33" s="22">
        <v>150000</v>
      </c>
      <c r="I33" s="22">
        <v>1387990</v>
      </c>
    </row>
    <row r="34" spans="1:9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3597123</v>
      </c>
      <c r="F34" s="22">
        <v>0</v>
      </c>
      <c r="G34" s="22">
        <v>0</v>
      </c>
      <c r="H34" s="22">
        <v>1082080</v>
      </c>
      <c r="I34" s="22">
        <v>4679203</v>
      </c>
    </row>
    <row r="35" spans="1:9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984888</v>
      </c>
      <c r="F35" s="22">
        <v>0</v>
      </c>
      <c r="G35" s="22">
        <v>0</v>
      </c>
      <c r="H35" s="22">
        <v>6388237</v>
      </c>
      <c r="I35" s="22">
        <v>7373125</v>
      </c>
    </row>
    <row r="36" spans="1:9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2426937</v>
      </c>
      <c r="I37" s="22">
        <v>2426937</v>
      </c>
    </row>
    <row r="38" spans="1:9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4165756</v>
      </c>
      <c r="F38" s="22">
        <v>0</v>
      </c>
      <c r="G38" s="22">
        <v>0</v>
      </c>
      <c r="H38" s="22">
        <v>0</v>
      </c>
      <c r="I38" s="22">
        <v>4165756</v>
      </c>
    </row>
    <row r="39" spans="1:9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107027</v>
      </c>
      <c r="F39" s="22">
        <v>0</v>
      </c>
      <c r="G39" s="22">
        <v>0</v>
      </c>
      <c r="H39" s="22">
        <v>0</v>
      </c>
      <c r="I39" s="22">
        <v>107027</v>
      </c>
    </row>
    <row r="40" spans="1:9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65300</v>
      </c>
      <c r="I41" s="22">
        <v>65300</v>
      </c>
    </row>
    <row r="42" spans="1:9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23647765</v>
      </c>
      <c r="F42" s="22">
        <v>0</v>
      </c>
      <c r="G42" s="22">
        <v>0</v>
      </c>
      <c r="H42" s="22">
        <v>0</v>
      </c>
      <c r="I42" s="22">
        <v>23647765</v>
      </c>
    </row>
    <row r="43" spans="1:9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669529</v>
      </c>
      <c r="F43" s="22">
        <v>0</v>
      </c>
      <c r="G43" s="22">
        <v>0</v>
      </c>
      <c r="H43" s="22">
        <v>0</v>
      </c>
      <c r="I43" s="22">
        <v>669529</v>
      </c>
    </row>
    <row r="44" spans="1:9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44425038</v>
      </c>
      <c r="F44" s="22">
        <v>0</v>
      </c>
      <c r="G44" s="22">
        <v>0</v>
      </c>
      <c r="H44" s="22">
        <v>12552</v>
      </c>
      <c r="I44" s="22">
        <v>44437590</v>
      </c>
    </row>
    <row r="45" spans="1:9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1257207</v>
      </c>
      <c r="F45" s="22">
        <v>0</v>
      </c>
      <c r="G45" s="22">
        <v>0</v>
      </c>
      <c r="H45" s="22">
        <v>0</v>
      </c>
      <c r="I45" s="22">
        <v>1257207</v>
      </c>
    </row>
    <row r="46" spans="1:9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7517865</v>
      </c>
      <c r="F46" s="22">
        <v>0</v>
      </c>
      <c r="G46" s="22">
        <v>0</v>
      </c>
      <c r="H46" s="22">
        <v>0</v>
      </c>
      <c r="I46" s="22">
        <v>7517865</v>
      </c>
    </row>
    <row r="47" spans="1:9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38658680</v>
      </c>
      <c r="F47" s="22">
        <v>0</v>
      </c>
      <c r="G47" s="22">
        <v>0</v>
      </c>
      <c r="H47" s="22">
        <v>0</v>
      </c>
      <c r="I47" s="22">
        <v>38658680</v>
      </c>
    </row>
    <row r="48" spans="1:9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6120997</v>
      </c>
      <c r="F48" s="22">
        <v>0</v>
      </c>
      <c r="G48" s="22">
        <v>0</v>
      </c>
      <c r="H48" s="22">
        <v>1052614</v>
      </c>
      <c r="I48" s="22">
        <v>7173611</v>
      </c>
    </row>
    <row r="49" spans="1:9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22660776</v>
      </c>
      <c r="F51" s="22">
        <v>0</v>
      </c>
      <c r="G51" s="22">
        <v>0</v>
      </c>
      <c r="H51" s="22">
        <v>0</v>
      </c>
      <c r="I51" s="22">
        <v>22660776</v>
      </c>
    </row>
    <row r="52" spans="1:9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3988207</v>
      </c>
      <c r="F52" s="22">
        <v>0</v>
      </c>
      <c r="G52" s="22">
        <v>0</v>
      </c>
      <c r="H52" s="22">
        <v>0</v>
      </c>
      <c r="I52" s="22">
        <v>3988207</v>
      </c>
    </row>
    <row r="53" spans="1:9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5789475</v>
      </c>
      <c r="F53" s="22">
        <v>0</v>
      </c>
      <c r="G53" s="22">
        <v>0</v>
      </c>
      <c r="H53" s="22">
        <v>0</v>
      </c>
      <c r="I53" s="22">
        <v>5789475</v>
      </c>
    </row>
    <row r="54" spans="1:9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223169</v>
      </c>
      <c r="F54" s="22">
        <v>0</v>
      </c>
      <c r="G54" s="22">
        <v>0</v>
      </c>
      <c r="H54" s="22">
        <v>0</v>
      </c>
      <c r="I54" s="22">
        <v>223169</v>
      </c>
    </row>
    <row r="55" spans="1:9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9149608</v>
      </c>
      <c r="F55" s="22">
        <v>0</v>
      </c>
      <c r="G55" s="22">
        <v>0</v>
      </c>
      <c r="H55" s="22">
        <v>0</v>
      </c>
      <c r="I55" s="22">
        <v>9149608</v>
      </c>
    </row>
    <row r="56" spans="1:9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24278145</v>
      </c>
      <c r="F56" s="22">
        <v>0</v>
      </c>
      <c r="G56" s="22">
        <v>0</v>
      </c>
      <c r="H56" s="22">
        <v>0</v>
      </c>
      <c r="I56" s="22">
        <v>24278145</v>
      </c>
    </row>
    <row r="57" spans="1:9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6856434</v>
      </c>
      <c r="F57" s="22">
        <v>0</v>
      </c>
      <c r="G57" s="22">
        <v>0</v>
      </c>
      <c r="H57" s="22">
        <v>0</v>
      </c>
      <c r="I57" s="22">
        <v>6856434</v>
      </c>
    </row>
    <row r="58" spans="1:9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14817246</v>
      </c>
      <c r="F58" s="22">
        <v>0</v>
      </c>
      <c r="G58" s="22">
        <v>0</v>
      </c>
      <c r="H58" s="22">
        <v>1850000</v>
      </c>
      <c r="I58" s="22">
        <v>16667246</v>
      </c>
    </row>
    <row r="59" spans="1:9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76581</v>
      </c>
      <c r="F59" s="22">
        <v>0</v>
      </c>
      <c r="G59" s="22">
        <v>0</v>
      </c>
      <c r="H59" s="22">
        <v>0</v>
      </c>
      <c r="I59" s="22">
        <v>76581</v>
      </c>
    </row>
    <row r="60" spans="1:9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3144028</v>
      </c>
      <c r="I60" s="22">
        <v>3144028</v>
      </c>
    </row>
    <row r="61" spans="1:9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4543717</v>
      </c>
      <c r="F61" s="22">
        <v>0</v>
      </c>
      <c r="G61" s="22">
        <v>0</v>
      </c>
      <c r="H61" s="22">
        <v>6311</v>
      </c>
      <c r="I61" s="22">
        <v>4550028</v>
      </c>
    </row>
    <row r="62" spans="1:9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6101401</v>
      </c>
      <c r="F63" s="22">
        <v>0</v>
      </c>
      <c r="G63" s="22">
        <v>0</v>
      </c>
      <c r="H63" s="22">
        <v>2212</v>
      </c>
      <c r="I63" s="22">
        <v>6103613</v>
      </c>
    </row>
    <row r="64" spans="1:9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2452630</v>
      </c>
      <c r="F67" s="22">
        <v>0</v>
      </c>
      <c r="G67" s="22">
        <v>0</v>
      </c>
      <c r="H67" s="22">
        <v>0</v>
      </c>
      <c r="I67" s="22">
        <v>2452630</v>
      </c>
    </row>
    <row r="68" spans="1:9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2759816</v>
      </c>
      <c r="F68" s="22">
        <v>0</v>
      </c>
      <c r="G68" s="22">
        <v>0</v>
      </c>
      <c r="H68" s="22">
        <v>59889458</v>
      </c>
      <c r="I68" s="22">
        <v>62649274</v>
      </c>
    </row>
    <row r="69" spans="1:9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6083</v>
      </c>
      <c r="F70" s="22">
        <v>0</v>
      </c>
      <c r="G70" s="22">
        <v>0</v>
      </c>
      <c r="H70" s="22">
        <v>0</v>
      </c>
      <c r="I70" s="22">
        <v>6083</v>
      </c>
    </row>
    <row r="71" spans="1:9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11350513</v>
      </c>
      <c r="F73" s="22">
        <v>0</v>
      </c>
      <c r="G73" s="22">
        <v>0</v>
      </c>
      <c r="H73" s="22">
        <v>1384547</v>
      </c>
      <c r="I73" s="22">
        <v>12735060</v>
      </c>
    </row>
    <row r="74" spans="1:9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955768</v>
      </c>
      <c r="F75" s="22">
        <v>0</v>
      </c>
      <c r="G75" s="22">
        <v>0</v>
      </c>
      <c r="H75" s="22">
        <v>2744146</v>
      </c>
      <c r="I75" s="22">
        <v>3699914</v>
      </c>
    </row>
    <row r="76" spans="1:9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21524280</v>
      </c>
      <c r="F76" s="22">
        <v>0</v>
      </c>
      <c r="G76" s="22">
        <v>0</v>
      </c>
      <c r="H76" s="22">
        <v>0</v>
      </c>
      <c r="I76" s="22">
        <v>21524280</v>
      </c>
    </row>
    <row r="77" spans="1:9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3629142</v>
      </c>
      <c r="F77" s="22">
        <v>0</v>
      </c>
      <c r="G77" s="22">
        <v>0</v>
      </c>
      <c r="H77" s="22">
        <v>24206</v>
      </c>
      <c r="I77" s="22">
        <v>3653348</v>
      </c>
    </row>
    <row r="78" spans="1:9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870423</v>
      </c>
      <c r="F78" s="22">
        <v>0</v>
      </c>
      <c r="G78" s="22">
        <v>0</v>
      </c>
      <c r="H78" s="22">
        <v>0</v>
      </c>
      <c r="I78" s="22">
        <v>870423</v>
      </c>
    </row>
    <row r="79" spans="1:9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589931</v>
      </c>
      <c r="F79" s="22">
        <v>0</v>
      </c>
      <c r="G79" s="22">
        <v>0</v>
      </c>
      <c r="H79" s="22">
        <v>0</v>
      </c>
      <c r="I79" s="22">
        <v>589931</v>
      </c>
    </row>
    <row r="80" spans="1:9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1415458</v>
      </c>
      <c r="F80" s="22">
        <v>0</v>
      </c>
      <c r="G80" s="22">
        <v>0</v>
      </c>
      <c r="H80" s="22">
        <v>0</v>
      </c>
      <c r="I80" s="22">
        <v>1415458</v>
      </c>
    </row>
    <row r="81" spans="1:9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13139599</v>
      </c>
      <c r="F84" s="22">
        <v>0</v>
      </c>
      <c r="G84" s="22">
        <v>0</v>
      </c>
      <c r="H84" s="22">
        <v>0</v>
      </c>
      <c r="I84" s="22">
        <v>13139599</v>
      </c>
    </row>
    <row r="85" spans="1:9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8584898</v>
      </c>
      <c r="F85" s="22">
        <v>0</v>
      </c>
      <c r="G85" s="22">
        <v>0</v>
      </c>
      <c r="H85" s="22">
        <v>0</v>
      </c>
      <c r="I85" s="22">
        <v>8584898</v>
      </c>
    </row>
    <row r="86" spans="1:9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2945832</v>
      </c>
      <c r="F86" s="22">
        <v>0</v>
      </c>
      <c r="G86" s="22">
        <v>0</v>
      </c>
      <c r="H86" s="22">
        <v>0</v>
      </c>
      <c r="I86" s="22">
        <v>2945832</v>
      </c>
    </row>
    <row r="87" spans="1:9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14165940</v>
      </c>
      <c r="F88" s="22">
        <v>0</v>
      </c>
      <c r="G88" s="22">
        <v>0</v>
      </c>
      <c r="H88" s="22">
        <v>0</v>
      </c>
      <c r="I88" s="22">
        <v>14165940</v>
      </c>
    </row>
    <row r="89" spans="1:9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3244344</v>
      </c>
      <c r="F89" s="22">
        <v>0</v>
      </c>
      <c r="G89" s="22">
        <v>0</v>
      </c>
      <c r="H89" s="22">
        <v>0</v>
      </c>
      <c r="I89" s="22">
        <v>3244344</v>
      </c>
    </row>
    <row r="90" spans="1:9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1726584</v>
      </c>
      <c r="F90" s="22">
        <v>0</v>
      </c>
      <c r="G90" s="22">
        <v>0</v>
      </c>
      <c r="H90" s="22">
        <v>0</v>
      </c>
      <c r="I90" s="22">
        <v>1726584</v>
      </c>
    </row>
    <row r="91" spans="1:9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7043867</v>
      </c>
      <c r="F91" s="22">
        <v>0</v>
      </c>
      <c r="G91" s="22">
        <v>0</v>
      </c>
      <c r="H91" s="22">
        <v>3810000</v>
      </c>
      <c r="I91" s="22">
        <v>10853867</v>
      </c>
    </row>
    <row r="92" spans="1:9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508999</v>
      </c>
      <c r="F92" s="22">
        <v>0</v>
      </c>
      <c r="G92" s="22">
        <v>0</v>
      </c>
      <c r="H92" s="22">
        <v>0</v>
      </c>
      <c r="I92" s="22">
        <v>508999</v>
      </c>
    </row>
    <row r="93" spans="1:9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1038030</v>
      </c>
      <c r="F94" s="22">
        <v>0</v>
      </c>
      <c r="G94" s="22">
        <v>0</v>
      </c>
      <c r="H94" s="22">
        <v>0</v>
      </c>
      <c r="I94" s="22">
        <v>1038030</v>
      </c>
    </row>
    <row r="95" spans="1:9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15229893</v>
      </c>
      <c r="F95" s="22">
        <v>0</v>
      </c>
      <c r="G95" s="22">
        <v>0</v>
      </c>
      <c r="H95" s="22">
        <v>3339016</v>
      </c>
      <c r="I95" s="22">
        <v>18568909</v>
      </c>
    </row>
    <row r="96" spans="1:9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6446489</v>
      </c>
      <c r="F96" s="22">
        <v>0</v>
      </c>
      <c r="G96" s="22">
        <v>0</v>
      </c>
      <c r="H96" s="22">
        <v>368816</v>
      </c>
      <c r="I96" s="22">
        <v>6815305</v>
      </c>
    </row>
    <row r="97" spans="1:9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66367</v>
      </c>
      <c r="I97" s="22">
        <v>66367</v>
      </c>
    </row>
    <row r="98" spans="1:9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3398287</v>
      </c>
      <c r="F98" s="22">
        <v>0</v>
      </c>
      <c r="G98" s="22">
        <v>4420185</v>
      </c>
      <c r="H98" s="22">
        <v>1899208</v>
      </c>
      <c r="I98" s="22">
        <v>9717680</v>
      </c>
    </row>
    <row r="99" spans="1:9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917272</v>
      </c>
      <c r="F99" s="22">
        <v>0</v>
      </c>
      <c r="G99" s="22">
        <v>0</v>
      </c>
      <c r="H99" s="22">
        <v>51435</v>
      </c>
      <c r="I99" s="22">
        <v>968707</v>
      </c>
    </row>
    <row r="100" spans="1:9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15499280</v>
      </c>
      <c r="F100" s="22">
        <v>0</v>
      </c>
      <c r="G100" s="22">
        <v>0</v>
      </c>
      <c r="H100" s="22">
        <v>427982</v>
      </c>
      <c r="I100" s="22">
        <v>15927262</v>
      </c>
    </row>
    <row r="101" spans="1:9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2123596</v>
      </c>
      <c r="F101" s="22">
        <v>0</v>
      </c>
      <c r="G101" s="22">
        <v>0</v>
      </c>
      <c r="H101" s="22">
        <v>0</v>
      </c>
      <c r="I101" s="22">
        <v>2123596</v>
      </c>
    </row>
    <row r="102" spans="1:9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939853</v>
      </c>
      <c r="F102" s="22">
        <v>0</v>
      </c>
      <c r="G102" s="22">
        <v>0</v>
      </c>
      <c r="H102" s="22">
        <v>0</v>
      </c>
      <c r="I102" s="22">
        <v>939853</v>
      </c>
    </row>
    <row r="103" spans="1:9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624032</v>
      </c>
      <c r="F103" s="22">
        <v>0</v>
      </c>
      <c r="G103" s="22">
        <v>0</v>
      </c>
      <c r="H103" s="22">
        <v>0</v>
      </c>
      <c r="I103" s="22">
        <v>624032</v>
      </c>
    </row>
    <row r="104" spans="1:9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1164262</v>
      </c>
      <c r="F104" s="22">
        <v>0</v>
      </c>
      <c r="G104" s="22">
        <v>0</v>
      </c>
      <c r="H104" s="22">
        <v>23502</v>
      </c>
      <c r="I104" s="22">
        <v>1187764</v>
      </c>
    </row>
    <row r="105" spans="1:9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2575827</v>
      </c>
      <c r="F105" s="22">
        <v>0</v>
      </c>
      <c r="G105" s="22">
        <v>0</v>
      </c>
      <c r="H105" s="22">
        <v>0</v>
      </c>
      <c r="I105" s="22">
        <v>2575827</v>
      </c>
    </row>
    <row r="106" spans="1:9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30426377</v>
      </c>
      <c r="F106" s="22">
        <v>0</v>
      </c>
      <c r="G106" s="22">
        <v>0</v>
      </c>
      <c r="H106" s="22">
        <v>0</v>
      </c>
      <c r="I106" s="22">
        <v>30426377</v>
      </c>
    </row>
    <row r="107" spans="1:9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1264029</v>
      </c>
      <c r="F107" s="22">
        <v>0</v>
      </c>
      <c r="G107" s="22">
        <v>0</v>
      </c>
      <c r="H107" s="22">
        <v>11660</v>
      </c>
      <c r="I107" s="22">
        <v>1275689</v>
      </c>
    </row>
    <row r="108" spans="1:9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863658</v>
      </c>
      <c r="F108" s="22">
        <v>0</v>
      </c>
      <c r="G108" s="22">
        <v>0</v>
      </c>
      <c r="H108" s="22">
        <v>1982663</v>
      </c>
      <c r="I108" s="22">
        <v>2846321</v>
      </c>
    </row>
    <row r="109" spans="1:9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1550789</v>
      </c>
      <c r="F109" s="22">
        <v>0</v>
      </c>
      <c r="G109" s="22">
        <v>0</v>
      </c>
      <c r="H109" s="22">
        <v>200000</v>
      </c>
      <c r="I109" s="22">
        <v>1750789</v>
      </c>
    </row>
    <row r="110" spans="1:9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13431210</v>
      </c>
      <c r="F110" s="22">
        <v>0</v>
      </c>
      <c r="G110" s="22">
        <v>0</v>
      </c>
      <c r="H110" s="22">
        <v>6135813</v>
      </c>
      <c r="I110" s="22">
        <v>19567023</v>
      </c>
    </row>
    <row r="111" spans="1:9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4985852</v>
      </c>
      <c r="F111" s="22">
        <v>0</v>
      </c>
      <c r="G111" s="22">
        <v>0</v>
      </c>
      <c r="H111" s="22">
        <v>0</v>
      </c>
      <c r="I111" s="22">
        <v>4985852</v>
      </c>
    </row>
    <row r="112" spans="1:9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5561097</v>
      </c>
      <c r="F112" s="22">
        <v>0</v>
      </c>
      <c r="G112" s="22">
        <v>0</v>
      </c>
      <c r="H112" s="22">
        <v>0</v>
      </c>
      <c r="I112" s="22">
        <v>5561097</v>
      </c>
    </row>
    <row r="113" spans="1:9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2591077</v>
      </c>
      <c r="F113" s="22">
        <v>0</v>
      </c>
      <c r="G113" s="22">
        <v>0</v>
      </c>
      <c r="H113" s="22">
        <v>0</v>
      </c>
      <c r="I113" s="22">
        <v>2591077</v>
      </c>
    </row>
    <row r="114" spans="1:9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6768394</v>
      </c>
      <c r="F114" s="22">
        <v>0</v>
      </c>
      <c r="G114" s="22">
        <v>0</v>
      </c>
      <c r="H114" s="22">
        <v>6864316</v>
      </c>
      <c r="I114" s="22">
        <v>13632710</v>
      </c>
    </row>
    <row r="115" spans="1:9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583489</v>
      </c>
      <c r="F115" s="22">
        <v>0</v>
      </c>
      <c r="G115" s="22">
        <v>0</v>
      </c>
      <c r="H115" s="22">
        <v>0</v>
      </c>
      <c r="I115" s="22">
        <v>583489</v>
      </c>
    </row>
    <row r="116" spans="1:9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5937850</v>
      </c>
      <c r="F116" s="22">
        <v>0</v>
      </c>
      <c r="G116" s="22">
        <v>0</v>
      </c>
      <c r="H116" s="22">
        <v>138950</v>
      </c>
      <c r="I116" s="22">
        <v>6076800</v>
      </c>
    </row>
    <row r="117" spans="1:9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1455268</v>
      </c>
      <c r="F117" s="22">
        <v>0</v>
      </c>
      <c r="G117" s="22">
        <v>0</v>
      </c>
      <c r="H117" s="22">
        <v>21447</v>
      </c>
      <c r="I117" s="22">
        <v>1476715</v>
      </c>
    </row>
    <row r="118" spans="1:9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1400486</v>
      </c>
      <c r="F118" s="22">
        <v>0</v>
      </c>
      <c r="G118" s="22">
        <v>0</v>
      </c>
      <c r="H118" s="22">
        <v>0</v>
      </c>
      <c r="I118" s="22">
        <v>1400486</v>
      </c>
    </row>
    <row r="119" spans="1:9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4543663</v>
      </c>
      <c r="F119" s="22">
        <v>0</v>
      </c>
      <c r="G119" s="22">
        <v>0</v>
      </c>
      <c r="H119" s="22">
        <v>2571111</v>
      </c>
      <c r="I119" s="22">
        <v>7114774</v>
      </c>
    </row>
    <row r="120" spans="1:9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11533282</v>
      </c>
      <c r="F120" s="22">
        <v>0</v>
      </c>
      <c r="G120" s="22">
        <v>0</v>
      </c>
      <c r="H120" s="22">
        <v>0</v>
      </c>
      <c r="I120" s="22">
        <v>11533282</v>
      </c>
    </row>
    <row r="121" spans="1:9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10979528</v>
      </c>
      <c r="F121" s="22">
        <v>128076</v>
      </c>
      <c r="G121" s="22">
        <v>0</v>
      </c>
      <c r="H121" s="22">
        <v>0</v>
      </c>
      <c r="I121" s="22">
        <v>11107604</v>
      </c>
    </row>
    <row r="122" spans="1:9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638643</v>
      </c>
      <c r="F122" s="22">
        <v>0</v>
      </c>
      <c r="G122" s="22">
        <v>0</v>
      </c>
      <c r="H122" s="22">
        <v>0</v>
      </c>
      <c r="I122" s="22">
        <v>638643</v>
      </c>
    </row>
    <row r="123" spans="1:9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14257794</v>
      </c>
      <c r="F123" s="22">
        <v>0</v>
      </c>
      <c r="G123" s="22">
        <v>0</v>
      </c>
      <c r="H123" s="22">
        <v>0</v>
      </c>
      <c r="I123" s="22">
        <v>14257794</v>
      </c>
    </row>
    <row r="124" spans="1:9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2000000</v>
      </c>
      <c r="I124" s="22">
        <v>2000000</v>
      </c>
    </row>
    <row r="125" spans="1:9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3766934</v>
      </c>
      <c r="F125" s="22">
        <v>0</v>
      </c>
      <c r="G125" s="22">
        <v>0</v>
      </c>
      <c r="H125" s="22">
        <v>0</v>
      </c>
      <c r="I125" s="22">
        <v>3766934</v>
      </c>
    </row>
    <row r="126" spans="1:9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478562</v>
      </c>
      <c r="F126" s="22">
        <v>0</v>
      </c>
      <c r="G126" s="22">
        <v>0</v>
      </c>
      <c r="H126" s="22">
        <v>0</v>
      </c>
      <c r="I126" s="22">
        <v>478562</v>
      </c>
    </row>
    <row r="127" spans="1:9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1596736</v>
      </c>
      <c r="F127" s="22">
        <v>0</v>
      </c>
      <c r="G127" s="22">
        <v>0</v>
      </c>
      <c r="H127" s="22">
        <v>0</v>
      </c>
      <c r="I127" s="22">
        <v>1596736</v>
      </c>
    </row>
    <row r="128" spans="1:9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1561144</v>
      </c>
      <c r="F128" s="22">
        <v>0</v>
      </c>
      <c r="G128" s="22">
        <v>0</v>
      </c>
      <c r="H128" s="22">
        <v>0</v>
      </c>
      <c r="I128" s="22">
        <v>1561144</v>
      </c>
    </row>
    <row r="129" spans="1:9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3734587</v>
      </c>
      <c r="F129" s="22">
        <v>0</v>
      </c>
      <c r="G129" s="22">
        <v>0</v>
      </c>
      <c r="H129" s="22">
        <v>0</v>
      </c>
      <c r="I129" s="22">
        <v>3734587</v>
      </c>
    </row>
    <row r="130" spans="1:9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5919</v>
      </c>
      <c r="F130" s="22">
        <v>0</v>
      </c>
      <c r="G130" s="22">
        <v>0</v>
      </c>
      <c r="H130" s="22">
        <v>0</v>
      </c>
      <c r="I130" s="22">
        <v>5919</v>
      </c>
    </row>
    <row r="131" spans="1:9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6552941</v>
      </c>
      <c r="F131" s="22">
        <v>0</v>
      </c>
      <c r="G131" s="22">
        <v>0</v>
      </c>
      <c r="H131" s="22">
        <v>0</v>
      </c>
      <c r="I131" s="22">
        <v>6552941</v>
      </c>
    </row>
    <row r="132" spans="1:9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87520</v>
      </c>
      <c r="F133" s="22">
        <v>0</v>
      </c>
      <c r="G133" s="22">
        <v>0</v>
      </c>
      <c r="H133" s="22">
        <v>0</v>
      </c>
      <c r="I133" s="22">
        <v>87520</v>
      </c>
    </row>
    <row r="134" spans="1:9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168413</v>
      </c>
      <c r="F134" s="22">
        <v>0</v>
      </c>
      <c r="G134" s="22">
        <v>0</v>
      </c>
      <c r="H134" s="22">
        <v>149805</v>
      </c>
      <c r="I134" s="22">
        <v>318218</v>
      </c>
    </row>
    <row r="135" spans="1:9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5140619</v>
      </c>
      <c r="F135" s="22">
        <v>0</v>
      </c>
      <c r="G135" s="22">
        <v>0</v>
      </c>
      <c r="H135" s="22">
        <v>0</v>
      </c>
      <c r="I135" s="22">
        <v>5140619</v>
      </c>
    </row>
    <row r="136" spans="1:9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4603434</v>
      </c>
      <c r="F136" s="22">
        <v>0</v>
      </c>
      <c r="G136" s="22">
        <v>0</v>
      </c>
      <c r="H136" s="22">
        <v>0</v>
      </c>
      <c r="I136" s="22">
        <v>4603434</v>
      </c>
    </row>
    <row r="137" spans="1:9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12319920</v>
      </c>
      <c r="F137" s="22">
        <v>0</v>
      </c>
      <c r="G137" s="22">
        <v>0</v>
      </c>
      <c r="H137" s="22">
        <v>0</v>
      </c>
      <c r="I137" s="22">
        <v>12319920</v>
      </c>
    </row>
    <row r="138" spans="1:9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15456148</v>
      </c>
      <c r="F138" s="22">
        <v>145896</v>
      </c>
      <c r="G138" s="22">
        <v>0</v>
      </c>
      <c r="H138" s="22">
        <v>0</v>
      </c>
      <c r="I138" s="22">
        <v>15602044</v>
      </c>
    </row>
    <row r="139" spans="1:9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706300</v>
      </c>
      <c r="I139" s="22">
        <v>706300</v>
      </c>
    </row>
    <row r="140" spans="1:9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359943</v>
      </c>
      <c r="F140" s="22">
        <v>0</v>
      </c>
      <c r="G140" s="22">
        <v>0</v>
      </c>
      <c r="H140" s="22">
        <v>0</v>
      </c>
      <c r="I140" s="22">
        <v>359943</v>
      </c>
    </row>
    <row r="141" spans="1:9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22907</v>
      </c>
      <c r="F141" s="22">
        <v>0</v>
      </c>
      <c r="G141" s="22">
        <v>0</v>
      </c>
      <c r="H141" s="22">
        <v>1209059</v>
      </c>
      <c r="I141" s="22">
        <v>1231966</v>
      </c>
    </row>
    <row r="142" spans="1:9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1749634</v>
      </c>
      <c r="F142" s="22">
        <v>0</v>
      </c>
      <c r="G142" s="22">
        <v>0</v>
      </c>
      <c r="H142" s="22">
        <v>0</v>
      </c>
      <c r="I142" s="22">
        <v>1749634</v>
      </c>
    </row>
    <row r="143" spans="1:9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1027715</v>
      </c>
      <c r="F144" s="22">
        <v>0</v>
      </c>
      <c r="G144" s="22">
        <v>0</v>
      </c>
      <c r="H144" s="22">
        <v>197368</v>
      </c>
      <c r="I144" s="22">
        <v>1225083</v>
      </c>
    </row>
    <row r="145" spans="1:9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3357670</v>
      </c>
      <c r="F145" s="22">
        <v>0</v>
      </c>
      <c r="G145" s="22">
        <v>0</v>
      </c>
      <c r="H145" s="22">
        <v>0</v>
      </c>
      <c r="I145" s="22">
        <v>3357670</v>
      </c>
    </row>
    <row r="146" spans="1:9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2146487</v>
      </c>
      <c r="F146" s="22">
        <v>0</v>
      </c>
      <c r="G146" s="22">
        <v>0</v>
      </c>
      <c r="H146" s="22">
        <v>0</v>
      </c>
      <c r="I146" s="22">
        <v>2146487</v>
      </c>
    </row>
    <row r="147" spans="1:9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414354</v>
      </c>
      <c r="F147" s="22">
        <v>0</v>
      </c>
      <c r="G147" s="22">
        <v>0</v>
      </c>
      <c r="H147" s="22">
        <v>89865</v>
      </c>
      <c r="I147" s="22">
        <v>504219</v>
      </c>
    </row>
    <row r="148" spans="1:9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142500</v>
      </c>
      <c r="I148" s="22">
        <v>142500</v>
      </c>
    </row>
    <row r="149" spans="1:9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682158</v>
      </c>
      <c r="F149" s="22">
        <v>0</v>
      </c>
      <c r="G149" s="22">
        <v>0</v>
      </c>
      <c r="H149" s="22">
        <v>0</v>
      </c>
      <c r="I149" s="22">
        <v>682158</v>
      </c>
    </row>
    <row r="150" spans="1:9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4858981</v>
      </c>
      <c r="F150" s="22">
        <v>0</v>
      </c>
      <c r="G150" s="22">
        <v>0</v>
      </c>
      <c r="H150" s="22">
        <v>0</v>
      </c>
      <c r="I150" s="22">
        <v>4858981</v>
      </c>
    </row>
    <row r="151" spans="1:9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1513889</v>
      </c>
      <c r="F151" s="22">
        <v>0</v>
      </c>
      <c r="G151" s="22">
        <v>0</v>
      </c>
      <c r="H151" s="22">
        <v>0</v>
      </c>
      <c r="I151" s="22">
        <v>1513889</v>
      </c>
    </row>
    <row r="152" spans="1:9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2346407</v>
      </c>
      <c r="F152" s="22">
        <v>0</v>
      </c>
      <c r="G152" s="22">
        <v>0</v>
      </c>
      <c r="H152" s="22">
        <v>0</v>
      </c>
      <c r="I152" s="22">
        <v>2346407</v>
      </c>
    </row>
    <row r="153" spans="1:9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29419584</v>
      </c>
      <c r="F153" s="22">
        <v>0</v>
      </c>
      <c r="G153" s="22">
        <v>0</v>
      </c>
      <c r="H153" s="22">
        <v>0</v>
      </c>
      <c r="I153" s="22">
        <v>29419584</v>
      </c>
    </row>
    <row r="154" spans="1:9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12405609</v>
      </c>
      <c r="F154" s="22">
        <v>0</v>
      </c>
      <c r="G154" s="22">
        <v>0</v>
      </c>
      <c r="H154" s="22">
        <v>35034</v>
      </c>
      <c r="I154" s="22">
        <v>12440643</v>
      </c>
    </row>
    <row r="155" spans="1:9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1981131</v>
      </c>
      <c r="F155" s="22">
        <v>0</v>
      </c>
      <c r="G155" s="22">
        <v>0</v>
      </c>
      <c r="H155" s="22">
        <v>0</v>
      </c>
      <c r="I155" s="22">
        <v>1981131</v>
      </c>
    </row>
    <row r="156" spans="1:9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134450</v>
      </c>
      <c r="F156" s="22">
        <v>0</v>
      </c>
      <c r="G156" s="22">
        <v>0</v>
      </c>
      <c r="H156" s="22">
        <v>23144</v>
      </c>
      <c r="I156" s="22">
        <v>157594</v>
      </c>
    </row>
    <row r="157" spans="1:9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6162215</v>
      </c>
      <c r="F157" s="22">
        <v>0</v>
      </c>
      <c r="G157" s="22">
        <v>0</v>
      </c>
      <c r="H157" s="22">
        <v>595636</v>
      </c>
      <c r="I157" s="22">
        <v>6757851</v>
      </c>
    </row>
    <row r="158" spans="1:9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2242001</v>
      </c>
      <c r="F158" s="22">
        <v>0</v>
      </c>
      <c r="G158" s="22">
        <v>0</v>
      </c>
      <c r="H158" s="22">
        <v>0</v>
      </c>
      <c r="I158" s="22">
        <v>2242001</v>
      </c>
    </row>
    <row r="159" spans="1:9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1345639</v>
      </c>
      <c r="F159" s="22">
        <v>0</v>
      </c>
      <c r="G159" s="22">
        <v>0</v>
      </c>
      <c r="H159" s="22">
        <v>0</v>
      </c>
      <c r="I159" s="22">
        <v>1345639</v>
      </c>
    </row>
    <row r="160" spans="1:9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2908191</v>
      </c>
      <c r="F160" s="22">
        <v>0</v>
      </c>
      <c r="G160" s="22">
        <v>0</v>
      </c>
      <c r="H160" s="22">
        <v>0</v>
      </c>
      <c r="I160" s="22">
        <v>2908191</v>
      </c>
    </row>
    <row r="161" spans="1:9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4011013</v>
      </c>
      <c r="F161" s="22">
        <v>0</v>
      </c>
      <c r="G161" s="22">
        <v>0</v>
      </c>
      <c r="H161" s="22">
        <v>0</v>
      </c>
      <c r="I161" s="22">
        <v>4011013</v>
      </c>
    </row>
    <row r="162" spans="1:9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341636</v>
      </c>
      <c r="F162" s="22">
        <v>0</v>
      </c>
      <c r="G162" s="22">
        <v>0</v>
      </c>
      <c r="H162" s="22">
        <v>1900609</v>
      </c>
      <c r="I162" s="22">
        <v>2242245</v>
      </c>
    </row>
    <row r="163" spans="1:9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2386097</v>
      </c>
      <c r="F163" s="22">
        <v>0</v>
      </c>
      <c r="G163" s="22">
        <v>0</v>
      </c>
      <c r="H163" s="22">
        <v>0</v>
      </c>
      <c r="I163" s="22">
        <v>2386097</v>
      </c>
    </row>
    <row r="164" spans="1:9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1510283</v>
      </c>
      <c r="F164" s="22">
        <v>0</v>
      </c>
      <c r="G164" s="22">
        <v>263736</v>
      </c>
      <c r="H164" s="22">
        <v>71566</v>
      </c>
      <c r="I164" s="22">
        <v>1845585</v>
      </c>
    </row>
    <row r="165" spans="1:9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5003174</v>
      </c>
      <c r="F165" s="22">
        <v>0</v>
      </c>
      <c r="G165" s="22">
        <v>0</v>
      </c>
      <c r="H165" s="22">
        <v>0</v>
      </c>
      <c r="I165" s="22">
        <v>5003174</v>
      </c>
    </row>
    <row r="166" spans="1:9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4603887</v>
      </c>
      <c r="F166" s="22">
        <v>0</v>
      </c>
      <c r="G166" s="22">
        <v>0</v>
      </c>
      <c r="H166" s="22">
        <v>0</v>
      </c>
      <c r="I166" s="22">
        <v>4603887</v>
      </c>
    </row>
    <row r="167" spans="1:9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2405851</v>
      </c>
      <c r="F167" s="22">
        <v>1281090</v>
      </c>
      <c r="G167" s="22">
        <v>0</v>
      </c>
      <c r="H167" s="22">
        <v>0</v>
      </c>
      <c r="I167" s="22">
        <v>3686941</v>
      </c>
    </row>
    <row r="168" spans="1:9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6453036</v>
      </c>
      <c r="F168" s="22">
        <v>0</v>
      </c>
      <c r="G168" s="22">
        <v>0</v>
      </c>
      <c r="H168" s="22">
        <v>0</v>
      </c>
      <c r="I168" s="22">
        <v>6453036</v>
      </c>
    </row>
    <row r="169" spans="1:9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168913</v>
      </c>
      <c r="F169" s="22">
        <v>0</v>
      </c>
      <c r="G169" s="22">
        <v>0</v>
      </c>
      <c r="H169" s="22">
        <v>0</v>
      </c>
      <c r="I169" s="22">
        <v>168913</v>
      </c>
    </row>
    <row r="170" spans="1:9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2849620</v>
      </c>
      <c r="F170" s="22">
        <v>0</v>
      </c>
      <c r="G170" s="22">
        <v>0</v>
      </c>
      <c r="H170" s="22">
        <v>0</v>
      </c>
      <c r="I170" s="22">
        <v>2849620</v>
      </c>
    </row>
    <row r="171" spans="1:9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32545070</v>
      </c>
      <c r="F171" s="22">
        <v>0</v>
      </c>
      <c r="G171" s="22">
        <v>0</v>
      </c>
      <c r="H171" s="22">
        <v>0</v>
      </c>
      <c r="I171" s="22">
        <v>32545070</v>
      </c>
    </row>
    <row r="172" spans="1:9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116011</v>
      </c>
      <c r="F172" s="22">
        <v>0</v>
      </c>
      <c r="G172" s="22">
        <v>0</v>
      </c>
      <c r="H172" s="22">
        <v>358894</v>
      </c>
      <c r="I172" s="22">
        <v>474905</v>
      </c>
    </row>
    <row r="173" spans="1:9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1646575</v>
      </c>
      <c r="F173" s="22">
        <v>0</v>
      </c>
      <c r="G173" s="22">
        <v>0</v>
      </c>
      <c r="H173" s="22">
        <v>0</v>
      </c>
      <c r="I173" s="22">
        <v>1646575</v>
      </c>
    </row>
    <row r="174" spans="1:9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3119956</v>
      </c>
      <c r="F174" s="22">
        <v>0</v>
      </c>
      <c r="G174" s="22">
        <v>0</v>
      </c>
      <c r="H174" s="22">
        <v>0</v>
      </c>
      <c r="I174" s="22">
        <v>3119956</v>
      </c>
    </row>
    <row r="175" spans="1:9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739105</v>
      </c>
      <c r="F175" s="22">
        <v>0</v>
      </c>
      <c r="G175" s="22">
        <v>0</v>
      </c>
      <c r="H175" s="22">
        <v>143016</v>
      </c>
      <c r="I175" s="22">
        <v>882121</v>
      </c>
    </row>
    <row r="176" spans="1:9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7261857</v>
      </c>
      <c r="F176" s="22">
        <v>0</v>
      </c>
      <c r="G176" s="22">
        <v>0</v>
      </c>
      <c r="H176" s="22">
        <v>0</v>
      </c>
      <c r="I176" s="22">
        <v>7261857</v>
      </c>
    </row>
    <row r="177" spans="1:9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10806481</v>
      </c>
      <c r="F177" s="22">
        <v>0</v>
      </c>
      <c r="G177" s="22">
        <v>0</v>
      </c>
      <c r="H177" s="22">
        <v>0</v>
      </c>
      <c r="I177" s="22">
        <v>10806481</v>
      </c>
    </row>
    <row r="178" spans="1:9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9051916</v>
      </c>
      <c r="F178" s="22">
        <v>3495657</v>
      </c>
      <c r="G178" s="22">
        <v>0</v>
      </c>
      <c r="H178" s="22">
        <v>2913122</v>
      </c>
      <c r="I178" s="22">
        <v>15460695</v>
      </c>
    </row>
    <row r="179" spans="1:9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4789156</v>
      </c>
      <c r="F179" s="22">
        <v>0</v>
      </c>
      <c r="G179" s="22">
        <v>0</v>
      </c>
      <c r="H179" s="22">
        <v>0</v>
      </c>
      <c r="I179" s="22">
        <v>4789156</v>
      </c>
    </row>
    <row r="180" spans="1:9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8148854</v>
      </c>
      <c r="F181" s="22">
        <v>0</v>
      </c>
      <c r="G181" s="22">
        <v>0</v>
      </c>
      <c r="H181" s="22">
        <v>0</v>
      </c>
      <c r="I181" s="22">
        <v>8148854</v>
      </c>
    </row>
    <row r="182" spans="1:9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1397728</v>
      </c>
      <c r="F182" s="22">
        <v>0</v>
      </c>
      <c r="G182" s="22">
        <v>0</v>
      </c>
      <c r="H182" s="22">
        <v>6942363</v>
      </c>
      <c r="I182" s="22">
        <v>8340091</v>
      </c>
    </row>
    <row r="183" spans="1:9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1692871</v>
      </c>
      <c r="F183" s="22">
        <v>0</v>
      </c>
      <c r="G183" s="22">
        <v>0</v>
      </c>
      <c r="H183" s="22">
        <v>2387722</v>
      </c>
      <c r="I183" s="22">
        <v>4080593</v>
      </c>
    </row>
    <row r="184" spans="1:9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1279793</v>
      </c>
      <c r="F184" s="22">
        <v>0</v>
      </c>
      <c r="G184" s="22">
        <v>0</v>
      </c>
      <c r="H184" s="22">
        <v>0</v>
      </c>
      <c r="I184" s="22">
        <v>1279793</v>
      </c>
    </row>
    <row r="185" spans="1:9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42410</v>
      </c>
      <c r="F185" s="22">
        <v>0</v>
      </c>
      <c r="G185" s="22">
        <v>0</v>
      </c>
      <c r="H185" s="22">
        <v>761550</v>
      </c>
      <c r="I185" s="22">
        <v>803960</v>
      </c>
    </row>
    <row r="186" spans="1:9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2571465</v>
      </c>
      <c r="F186" s="22">
        <v>0</v>
      </c>
      <c r="G186" s="22">
        <v>0</v>
      </c>
      <c r="H186" s="22">
        <v>0</v>
      </c>
      <c r="I186" s="22">
        <v>2571465</v>
      </c>
    </row>
    <row r="187" spans="1:9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1539023</v>
      </c>
      <c r="F187" s="22">
        <v>0</v>
      </c>
      <c r="G187" s="22">
        <v>0</v>
      </c>
      <c r="H187" s="22">
        <v>247339</v>
      </c>
      <c r="I187" s="22">
        <v>1786362</v>
      </c>
    </row>
    <row r="188" spans="1:9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3663018</v>
      </c>
      <c r="F188" s="22">
        <v>0</v>
      </c>
      <c r="G188" s="22">
        <v>0</v>
      </c>
      <c r="H188" s="22">
        <v>370073</v>
      </c>
      <c r="I188" s="22">
        <v>4033091</v>
      </c>
    </row>
    <row r="189" spans="1:9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615267</v>
      </c>
      <c r="F189" s="22">
        <v>0</v>
      </c>
      <c r="G189" s="22">
        <v>0</v>
      </c>
      <c r="H189" s="22">
        <v>0</v>
      </c>
      <c r="I189" s="22">
        <v>615267</v>
      </c>
    </row>
    <row r="190" spans="1:9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6468863</v>
      </c>
      <c r="F190" s="22">
        <v>0</v>
      </c>
      <c r="G190" s="22">
        <v>0</v>
      </c>
      <c r="H190" s="22">
        <v>0</v>
      </c>
      <c r="I190" s="22">
        <v>6468863</v>
      </c>
    </row>
    <row r="191" spans="1:9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7497609</v>
      </c>
      <c r="F191" s="22">
        <v>0</v>
      </c>
      <c r="G191" s="22">
        <v>0</v>
      </c>
      <c r="H191" s="22">
        <v>0</v>
      </c>
      <c r="I191" s="22">
        <v>7497609</v>
      </c>
    </row>
    <row r="192" spans="1:9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1009981</v>
      </c>
      <c r="F192" s="22">
        <v>0</v>
      </c>
      <c r="G192" s="22">
        <v>0</v>
      </c>
      <c r="H192" s="22">
        <v>0</v>
      </c>
      <c r="I192" s="22">
        <v>1009981</v>
      </c>
    </row>
    <row r="193" spans="1:9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2913856</v>
      </c>
      <c r="F193" s="22">
        <v>0</v>
      </c>
      <c r="G193" s="22">
        <v>0</v>
      </c>
      <c r="H193" s="22">
        <v>0</v>
      </c>
      <c r="I193" s="22">
        <v>2913856</v>
      </c>
    </row>
    <row r="194" spans="1:9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1492369</v>
      </c>
      <c r="I194" s="22">
        <v>1492369</v>
      </c>
    </row>
    <row r="195" spans="1:9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9173438</v>
      </c>
      <c r="F196" s="22">
        <v>0</v>
      </c>
      <c r="G196" s="22">
        <v>0</v>
      </c>
      <c r="H196" s="22">
        <v>323346</v>
      </c>
      <c r="I196" s="22">
        <v>9496784</v>
      </c>
    </row>
    <row r="197" spans="1:9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9559019</v>
      </c>
      <c r="F197" s="22">
        <v>0</v>
      </c>
      <c r="G197" s="22">
        <v>0</v>
      </c>
      <c r="H197" s="22">
        <v>0</v>
      </c>
      <c r="I197" s="22">
        <v>9559019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233103</v>
      </c>
      <c r="F198" s="22">
        <v>0</v>
      </c>
      <c r="G198" s="22">
        <v>0</v>
      </c>
      <c r="H198" s="22">
        <v>232000</v>
      </c>
      <c r="I198" s="22">
        <v>465103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1069539</v>
      </c>
      <c r="F200" s="22">
        <v>0</v>
      </c>
      <c r="G200" s="22">
        <v>0</v>
      </c>
      <c r="H200" s="22">
        <v>0</v>
      </c>
      <c r="I200" s="22">
        <v>1069539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54701</v>
      </c>
      <c r="F201" s="22">
        <v>0</v>
      </c>
      <c r="G201" s="22">
        <v>0</v>
      </c>
      <c r="H201" s="22">
        <v>0</v>
      </c>
      <c r="I201" s="22">
        <v>54701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75922</v>
      </c>
      <c r="I203" s="22">
        <v>75922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479409</v>
      </c>
      <c r="F205" s="22">
        <v>0</v>
      </c>
      <c r="G205" s="22">
        <v>0</v>
      </c>
      <c r="H205" s="22">
        <v>0</v>
      </c>
      <c r="I205" s="22">
        <v>479409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158131</v>
      </c>
      <c r="F206" s="22">
        <v>0</v>
      </c>
      <c r="G206" s="22">
        <v>0</v>
      </c>
      <c r="H206" s="22">
        <v>0</v>
      </c>
      <c r="I206" s="22">
        <v>158131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707959</v>
      </c>
      <c r="I208" s="22">
        <v>707959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173838</v>
      </c>
      <c r="I209" s="22">
        <v>173838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18364</v>
      </c>
      <c r="F211" s="22">
        <v>0</v>
      </c>
      <c r="G211" s="22">
        <v>0</v>
      </c>
      <c r="H211" s="22">
        <v>0</v>
      </c>
      <c r="I211" s="22">
        <v>18364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7870</v>
      </c>
      <c r="I214" s="22">
        <v>7870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34472</v>
      </c>
      <c r="F215" s="22">
        <v>0</v>
      </c>
      <c r="G215" s="22">
        <v>0</v>
      </c>
      <c r="H215" s="22">
        <v>658237</v>
      </c>
      <c r="I215" s="22">
        <v>692709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27648</v>
      </c>
      <c r="I216" s="22">
        <v>27648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34925</v>
      </c>
      <c r="F219" s="22">
        <v>0</v>
      </c>
      <c r="G219" s="22">
        <v>0</v>
      </c>
      <c r="H219" s="22">
        <v>105000</v>
      </c>
      <c r="I219" s="22">
        <v>139925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670900</v>
      </c>
      <c r="F220" s="22">
        <v>0</v>
      </c>
      <c r="G220" s="22">
        <v>0</v>
      </c>
      <c r="H220" s="22">
        <v>0</v>
      </c>
      <c r="I220" s="22">
        <v>670900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52096</v>
      </c>
      <c r="F221" s="22">
        <v>0</v>
      </c>
      <c r="G221" s="22">
        <v>0</v>
      </c>
      <c r="H221" s="22">
        <v>0</v>
      </c>
      <c r="I221" s="22">
        <v>52096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1347434</v>
      </c>
      <c r="H223" s="22">
        <v>480000</v>
      </c>
      <c r="I223" s="22">
        <v>1827434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147466</v>
      </c>
      <c r="I229" s="22">
        <v>147466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289421</v>
      </c>
      <c r="I230" s="22">
        <v>289421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2654</v>
      </c>
      <c r="I231" s="22">
        <v>2654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427071</v>
      </c>
      <c r="F232" s="22">
        <v>0</v>
      </c>
      <c r="G232" s="22">
        <v>0</v>
      </c>
      <c r="H232" s="22">
        <v>0</v>
      </c>
      <c r="I232" s="22">
        <v>427071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146348</v>
      </c>
      <c r="F233" s="22">
        <v>0</v>
      </c>
      <c r="G233" s="22">
        <v>0</v>
      </c>
      <c r="H233" s="22">
        <v>0</v>
      </c>
      <c r="I233" s="22">
        <v>146348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95851</v>
      </c>
      <c r="F236" s="22">
        <v>0</v>
      </c>
      <c r="G236" s="22">
        <v>0</v>
      </c>
      <c r="H236" s="22">
        <v>0</v>
      </c>
      <c r="I236" s="22">
        <v>95851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219973</v>
      </c>
      <c r="F239" s="22">
        <v>0</v>
      </c>
      <c r="G239" s="22">
        <v>0</v>
      </c>
      <c r="H239" s="22">
        <v>0</v>
      </c>
      <c r="I239" s="22">
        <v>219973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1169213</v>
      </c>
      <c r="F240" s="22">
        <v>0</v>
      </c>
      <c r="G240" s="22">
        <v>0</v>
      </c>
      <c r="H240" s="22">
        <v>0</v>
      </c>
      <c r="I240" s="22">
        <v>1169213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486956</v>
      </c>
      <c r="F242" s="22">
        <v>0</v>
      </c>
      <c r="G242" s="22">
        <v>0</v>
      </c>
      <c r="H242" s="22">
        <v>0</v>
      </c>
      <c r="I242" s="22">
        <v>486956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275000</v>
      </c>
      <c r="F251" s="22">
        <v>0</v>
      </c>
      <c r="G251" s="22">
        <v>0</v>
      </c>
      <c r="H251" s="22">
        <v>0</v>
      </c>
      <c r="I251" s="22">
        <v>275000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1301857</v>
      </c>
      <c r="F252" s="22">
        <v>0</v>
      </c>
      <c r="G252" s="22">
        <v>0</v>
      </c>
      <c r="H252" s="22">
        <v>0</v>
      </c>
      <c r="I252" s="22">
        <v>1301857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100463</v>
      </c>
      <c r="F253" s="22">
        <v>0</v>
      </c>
      <c r="G253" s="22">
        <v>0</v>
      </c>
      <c r="H253" s="22">
        <v>0</v>
      </c>
      <c r="I253" s="22">
        <v>100463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69685</v>
      </c>
      <c r="F254" s="22">
        <v>0</v>
      </c>
      <c r="G254" s="22">
        <v>0</v>
      </c>
      <c r="H254" s="22">
        <v>0</v>
      </c>
      <c r="I254" s="22">
        <v>69685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223623</v>
      </c>
      <c r="F255" s="22">
        <v>0</v>
      </c>
      <c r="G255" s="22">
        <v>0</v>
      </c>
      <c r="H255" s="22">
        <v>0</v>
      </c>
      <c r="I255" s="22">
        <v>223623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145269</v>
      </c>
      <c r="I257" s="22">
        <v>145269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832831</v>
      </c>
      <c r="F258" s="22">
        <v>0</v>
      </c>
      <c r="G258" s="22">
        <v>0</v>
      </c>
      <c r="H258" s="22">
        <v>0</v>
      </c>
      <c r="I258" s="22">
        <v>832831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86678</v>
      </c>
      <c r="F259" s="22">
        <v>0</v>
      </c>
      <c r="G259" s="22">
        <v>0</v>
      </c>
      <c r="H259" s="22">
        <v>730909</v>
      </c>
      <c r="I259" s="22">
        <v>817587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4891</v>
      </c>
      <c r="F260" s="22">
        <v>0</v>
      </c>
      <c r="G260" s="22">
        <v>0</v>
      </c>
      <c r="H260" s="22">
        <v>0</v>
      </c>
      <c r="I260" s="22">
        <v>4891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704111</v>
      </c>
      <c r="F261" s="22">
        <v>0</v>
      </c>
      <c r="G261" s="22">
        <v>0</v>
      </c>
      <c r="H261" s="22">
        <v>0</v>
      </c>
      <c r="I261" s="22">
        <v>704111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75806</v>
      </c>
      <c r="F262" s="22">
        <v>0</v>
      </c>
      <c r="G262" s="22">
        <v>0</v>
      </c>
      <c r="H262" s="22">
        <v>0</v>
      </c>
      <c r="I262" s="22">
        <v>75806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1167466</v>
      </c>
      <c r="F263" s="22">
        <v>0</v>
      </c>
      <c r="G263" s="22">
        <v>0</v>
      </c>
      <c r="H263" s="22">
        <v>0</v>
      </c>
      <c r="I263" s="22">
        <v>1167466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1094543</v>
      </c>
      <c r="F264" s="22">
        <v>0</v>
      </c>
      <c r="G264" s="22">
        <v>0</v>
      </c>
      <c r="H264" s="22">
        <v>0</v>
      </c>
      <c r="I264" s="22">
        <v>1094543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169029</v>
      </c>
      <c r="F265" s="22">
        <v>0</v>
      </c>
      <c r="G265" s="22">
        <v>0</v>
      </c>
      <c r="H265" s="22">
        <v>0</v>
      </c>
      <c r="I265" s="22">
        <v>169029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200428</v>
      </c>
      <c r="I267" s="22">
        <v>200428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112848</v>
      </c>
      <c r="I268" s="22">
        <v>112848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107072</v>
      </c>
      <c r="F270" s="22">
        <v>0</v>
      </c>
      <c r="G270" s="22">
        <v>0</v>
      </c>
      <c r="H270" s="22">
        <v>0</v>
      </c>
      <c r="I270" s="22">
        <v>107072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319525</v>
      </c>
      <c r="F271" s="22">
        <v>0</v>
      </c>
      <c r="G271" s="22">
        <v>0</v>
      </c>
      <c r="H271" s="22">
        <v>20900</v>
      </c>
      <c r="I271" s="22">
        <v>340425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785480</v>
      </c>
      <c r="F273" s="22">
        <v>0</v>
      </c>
      <c r="G273" s="22">
        <v>0</v>
      </c>
      <c r="H273" s="22">
        <v>0</v>
      </c>
      <c r="I273" s="22">
        <v>785480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85665</v>
      </c>
      <c r="F275" s="22">
        <v>0</v>
      </c>
      <c r="G275" s="22">
        <v>0</v>
      </c>
      <c r="H275" s="22">
        <v>0</v>
      </c>
      <c r="I275" s="22">
        <v>85665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515986</v>
      </c>
      <c r="F276" s="22">
        <v>0</v>
      </c>
      <c r="G276" s="22">
        <v>0</v>
      </c>
      <c r="H276" s="22">
        <v>0</v>
      </c>
      <c r="I276" s="22">
        <v>515986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62756</v>
      </c>
      <c r="F277" s="22">
        <v>0</v>
      </c>
      <c r="G277" s="22">
        <v>0</v>
      </c>
      <c r="H277" s="22">
        <v>0</v>
      </c>
      <c r="I277" s="22">
        <v>62756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12186</v>
      </c>
      <c r="I278" s="22">
        <v>12186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883180</v>
      </c>
      <c r="F279" s="22">
        <v>0</v>
      </c>
      <c r="G279" s="22">
        <v>0</v>
      </c>
      <c r="H279" s="22">
        <v>0</v>
      </c>
      <c r="I279" s="22">
        <v>883180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453006</v>
      </c>
      <c r="F280" s="22">
        <v>0</v>
      </c>
      <c r="G280" s="22">
        <v>0</v>
      </c>
      <c r="H280" s="22">
        <v>36000</v>
      </c>
      <c r="I280" s="22">
        <v>489006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1447771</v>
      </c>
      <c r="F282" s="22">
        <v>0</v>
      </c>
      <c r="G282" s="22">
        <v>0</v>
      </c>
      <c r="H282" s="22">
        <v>0</v>
      </c>
      <c r="I282" s="22">
        <v>1447771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90189</v>
      </c>
      <c r="F284" s="22">
        <v>0</v>
      </c>
      <c r="G284" s="22">
        <v>0</v>
      </c>
      <c r="H284" s="22">
        <v>350569</v>
      </c>
      <c r="I284" s="22">
        <v>440758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14000</v>
      </c>
      <c r="I285" s="22">
        <v>14000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83212</v>
      </c>
      <c r="F289" s="22">
        <v>0</v>
      </c>
      <c r="G289" s="22">
        <v>0</v>
      </c>
      <c r="H289" s="22">
        <v>0</v>
      </c>
      <c r="I289" s="22">
        <v>83212</v>
      </c>
    </row>
    <row r="290" spans="1:9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9427</v>
      </c>
      <c r="F290" s="22">
        <v>0</v>
      </c>
      <c r="G290" s="22">
        <v>0</v>
      </c>
      <c r="H290" s="22">
        <v>0</v>
      </c>
      <c r="I290" s="22">
        <v>9427</v>
      </c>
    </row>
    <row r="291" spans="1: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540000</v>
      </c>
      <c r="I291" s="22">
        <v>540000</v>
      </c>
    </row>
    <row r="292" spans="1: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32705</v>
      </c>
      <c r="I323" s="22">
        <v>32705</v>
      </c>
    </row>
    <row r="324" spans="1: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20884</v>
      </c>
      <c r="F334" s="22">
        <v>0</v>
      </c>
      <c r="G334" s="22">
        <v>0</v>
      </c>
      <c r="H334" s="22">
        <v>0</v>
      </c>
      <c r="I334" s="22">
        <v>20884</v>
      </c>
    </row>
    <row r="335" spans="1: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181439</v>
      </c>
      <c r="F339" s="22">
        <v>0</v>
      </c>
      <c r="G339" s="22">
        <v>0</v>
      </c>
      <c r="H339" s="22">
        <v>0</v>
      </c>
      <c r="I339" s="22">
        <v>181439</v>
      </c>
    </row>
    <row r="340" spans="1: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328359</v>
      </c>
      <c r="F342" s="22">
        <v>0</v>
      </c>
      <c r="G342" s="22">
        <v>0</v>
      </c>
      <c r="H342" s="22">
        <v>0</v>
      </c>
      <c r="I342" s="22">
        <v>328359</v>
      </c>
    </row>
    <row r="343" spans="1: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15309065</v>
      </c>
      <c r="F350" s="22">
        <v>0</v>
      </c>
      <c r="G350" s="22">
        <v>0</v>
      </c>
      <c r="H350" s="22">
        <v>1900000</v>
      </c>
      <c r="I350" s="22">
        <v>17209065</v>
      </c>
    </row>
    <row r="351" spans="1:9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B9B64-0BA4-4BDF-AF02-BE093263F949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1269</v>
      </c>
      <c r="D1" s="20" t="s">
        <v>1270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1271</v>
      </c>
      <c r="F2" s="21" t="s">
        <v>1272</v>
      </c>
      <c r="G2" s="21" t="s">
        <v>1273</v>
      </c>
      <c r="H2" s="21" t="s">
        <v>1274</v>
      </c>
      <c r="I2" s="21" t="s">
        <v>1275</v>
      </c>
      <c r="J2" s="21" t="s">
        <v>1276</v>
      </c>
      <c r="K2" s="21" t="s">
        <v>1277</v>
      </c>
      <c r="L2" s="21" t="s">
        <v>1271</v>
      </c>
      <c r="M2" s="21" t="s">
        <v>1272</v>
      </c>
      <c r="N2" s="21" t="s">
        <v>1273</v>
      </c>
      <c r="O2" s="21" t="s">
        <v>1274</v>
      </c>
      <c r="P2" s="21" t="s">
        <v>1275</v>
      </c>
      <c r="Q2" s="21" t="s">
        <v>1276</v>
      </c>
      <c r="R2" s="21" t="s">
        <v>1278</v>
      </c>
    </row>
    <row r="3" spans="1:18" x14ac:dyDescent="0.25">
      <c r="A3" s="21"/>
      <c r="B3" s="21"/>
      <c r="C3" s="21"/>
      <c r="D3" s="21" t="s">
        <v>88</v>
      </c>
      <c r="E3" s="21" t="s">
        <v>1279</v>
      </c>
      <c r="F3" s="21" t="s">
        <v>1280</v>
      </c>
      <c r="G3" s="21" t="s">
        <v>1281</v>
      </c>
      <c r="H3" s="21" t="s">
        <v>1282</v>
      </c>
      <c r="I3" s="21" t="s">
        <v>1283</v>
      </c>
      <c r="J3" s="21" t="s">
        <v>1284</v>
      </c>
      <c r="K3" s="21" t="s">
        <v>1285</v>
      </c>
      <c r="L3" s="21" t="s">
        <v>1286</v>
      </c>
      <c r="M3" s="21" t="s">
        <v>1287</v>
      </c>
      <c r="N3" s="21" t="s">
        <v>1288</v>
      </c>
      <c r="O3" s="21" t="s">
        <v>1289</v>
      </c>
      <c r="P3" s="21" t="s">
        <v>1290</v>
      </c>
      <c r="Q3" s="21" t="s">
        <v>1291</v>
      </c>
      <c r="R3" s="21" t="s">
        <v>1292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1370241</v>
      </c>
      <c r="K5" s="22">
        <v>1370241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17000000</v>
      </c>
      <c r="G6" s="22">
        <v>0</v>
      </c>
      <c r="H6" s="22">
        <v>0</v>
      </c>
      <c r="I6" s="22">
        <v>0</v>
      </c>
      <c r="J6" s="22">
        <v>0</v>
      </c>
      <c r="K6" s="22">
        <v>17000000</v>
      </c>
      <c r="L6" s="22">
        <v>526000</v>
      </c>
      <c r="M6" s="22">
        <v>108000</v>
      </c>
      <c r="N6" s="22">
        <v>0</v>
      </c>
      <c r="O6" s="22">
        <v>0</v>
      </c>
      <c r="P6" s="22">
        <v>0</v>
      </c>
      <c r="Q6" s="22">
        <v>0</v>
      </c>
      <c r="R6" s="22">
        <v>634000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480946</v>
      </c>
      <c r="F7" s="22">
        <v>464620</v>
      </c>
      <c r="G7" s="22">
        <v>260794</v>
      </c>
      <c r="H7" s="22">
        <v>227110</v>
      </c>
      <c r="I7" s="22">
        <v>226389</v>
      </c>
      <c r="J7" s="22">
        <v>949948</v>
      </c>
      <c r="K7" s="22">
        <v>2609807</v>
      </c>
      <c r="L7" s="22">
        <v>100501</v>
      </c>
      <c r="M7" s="22">
        <v>79759</v>
      </c>
      <c r="N7" s="22">
        <v>61986</v>
      </c>
      <c r="O7" s="22">
        <v>51499</v>
      </c>
      <c r="P7" s="22">
        <v>42782</v>
      </c>
      <c r="Q7" s="22">
        <v>133807</v>
      </c>
      <c r="R7" s="22">
        <v>470334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358545</v>
      </c>
      <c r="F11" s="22">
        <v>277269</v>
      </c>
      <c r="G11" s="22">
        <v>191121</v>
      </c>
      <c r="H11" s="22">
        <v>200536</v>
      </c>
      <c r="I11" s="22">
        <v>210416</v>
      </c>
      <c r="J11" s="22">
        <v>1927394</v>
      </c>
      <c r="K11" s="22">
        <v>3165281</v>
      </c>
      <c r="L11" s="22">
        <v>146705</v>
      </c>
      <c r="M11" s="22">
        <v>131054</v>
      </c>
      <c r="N11" s="22">
        <v>120274</v>
      </c>
      <c r="O11" s="22">
        <v>110859</v>
      </c>
      <c r="P11" s="22">
        <v>100979</v>
      </c>
      <c r="Q11" s="22">
        <v>402272</v>
      </c>
      <c r="R11" s="22">
        <v>1012143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3350710</v>
      </c>
      <c r="K18" s="22">
        <v>3350710</v>
      </c>
      <c r="L18" s="22">
        <v>153800</v>
      </c>
      <c r="M18" s="22">
        <v>183620</v>
      </c>
      <c r="N18" s="22">
        <v>217130</v>
      </c>
      <c r="O18" s="22">
        <v>231200</v>
      </c>
      <c r="P18" s="22">
        <v>231200</v>
      </c>
      <c r="Q18" s="22">
        <v>462400</v>
      </c>
      <c r="R18" s="22">
        <v>1479350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</row>
    <row r="21" spans="1:18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</row>
    <row r="22" spans="1:18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</row>
    <row r="23" spans="1:18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1:18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1:18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</row>
    <row r="26" spans="1:18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1201443</v>
      </c>
      <c r="F27" s="22">
        <v>1243824</v>
      </c>
      <c r="G27" s="22">
        <v>1287701</v>
      </c>
      <c r="H27" s="22">
        <v>1333126</v>
      </c>
      <c r="I27" s="22">
        <v>1380153</v>
      </c>
      <c r="J27" s="22">
        <v>2162050</v>
      </c>
      <c r="K27" s="22">
        <v>8608297</v>
      </c>
      <c r="L27" s="22">
        <v>290619</v>
      </c>
      <c r="M27" s="22">
        <v>248238</v>
      </c>
      <c r="N27" s="22">
        <v>204361</v>
      </c>
      <c r="O27" s="22">
        <v>158936</v>
      </c>
      <c r="P27" s="22">
        <v>111909</v>
      </c>
      <c r="Q27" s="22">
        <v>76044</v>
      </c>
      <c r="R27" s="22">
        <v>1090107</v>
      </c>
    </row>
    <row r="28" spans="1:18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112332</v>
      </c>
      <c r="F29" s="22">
        <v>117178</v>
      </c>
      <c r="G29" s="22">
        <v>122232</v>
      </c>
      <c r="H29" s="22">
        <v>127505</v>
      </c>
      <c r="I29" s="22">
        <v>133005</v>
      </c>
      <c r="J29" s="22">
        <v>3377863</v>
      </c>
      <c r="K29" s="22">
        <v>3990115</v>
      </c>
      <c r="L29" s="22">
        <v>169116</v>
      </c>
      <c r="M29" s="22">
        <v>164270</v>
      </c>
      <c r="N29" s="22">
        <v>159216</v>
      </c>
      <c r="O29" s="22">
        <v>153943</v>
      </c>
      <c r="P29" s="22">
        <v>148443</v>
      </c>
      <c r="Q29" s="22">
        <v>1406758</v>
      </c>
      <c r="R29" s="22">
        <v>2201746</v>
      </c>
    </row>
    <row r="30" spans="1:18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</row>
    <row r="33" spans="1:18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324670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324670</v>
      </c>
      <c r="L34" s="22">
        <v>3326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3326</v>
      </c>
    </row>
    <row r="35" spans="1:18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495000</v>
      </c>
      <c r="F37" s="22">
        <v>495000</v>
      </c>
      <c r="G37" s="22">
        <v>495000</v>
      </c>
      <c r="H37" s="22">
        <v>495000</v>
      </c>
      <c r="I37" s="22">
        <v>446937</v>
      </c>
      <c r="J37" s="22">
        <v>0</v>
      </c>
      <c r="K37" s="22">
        <v>2426937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291629</v>
      </c>
      <c r="F38" s="22">
        <v>303428</v>
      </c>
      <c r="G38" s="22">
        <v>315705</v>
      </c>
      <c r="H38" s="22">
        <v>328479</v>
      </c>
      <c r="I38" s="22">
        <v>341770</v>
      </c>
      <c r="J38" s="22">
        <v>2584745</v>
      </c>
      <c r="K38" s="22">
        <v>4165756</v>
      </c>
      <c r="L38" s="22">
        <v>163988</v>
      </c>
      <c r="M38" s="22">
        <v>152189</v>
      </c>
      <c r="N38" s="22">
        <v>139912</v>
      </c>
      <c r="O38" s="22">
        <v>127138</v>
      </c>
      <c r="P38" s="22">
        <v>113847</v>
      </c>
      <c r="Q38" s="22">
        <v>376766</v>
      </c>
      <c r="R38" s="22">
        <v>1073840</v>
      </c>
    </row>
    <row r="39" spans="1:18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104229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104229</v>
      </c>
      <c r="L39" s="22">
        <v>6256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6256</v>
      </c>
    </row>
    <row r="40" spans="1:18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101533</v>
      </c>
      <c r="F42" s="22">
        <v>105237</v>
      </c>
      <c r="G42" s="22">
        <v>109077</v>
      </c>
      <c r="H42" s="22">
        <v>113057</v>
      </c>
      <c r="I42" s="22">
        <v>117182</v>
      </c>
      <c r="J42" s="22">
        <v>4261445</v>
      </c>
      <c r="K42" s="22">
        <v>4807531</v>
      </c>
      <c r="L42" s="22">
        <v>172931</v>
      </c>
      <c r="M42" s="22">
        <v>169226</v>
      </c>
      <c r="N42" s="22">
        <v>165386</v>
      </c>
      <c r="O42" s="22">
        <v>161406</v>
      </c>
      <c r="P42" s="22">
        <v>157281</v>
      </c>
      <c r="Q42" s="22">
        <v>2051215</v>
      </c>
      <c r="R42" s="22">
        <v>2877445</v>
      </c>
    </row>
    <row r="43" spans="1:18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121911</v>
      </c>
      <c r="F43" s="22">
        <v>129073</v>
      </c>
      <c r="G43" s="22">
        <v>136656</v>
      </c>
      <c r="H43" s="22">
        <v>144686</v>
      </c>
      <c r="I43" s="22">
        <v>0</v>
      </c>
      <c r="J43" s="22">
        <v>0</v>
      </c>
      <c r="K43" s="22">
        <v>532326</v>
      </c>
      <c r="L43" s="22">
        <v>31274</v>
      </c>
      <c r="M43" s="22">
        <v>24112</v>
      </c>
      <c r="N43" s="22">
        <v>16529</v>
      </c>
      <c r="O43" s="22">
        <v>8500</v>
      </c>
      <c r="P43" s="22">
        <v>0</v>
      </c>
      <c r="Q43" s="22">
        <v>0</v>
      </c>
      <c r="R43" s="22">
        <v>80415</v>
      </c>
    </row>
    <row r="44" spans="1:18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</row>
    <row r="45" spans="1:18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</row>
    <row r="46" spans="1:18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</row>
    <row r="47" spans="1:18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629570</v>
      </c>
      <c r="F48" s="22">
        <v>643204</v>
      </c>
      <c r="G48" s="22">
        <v>657214</v>
      </c>
      <c r="H48" s="22">
        <v>671615</v>
      </c>
      <c r="I48" s="22">
        <v>258282</v>
      </c>
      <c r="J48" s="22">
        <v>2151851</v>
      </c>
      <c r="K48" s="22">
        <v>5011736</v>
      </c>
      <c r="L48" s="22">
        <v>163907</v>
      </c>
      <c r="M48" s="22">
        <v>150273</v>
      </c>
      <c r="N48" s="22">
        <v>136263</v>
      </c>
      <c r="O48" s="22">
        <v>121863</v>
      </c>
      <c r="P48" s="22">
        <v>108239</v>
      </c>
      <c r="Q48" s="22">
        <v>762022</v>
      </c>
      <c r="R48" s="22">
        <v>1442567</v>
      </c>
    </row>
    <row r="49" spans="1:18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266811</v>
      </c>
      <c r="F51" s="22">
        <v>277985</v>
      </c>
      <c r="G51" s="22">
        <v>289630</v>
      </c>
      <c r="H51" s="22">
        <v>301765</v>
      </c>
      <c r="I51" s="22">
        <v>314409</v>
      </c>
      <c r="J51" s="22">
        <v>7069660</v>
      </c>
      <c r="K51" s="22">
        <v>8520260</v>
      </c>
      <c r="L51" s="22">
        <v>344229</v>
      </c>
      <c r="M51" s="22">
        <v>333054</v>
      </c>
      <c r="N51" s="22">
        <v>321409</v>
      </c>
      <c r="O51" s="22">
        <v>309275</v>
      </c>
      <c r="P51" s="22">
        <v>296630</v>
      </c>
      <c r="Q51" s="22">
        <v>2767598</v>
      </c>
      <c r="R51" s="22">
        <v>4372195</v>
      </c>
    </row>
    <row r="52" spans="1:18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205246</v>
      </c>
      <c r="F52" s="22">
        <v>213793</v>
      </c>
      <c r="G52" s="22">
        <v>222711</v>
      </c>
      <c r="H52" s="22">
        <v>191454</v>
      </c>
      <c r="I52" s="22">
        <v>170537</v>
      </c>
      <c r="J52" s="22">
        <v>1965533</v>
      </c>
      <c r="K52" s="22">
        <v>2969274</v>
      </c>
      <c r="L52" s="22">
        <v>127956</v>
      </c>
      <c r="M52" s="22">
        <v>119411</v>
      </c>
      <c r="N52" s="22">
        <v>110493</v>
      </c>
      <c r="O52" s="22">
        <v>101485</v>
      </c>
      <c r="P52" s="22">
        <v>93642</v>
      </c>
      <c r="Q52" s="22">
        <v>1249135</v>
      </c>
      <c r="R52" s="22">
        <v>1802122</v>
      </c>
    </row>
    <row r="53" spans="1:18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</row>
    <row r="54" spans="1:18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75408</v>
      </c>
      <c r="F54" s="22">
        <v>16703</v>
      </c>
      <c r="G54" s="22">
        <v>17543</v>
      </c>
      <c r="H54" s="22">
        <v>18426</v>
      </c>
      <c r="I54" s="22">
        <v>19353</v>
      </c>
      <c r="J54" s="22">
        <v>75736</v>
      </c>
      <c r="K54" s="22">
        <v>223169</v>
      </c>
      <c r="L54" s="22">
        <v>11734</v>
      </c>
      <c r="M54" s="22">
        <v>7140</v>
      </c>
      <c r="N54" s="22">
        <v>6300</v>
      </c>
      <c r="O54" s="22">
        <v>5407</v>
      </c>
      <c r="P54" s="22">
        <v>4489</v>
      </c>
      <c r="Q54" s="22">
        <v>7714</v>
      </c>
      <c r="R54" s="22">
        <v>42784</v>
      </c>
    </row>
    <row r="55" spans="1:18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543895</v>
      </c>
      <c r="F55" s="22">
        <v>567031</v>
      </c>
      <c r="G55" s="22">
        <v>591186</v>
      </c>
      <c r="H55" s="22">
        <v>616408</v>
      </c>
      <c r="I55" s="22">
        <v>642744</v>
      </c>
      <c r="J55" s="22">
        <v>6188344</v>
      </c>
      <c r="K55" s="22">
        <v>9149608</v>
      </c>
      <c r="L55" s="22">
        <v>392925</v>
      </c>
      <c r="M55" s="22">
        <v>369789</v>
      </c>
      <c r="N55" s="22">
        <v>345634</v>
      </c>
      <c r="O55" s="22">
        <v>320412</v>
      </c>
      <c r="P55" s="22">
        <v>294076</v>
      </c>
      <c r="Q55" s="22">
        <v>1312437</v>
      </c>
      <c r="R55" s="22">
        <v>3035273</v>
      </c>
    </row>
    <row r="56" spans="1:18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686043</v>
      </c>
      <c r="F56" s="22">
        <v>723775</v>
      </c>
      <c r="G56" s="22">
        <v>763583</v>
      </c>
      <c r="H56" s="22">
        <v>805580</v>
      </c>
      <c r="I56" s="22">
        <v>849886</v>
      </c>
      <c r="J56" s="22">
        <v>0</v>
      </c>
      <c r="K56" s="22">
        <v>3828867</v>
      </c>
      <c r="L56" s="22">
        <v>210587</v>
      </c>
      <c r="M56" s="22">
        <v>172855</v>
      </c>
      <c r="N56" s="22">
        <v>133047</v>
      </c>
      <c r="O56" s="22">
        <v>91050</v>
      </c>
      <c r="P56" s="22">
        <v>46744</v>
      </c>
      <c r="Q56" s="22">
        <v>0</v>
      </c>
      <c r="R56" s="22">
        <v>654283</v>
      </c>
    </row>
    <row r="57" spans="1:18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</row>
    <row r="58" spans="1:18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281798</v>
      </c>
      <c r="F58" s="22">
        <v>290283</v>
      </c>
      <c r="G58" s="22">
        <v>299164</v>
      </c>
      <c r="H58" s="22">
        <v>308459</v>
      </c>
      <c r="I58" s="22">
        <v>318189</v>
      </c>
      <c r="J58" s="22">
        <v>2329453</v>
      </c>
      <c r="K58" s="22">
        <v>3827346</v>
      </c>
      <c r="L58" s="22">
        <v>125666</v>
      </c>
      <c r="M58" s="22">
        <v>115178</v>
      </c>
      <c r="N58" s="22">
        <v>104331</v>
      </c>
      <c r="O58" s="22">
        <v>92975</v>
      </c>
      <c r="P58" s="22">
        <v>81275</v>
      </c>
      <c r="Q58" s="22">
        <v>293445</v>
      </c>
      <c r="R58" s="22">
        <v>812870</v>
      </c>
    </row>
    <row r="59" spans="1:18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</row>
    <row r="60" spans="1:18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466667</v>
      </c>
      <c r="F60" s="22">
        <v>466667</v>
      </c>
      <c r="G60" s="22">
        <v>466667</v>
      </c>
      <c r="H60" s="22">
        <v>466667</v>
      </c>
      <c r="I60" s="22">
        <v>466667</v>
      </c>
      <c r="J60" s="22">
        <v>810693</v>
      </c>
      <c r="K60" s="22">
        <v>3144028</v>
      </c>
      <c r="L60" s="22">
        <v>94321</v>
      </c>
      <c r="M60" s="22">
        <v>80321</v>
      </c>
      <c r="N60" s="22">
        <v>66321</v>
      </c>
      <c r="O60" s="22">
        <v>52321</v>
      </c>
      <c r="P60" s="22">
        <v>38321</v>
      </c>
      <c r="Q60" s="22">
        <v>34642</v>
      </c>
      <c r="R60" s="22">
        <v>366247</v>
      </c>
    </row>
    <row r="61" spans="1:18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115144</v>
      </c>
      <c r="F68" s="22">
        <v>120434</v>
      </c>
      <c r="G68" s="22">
        <v>72894</v>
      </c>
      <c r="H68" s="22">
        <v>51524</v>
      </c>
      <c r="I68" s="22">
        <v>54140</v>
      </c>
      <c r="J68" s="22">
        <v>646753</v>
      </c>
      <c r="K68" s="22">
        <v>1060889</v>
      </c>
      <c r="L68" s="22">
        <v>50350</v>
      </c>
      <c r="M68" s="22">
        <v>45059</v>
      </c>
      <c r="N68" s="22">
        <v>40090</v>
      </c>
      <c r="O68" s="22">
        <v>36862</v>
      </c>
      <c r="P68" s="22">
        <v>34246</v>
      </c>
      <c r="Q68" s="22">
        <v>205168</v>
      </c>
      <c r="R68" s="22">
        <v>411775</v>
      </c>
    </row>
    <row r="69" spans="1:18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229897</v>
      </c>
      <c r="F73" s="22">
        <v>201054</v>
      </c>
      <c r="G73" s="22">
        <v>208952</v>
      </c>
      <c r="H73" s="22">
        <v>217216</v>
      </c>
      <c r="I73" s="22">
        <v>225861</v>
      </c>
      <c r="J73" s="22">
        <v>1915734</v>
      </c>
      <c r="K73" s="22">
        <v>2998714</v>
      </c>
      <c r="L73" s="22">
        <v>127486</v>
      </c>
      <c r="M73" s="22">
        <v>117841</v>
      </c>
      <c r="N73" s="22">
        <v>109962</v>
      </c>
      <c r="O73" s="22">
        <v>101679</v>
      </c>
      <c r="P73" s="22">
        <v>93033</v>
      </c>
      <c r="Q73" s="22">
        <v>503152</v>
      </c>
      <c r="R73" s="22">
        <v>1053153</v>
      </c>
    </row>
    <row r="74" spans="1:18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483696</v>
      </c>
      <c r="F75" s="22">
        <v>490855</v>
      </c>
      <c r="G75" s="22">
        <v>498464</v>
      </c>
      <c r="H75" s="22">
        <v>506554</v>
      </c>
      <c r="I75" s="22">
        <v>515153</v>
      </c>
      <c r="J75" s="22">
        <v>1205192</v>
      </c>
      <c r="K75" s="22">
        <v>3699914</v>
      </c>
      <c r="L75" s="22">
        <v>173015</v>
      </c>
      <c r="M75" s="22">
        <v>149688</v>
      </c>
      <c r="N75" s="22">
        <v>125909</v>
      </c>
      <c r="O75" s="22">
        <v>101650</v>
      </c>
      <c r="P75" s="22">
        <v>76881</v>
      </c>
      <c r="Q75" s="22">
        <v>84194</v>
      </c>
      <c r="R75" s="22">
        <v>711337</v>
      </c>
    </row>
    <row r="76" spans="1:18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157839</v>
      </c>
      <c r="F76" s="22">
        <v>162944</v>
      </c>
      <c r="G76" s="22">
        <v>168215</v>
      </c>
      <c r="H76" s="22">
        <v>173657</v>
      </c>
      <c r="I76" s="22">
        <v>179277</v>
      </c>
      <c r="J76" s="22">
        <v>4027388</v>
      </c>
      <c r="K76" s="22">
        <v>4869320</v>
      </c>
      <c r="L76" s="22">
        <v>152592</v>
      </c>
      <c r="M76" s="22">
        <v>147487</v>
      </c>
      <c r="N76" s="22">
        <v>142216</v>
      </c>
      <c r="O76" s="22">
        <v>136773</v>
      </c>
      <c r="P76" s="22">
        <v>131154</v>
      </c>
      <c r="Q76" s="22">
        <v>1246001</v>
      </c>
      <c r="R76" s="22">
        <v>1956223</v>
      </c>
    </row>
    <row r="77" spans="1:18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</row>
    <row r="78" spans="1:18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49904</v>
      </c>
      <c r="F78" s="22">
        <v>52391</v>
      </c>
      <c r="G78" s="22">
        <v>55001</v>
      </c>
      <c r="H78" s="22">
        <v>57743</v>
      </c>
      <c r="I78" s="22">
        <v>60621</v>
      </c>
      <c r="J78" s="22">
        <v>432706</v>
      </c>
      <c r="K78" s="22">
        <v>708366</v>
      </c>
      <c r="L78" s="22">
        <v>34266</v>
      </c>
      <c r="M78" s="22">
        <v>31779</v>
      </c>
      <c r="N78" s="22">
        <v>29168</v>
      </c>
      <c r="O78" s="22">
        <v>26427</v>
      </c>
      <c r="P78" s="22">
        <v>23549</v>
      </c>
      <c r="Q78" s="22">
        <v>72314</v>
      </c>
      <c r="R78" s="22">
        <v>217503</v>
      </c>
    </row>
    <row r="79" spans="1:18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88176</v>
      </c>
      <c r="F79" s="22">
        <v>90655</v>
      </c>
      <c r="G79" s="22">
        <v>61318</v>
      </c>
      <c r="H79" s="22">
        <v>30976</v>
      </c>
      <c r="I79" s="22">
        <v>32218</v>
      </c>
      <c r="J79" s="22">
        <v>286588</v>
      </c>
      <c r="K79" s="22">
        <v>589931</v>
      </c>
      <c r="L79" s="22">
        <v>20164</v>
      </c>
      <c r="M79" s="22">
        <v>17686</v>
      </c>
      <c r="N79" s="22">
        <v>15132</v>
      </c>
      <c r="O79" s="22">
        <v>13582</v>
      </c>
      <c r="P79" s="22">
        <v>12340</v>
      </c>
      <c r="Q79" s="22">
        <v>70165</v>
      </c>
      <c r="R79" s="22">
        <v>149069</v>
      </c>
    </row>
    <row r="80" spans="1:18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153930</v>
      </c>
      <c r="F80" s="22">
        <v>161275</v>
      </c>
      <c r="G80" s="22">
        <v>168984</v>
      </c>
      <c r="H80" s="22">
        <v>177075</v>
      </c>
      <c r="I80" s="22">
        <v>185568</v>
      </c>
      <c r="J80" s="22">
        <v>568626</v>
      </c>
      <c r="K80" s="22">
        <v>1415458</v>
      </c>
      <c r="L80" s="22">
        <v>59319</v>
      </c>
      <c r="M80" s="22">
        <v>51974</v>
      </c>
      <c r="N80" s="22">
        <v>44265</v>
      </c>
      <c r="O80" s="22">
        <v>36173</v>
      </c>
      <c r="P80" s="22">
        <v>27680</v>
      </c>
      <c r="Q80" s="22">
        <v>70203</v>
      </c>
      <c r="R80" s="22">
        <v>289614</v>
      </c>
    </row>
    <row r="81" spans="1:18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248949</v>
      </c>
      <c r="F84" s="22">
        <v>257263</v>
      </c>
      <c r="G84" s="22">
        <v>265859</v>
      </c>
      <c r="H84" s="22">
        <v>274744</v>
      </c>
      <c r="I84" s="22">
        <v>283929</v>
      </c>
      <c r="J84" s="22">
        <v>6472536</v>
      </c>
      <c r="K84" s="22">
        <v>7803280</v>
      </c>
      <c r="L84" s="22">
        <v>259364</v>
      </c>
      <c r="M84" s="22">
        <v>251050</v>
      </c>
      <c r="N84" s="22">
        <v>242455</v>
      </c>
      <c r="O84" s="22">
        <v>233570</v>
      </c>
      <c r="P84" s="22">
        <v>224384</v>
      </c>
      <c r="Q84" s="22">
        <v>2151305</v>
      </c>
      <c r="R84" s="22">
        <v>3362128</v>
      </c>
    </row>
    <row r="85" spans="1:18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206934</v>
      </c>
      <c r="F85" s="22">
        <v>216116</v>
      </c>
      <c r="G85" s="22">
        <v>225705</v>
      </c>
      <c r="H85" s="22">
        <v>235720</v>
      </c>
      <c r="I85" s="22">
        <v>246179</v>
      </c>
      <c r="J85" s="22">
        <v>6592663</v>
      </c>
      <c r="K85" s="22">
        <v>7723317</v>
      </c>
      <c r="L85" s="22">
        <v>336730</v>
      </c>
      <c r="M85" s="22">
        <v>327548</v>
      </c>
      <c r="N85" s="22">
        <v>317959</v>
      </c>
      <c r="O85" s="22">
        <v>307944</v>
      </c>
      <c r="P85" s="22">
        <v>297485</v>
      </c>
      <c r="Q85" s="22">
        <v>2921465</v>
      </c>
      <c r="R85" s="22">
        <v>4509131</v>
      </c>
    </row>
    <row r="86" spans="1:18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141606</v>
      </c>
      <c r="F86" s="22">
        <v>145351</v>
      </c>
      <c r="G86" s="22">
        <v>149194</v>
      </c>
      <c r="H86" s="22">
        <v>153140</v>
      </c>
      <c r="I86" s="22">
        <v>157189</v>
      </c>
      <c r="J86" s="22">
        <v>1615561</v>
      </c>
      <c r="K86" s="22">
        <v>2362041</v>
      </c>
      <c r="L86" s="22">
        <v>61127</v>
      </c>
      <c r="M86" s="22">
        <v>57382</v>
      </c>
      <c r="N86" s="22">
        <v>53539</v>
      </c>
      <c r="O86" s="22">
        <v>49594</v>
      </c>
      <c r="P86" s="22">
        <v>45545</v>
      </c>
      <c r="Q86" s="22">
        <v>209041</v>
      </c>
      <c r="R86" s="22">
        <v>476228</v>
      </c>
    </row>
    <row r="87" spans="1:18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</row>
    <row r="88" spans="1:18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625760</v>
      </c>
      <c r="F88" s="22">
        <v>654341</v>
      </c>
      <c r="G88" s="22">
        <v>684233</v>
      </c>
      <c r="H88" s="22">
        <v>684455</v>
      </c>
      <c r="I88" s="22">
        <v>173679</v>
      </c>
      <c r="J88" s="22">
        <v>2278416</v>
      </c>
      <c r="K88" s="22">
        <v>5100884</v>
      </c>
      <c r="L88" s="22">
        <v>232112</v>
      </c>
      <c r="M88" s="22">
        <v>203529</v>
      </c>
      <c r="N88" s="22">
        <v>173637</v>
      </c>
      <c r="O88" s="22">
        <v>142376</v>
      </c>
      <c r="P88" s="22">
        <v>116770</v>
      </c>
      <c r="Q88" s="22">
        <v>894896</v>
      </c>
      <c r="R88" s="22">
        <v>1763320</v>
      </c>
    </row>
    <row r="89" spans="1:18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</row>
    <row r="90" spans="1:18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9918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9918</v>
      </c>
      <c r="L90" s="22">
        <v>632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632</v>
      </c>
    </row>
    <row r="91" spans="1:18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</row>
    <row r="92" spans="1:18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</row>
    <row r="97" spans="1:18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</row>
    <row r="98" spans="1:18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</row>
    <row r="99" spans="1:18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</row>
    <row r="101" spans="1:18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</row>
    <row r="103" spans="1:18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</row>
    <row r="104" spans="1:18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</row>
    <row r="105" spans="1:18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</row>
    <row r="106" spans="1:18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</row>
    <row r="107" spans="1:18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</row>
    <row r="108" spans="1:18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31750</v>
      </c>
      <c r="F108" s="22">
        <v>27335</v>
      </c>
      <c r="G108" s="22">
        <v>0</v>
      </c>
      <c r="H108" s="22">
        <v>0</v>
      </c>
      <c r="I108" s="22">
        <v>0</v>
      </c>
      <c r="J108" s="22">
        <v>0</v>
      </c>
      <c r="K108" s="22">
        <v>59085</v>
      </c>
      <c r="L108" s="22">
        <v>1663</v>
      </c>
      <c r="M108" s="22">
        <v>528</v>
      </c>
      <c r="N108" s="22">
        <v>0</v>
      </c>
      <c r="O108" s="22">
        <v>0</v>
      </c>
      <c r="P108" s="22">
        <v>0</v>
      </c>
      <c r="Q108" s="22">
        <v>0</v>
      </c>
      <c r="R108" s="22">
        <v>2191</v>
      </c>
    </row>
    <row r="109" spans="1:18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</row>
    <row r="110" spans="1:18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746679</v>
      </c>
      <c r="F110" s="22">
        <v>753265</v>
      </c>
      <c r="G110" s="22">
        <v>760843</v>
      </c>
      <c r="H110" s="22">
        <v>769343</v>
      </c>
      <c r="I110" s="22">
        <v>778770</v>
      </c>
      <c r="J110" s="22">
        <v>9737645</v>
      </c>
      <c r="K110" s="22">
        <v>13546545</v>
      </c>
      <c r="L110" s="22">
        <v>753817</v>
      </c>
      <c r="M110" s="22">
        <v>721232</v>
      </c>
      <c r="N110" s="22">
        <v>688244</v>
      </c>
      <c r="O110" s="22">
        <v>654802</v>
      </c>
      <c r="P110" s="22">
        <v>620850</v>
      </c>
      <c r="Q110" s="22">
        <v>4579573</v>
      </c>
      <c r="R110" s="22">
        <v>8018518</v>
      </c>
    </row>
    <row r="111" spans="1:18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</row>
    <row r="112" spans="1:18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11987</v>
      </c>
      <c r="F112" s="22">
        <v>12391</v>
      </c>
      <c r="G112" s="22">
        <v>12809</v>
      </c>
      <c r="H112" s="22">
        <v>13241</v>
      </c>
      <c r="I112" s="22">
        <v>13688</v>
      </c>
      <c r="J112" s="22">
        <v>14146</v>
      </c>
      <c r="K112" s="22">
        <v>78262</v>
      </c>
      <c r="L112" s="22">
        <v>2518</v>
      </c>
      <c r="M112" s="22">
        <v>2113</v>
      </c>
      <c r="N112" s="22">
        <v>1696</v>
      </c>
      <c r="O112" s="22">
        <v>1264</v>
      </c>
      <c r="P112" s="22">
        <v>817</v>
      </c>
      <c r="Q112" s="22">
        <v>356</v>
      </c>
      <c r="R112" s="22">
        <v>8764</v>
      </c>
    </row>
    <row r="113" spans="1:18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24690</v>
      </c>
      <c r="F113" s="22">
        <v>25494</v>
      </c>
      <c r="G113" s="22">
        <v>26324</v>
      </c>
      <c r="H113" s="22">
        <v>27181</v>
      </c>
      <c r="I113" s="22">
        <v>28066</v>
      </c>
      <c r="J113" s="22">
        <v>1038037</v>
      </c>
      <c r="K113" s="22">
        <v>1169792</v>
      </c>
      <c r="L113" s="22">
        <v>37337</v>
      </c>
      <c r="M113" s="22">
        <v>36533</v>
      </c>
      <c r="N113" s="22">
        <v>35703</v>
      </c>
      <c r="O113" s="22">
        <v>34846</v>
      </c>
      <c r="P113" s="22">
        <v>33961</v>
      </c>
      <c r="Q113" s="22">
        <v>458335</v>
      </c>
      <c r="R113" s="22">
        <v>636715</v>
      </c>
    </row>
    <row r="114" spans="1:18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</row>
    <row r="115" spans="1:18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</row>
    <row r="117" spans="1:18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</row>
    <row r="118" spans="1:18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</row>
    <row r="119" spans="1:18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0</v>
      </c>
      <c r="F119" s="22">
        <v>58794</v>
      </c>
      <c r="G119" s="22">
        <v>60558</v>
      </c>
      <c r="H119" s="22">
        <v>62374</v>
      </c>
      <c r="I119" s="22">
        <v>911774</v>
      </c>
      <c r="J119" s="22">
        <v>0</v>
      </c>
      <c r="K119" s="22">
        <v>1093500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</row>
    <row r="120" spans="1:18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</row>
    <row r="121" spans="1:18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</row>
    <row r="122" spans="1:18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</row>
    <row r="123" spans="1:18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</row>
    <row r="127" spans="1:18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32767</v>
      </c>
      <c r="F127" s="22">
        <v>34319</v>
      </c>
      <c r="G127" s="22">
        <v>35845</v>
      </c>
      <c r="H127" s="22">
        <v>37648</v>
      </c>
      <c r="I127" s="22">
        <v>39432</v>
      </c>
      <c r="J127" s="22">
        <v>963627</v>
      </c>
      <c r="K127" s="22">
        <v>1143638</v>
      </c>
      <c r="L127" s="22">
        <v>53181</v>
      </c>
      <c r="M127" s="22">
        <v>51629</v>
      </c>
      <c r="N127" s="22">
        <v>50003</v>
      </c>
      <c r="O127" s="22">
        <v>48299</v>
      </c>
      <c r="P127" s="22">
        <v>46515</v>
      </c>
      <c r="Q127" s="22">
        <v>418445</v>
      </c>
      <c r="R127" s="22">
        <v>668072</v>
      </c>
    </row>
    <row r="128" spans="1:18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</row>
    <row r="129" spans="1:18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</row>
    <row r="135" spans="1:18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</row>
    <row r="136" spans="1:18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</row>
    <row r="137" spans="1:18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100900</v>
      </c>
      <c r="F139" s="22">
        <v>100900</v>
      </c>
      <c r="G139" s="22">
        <v>100900</v>
      </c>
      <c r="H139" s="22">
        <v>100900</v>
      </c>
      <c r="I139" s="22">
        <v>100900</v>
      </c>
      <c r="J139" s="22">
        <v>201800</v>
      </c>
      <c r="K139" s="22">
        <v>706300</v>
      </c>
      <c r="L139" s="22">
        <v>31834</v>
      </c>
      <c r="M139" s="22">
        <v>27830</v>
      </c>
      <c r="N139" s="22">
        <v>23664</v>
      </c>
      <c r="O139" s="22">
        <v>19317</v>
      </c>
      <c r="P139" s="22">
        <v>14785</v>
      </c>
      <c r="Q139" s="22">
        <v>15194</v>
      </c>
      <c r="R139" s="22">
        <v>132624</v>
      </c>
    </row>
    <row r="140" spans="1:18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</row>
    <row r="141" spans="1:18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11604</v>
      </c>
      <c r="F141" s="22">
        <v>11957</v>
      </c>
      <c r="G141" s="22">
        <v>12321</v>
      </c>
      <c r="H141" s="22">
        <v>12696</v>
      </c>
      <c r="I141" s="22">
        <v>13082</v>
      </c>
      <c r="J141" s="22">
        <v>96814</v>
      </c>
      <c r="K141" s="22">
        <v>158474</v>
      </c>
      <c r="L141" s="22">
        <v>4596</v>
      </c>
      <c r="M141" s="22">
        <v>4243</v>
      </c>
      <c r="N141" s="22">
        <v>3879</v>
      </c>
      <c r="O141" s="22">
        <v>3504</v>
      </c>
      <c r="P141" s="22">
        <v>3118</v>
      </c>
      <c r="Q141" s="22">
        <v>10011</v>
      </c>
      <c r="R141" s="22">
        <v>29351</v>
      </c>
    </row>
    <row r="142" spans="1:18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43755</v>
      </c>
      <c r="F145" s="22">
        <v>45397</v>
      </c>
      <c r="G145" s="22">
        <v>47100</v>
      </c>
      <c r="H145" s="22">
        <v>48868</v>
      </c>
      <c r="I145" s="22">
        <v>50701</v>
      </c>
      <c r="J145" s="22">
        <v>26060</v>
      </c>
      <c r="K145" s="22">
        <v>261881</v>
      </c>
      <c r="L145" s="22">
        <v>9334</v>
      </c>
      <c r="M145" s="22">
        <v>7692</v>
      </c>
      <c r="N145" s="22">
        <v>5988</v>
      </c>
      <c r="O145" s="22">
        <v>4221</v>
      </c>
      <c r="P145" s="22">
        <v>2387</v>
      </c>
      <c r="Q145" s="22">
        <v>484</v>
      </c>
      <c r="R145" s="22">
        <v>30106</v>
      </c>
    </row>
    <row r="146" spans="1:18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50559</v>
      </c>
      <c r="F147" s="22">
        <v>39306</v>
      </c>
      <c r="G147" s="22">
        <v>0</v>
      </c>
      <c r="H147" s="22">
        <v>0</v>
      </c>
      <c r="I147" s="22">
        <v>0</v>
      </c>
      <c r="J147" s="22">
        <v>0</v>
      </c>
      <c r="K147" s="22">
        <v>89865</v>
      </c>
      <c r="L147" s="22">
        <v>3440</v>
      </c>
      <c r="M147" s="22">
        <v>843</v>
      </c>
      <c r="N147" s="22">
        <v>0</v>
      </c>
      <c r="O147" s="22">
        <v>0</v>
      </c>
      <c r="P147" s="22">
        <v>0</v>
      </c>
      <c r="Q147" s="22">
        <v>0</v>
      </c>
      <c r="R147" s="22">
        <v>4283</v>
      </c>
    </row>
    <row r="148" spans="1:18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</row>
    <row r="151" spans="1:18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</row>
    <row r="152" spans="1:18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</row>
    <row r="153" spans="1:18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</row>
    <row r="154" spans="1:18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</row>
    <row r="155" spans="1:18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</row>
    <row r="156" spans="1:18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</row>
    <row r="157" spans="1:18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</row>
    <row r="158" spans="1:18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</row>
    <row r="159" spans="1:18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</row>
    <row r="160" spans="1:18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</row>
    <row r="161" spans="1:18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</row>
    <row r="162" spans="1:18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53051</v>
      </c>
      <c r="F162" s="22">
        <v>54777</v>
      </c>
      <c r="G162" s="22">
        <v>56560</v>
      </c>
      <c r="H162" s="22">
        <v>58405</v>
      </c>
      <c r="I162" s="22">
        <v>60312</v>
      </c>
      <c r="J162" s="22">
        <v>473954</v>
      </c>
      <c r="K162" s="22">
        <v>757059</v>
      </c>
      <c r="L162" s="22">
        <v>23736</v>
      </c>
      <c r="M162" s="22">
        <v>22010</v>
      </c>
      <c r="N162" s="22">
        <v>20226</v>
      </c>
      <c r="O162" s="22">
        <v>18382</v>
      </c>
      <c r="P162" s="22">
        <v>16475</v>
      </c>
      <c r="Q162" s="22">
        <v>78738</v>
      </c>
      <c r="R162" s="22">
        <v>179567</v>
      </c>
    </row>
    <row r="163" spans="1:18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</row>
    <row r="164" spans="1:18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</row>
    <row r="165" spans="1:18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</row>
    <row r="166" spans="1:18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</row>
    <row r="167" spans="1:18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</row>
    <row r="168" spans="1:18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33895</v>
      </c>
      <c r="F168" s="22">
        <v>35358</v>
      </c>
      <c r="G168" s="22">
        <v>36886</v>
      </c>
      <c r="H168" s="22">
        <v>38480</v>
      </c>
      <c r="I168" s="22">
        <v>40143</v>
      </c>
      <c r="J168" s="22">
        <v>607292</v>
      </c>
      <c r="K168" s="22">
        <v>792054</v>
      </c>
      <c r="L168" s="22">
        <v>33510</v>
      </c>
      <c r="M168" s="22">
        <v>32045</v>
      </c>
      <c r="N168" s="22">
        <v>30517</v>
      </c>
      <c r="O168" s="22">
        <v>28923</v>
      </c>
      <c r="P168" s="22">
        <v>27260</v>
      </c>
      <c r="Q168" s="22">
        <v>167845</v>
      </c>
      <c r="R168" s="22">
        <v>320100</v>
      </c>
    </row>
    <row r="169" spans="1:18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</row>
    <row r="170" spans="1:18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</row>
    <row r="171" spans="1:18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</row>
    <row r="172" spans="1:18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</row>
    <row r="173" spans="1:18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45461</v>
      </c>
      <c r="F173" s="22">
        <v>46882</v>
      </c>
      <c r="G173" s="22">
        <v>48357</v>
      </c>
      <c r="H173" s="22">
        <v>49891</v>
      </c>
      <c r="I173" s="22">
        <v>25220</v>
      </c>
      <c r="J173" s="22">
        <v>463476</v>
      </c>
      <c r="K173" s="22">
        <v>679287</v>
      </c>
      <c r="L173" s="22">
        <v>28971</v>
      </c>
      <c r="M173" s="22">
        <v>27552</v>
      </c>
      <c r="N173" s="22">
        <v>26076</v>
      </c>
      <c r="O173" s="22">
        <v>24542</v>
      </c>
      <c r="P173" s="22">
        <v>23057</v>
      </c>
      <c r="Q173" s="22">
        <v>164127</v>
      </c>
      <c r="R173" s="22">
        <v>294325</v>
      </c>
    </row>
    <row r="174" spans="1:18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46170</v>
      </c>
      <c r="F174" s="22">
        <v>48633</v>
      </c>
      <c r="G174" s="22">
        <v>51229</v>
      </c>
      <c r="H174" s="22">
        <v>53965</v>
      </c>
      <c r="I174" s="22">
        <v>56849</v>
      </c>
      <c r="J174" s="22">
        <v>489616</v>
      </c>
      <c r="K174" s="22">
        <v>746462</v>
      </c>
      <c r="L174" s="22">
        <v>38528</v>
      </c>
      <c r="M174" s="22">
        <v>36065</v>
      </c>
      <c r="N174" s="22">
        <v>33469</v>
      </c>
      <c r="O174" s="22">
        <v>30733</v>
      </c>
      <c r="P174" s="22">
        <v>27850</v>
      </c>
      <c r="Q174" s="22">
        <v>107317</v>
      </c>
      <c r="R174" s="22">
        <v>273962</v>
      </c>
    </row>
    <row r="175" spans="1:18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</row>
    <row r="176" spans="1:18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</row>
    <row r="177" spans="1:18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</row>
    <row r="178" spans="1:18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</row>
    <row r="179" spans="1:18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</row>
    <row r="181" spans="1:18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</row>
    <row r="182" spans="1:18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53577</v>
      </c>
      <c r="F182" s="22">
        <v>56366</v>
      </c>
      <c r="G182" s="22">
        <v>23583</v>
      </c>
      <c r="H182" s="22">
        <v>24414</v>
      </c>
      <c r="I182" s="22">
        <v>25275</v>
      </c>
      <c r="J182" s="22">
        <v>26167</v>
      </c>
      <c r="K182" s="22">
        <v>209382</v>
      </c>
      <c r="L182" s="22">
        <v>9003</v>
      </c>
      <c r="M182" s="22">
        <v>6214</v>
      </c>
      <c r="N182" s="22">
        <v>3270</v>
      </c>
      <c r="O182" s="22">
        <v>2439</v>
      </c>
      <c r="P182" s="22">
        <v>1579</v>
      </c>
      <c r="Q182" s="22">
        <v>687</v>
      </c>
      <c r="R182" s="22">
        <v>23192</v>
      </c>
    </row>
    <row r="183" spans="1:18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45087</v>
      </c>
      <c r="F183" s="22">
        <v>46859</v>
      </c>
      <c r="G183" s="22">
        <v>48699</v>
      </c>
      <c r="H183" s="22">
        <v>50612</v>
      </c>
      <c r="I183" s="22">
        <v>52600</v>
      </c>
      <c r="J183" s="22">
        <v>85659</v>
      </c>
      <c r="K183" s="22">
        <v>329516</v>
      </c>
      <c r="L183" s="22">
        <v>11912</v>
      </c>
      <c r="M183" s="22">
        <v>10141</v>
      </c>
      <c r="N183" s="22">
        <v>8301</v>
      </c>
      <c r="O183" s="22">
        <v>6388</v>
      </c>
      <c r="P183" s="22">
        <v>4400</v>
      </c>
      <c r="Q183" s="22">
        <v>2710</v>
      </c>
      <c r="R183" s="22">
        <v>43852</v>
      </c>
    </row>
    <row r="184" spans="1:18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</row>
    <row r="185" spans="1:18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</row>
    <row r="186" spans="1:18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</row>
    <row r="187" spans="1:18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</row>
    <row r="188" spans="1:18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</row>
    <row r="189" spans="1:18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</row>
    <row r="190" spans="1:18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72965</v>
      </c>
      <c r="F190" s="22">
        <v>16703</v>
      </c>
      <c r="G190" s="22">
        <v>17543</v>
      </c>
      <c r="H190" s="22">
        <v>18426</v>
      </c>
      <c r="I190" s="22">
        <v>19353</v>
      </c>
      <c r="J190" s="22">
        <v>75735</v>
      </c>
      <c r="K190" s="22">
        <v>220725</v>
      </c>
      <c r="L190" s="22">
        <v>11150</v>
      </c>
      <c r="M190" s="22">
        <v>7140</v>
      </c>
      <c r="N190" s="22">
        <v>6300</v>
      </c>
      <c r="O190" s="22">
        <v>6417</v>
      </c>
      <c r="P190" s="22">
        <v>4489</v>
      </c>
      <c r="Q190" s="22">
        <v>7714</v>
      </c>
      <c r="R190" s="22">
        <v>43210</v>
      </c>
    </row>
    <row r="191" spans="1:18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322841</v>
      </c>
      <c r="F191" s="22">
        <v>334338</v>
      </c>
      <c r="G191" s="22">
        <v>346280</v>
      </c>
      <c r="H191" s="22">
        <v>358684</v>
      </c>
      <c r="I191" s="22">
        <v>371569</v>
      </c>
      <c r="J191" s="22">
        <v>2400953</v>
      </c>
      <c r="K191" s="22">
        <v>4134665</v>
      </c>
      <c r="L191" s="22">
        <v>136028</v>
      </c>
      <c r="M191" s="22">
        <v>124530</v>
      </c>
      <c r="N191" s="22">
        <v>121589</v>
      </c>
      <c r="O191" s="22">
        <v>100185</v>
      </c>
      <c r="P191" s="22">
        <v>87299</v>
      </c>
      <c r="Q191" s="22">
        <v>366803</v>
      </c>
      <c r="R191" s="22">
        <v>936434</v>
      </c>
    </row>
    <row r="192" spans="1:18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</row>
    <row r="193" spans="1:18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</row>
    <row r="194" spans="1:18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1052895</v>
      </c>
      <c r="F194" s="22">
        <v>439474</v>
      </c>
      <c r="G194" s="22">
        <v>0</v>
      </c>
      <c r="H194" s="22">
        <v>0</v>
      </c>
      <c r="I194" s="22">
        <v>0</v>
      </c>
      <c r="J194" s="22">
        <v>0</v>
      </c>
      <c r="K194" s="22">
        <v>1492369</v>
      </c>
      <c r="L194" s="22">
        <v>38912</v>
      </c>
      <c r="M194" s="22">
        <v>13194</v>
      </c>
      <c r="N194" s="22">
        <v>0</v>
      </c>
      <c r="O194" s="22">
        <v>0</v>
      </c>
      <c r="P194" s="22">
        <v>0</v>
      </c>
      <c r="Q194" s="22">
        <v>0</v>
      </c>
      <c r="R194" s="22">
        <v>52106</v>
      </c>
    </row>
    <row r="195" spans="1:18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159872</v>
      </c>
      <c r="F197" s="22">
        <v>165813</v>
      </c>
      <c r="G197" s="22">
        <v>174977</v>
      </c>
      <c r="H197" s="22">
        <v>178372</v>
      </c>
      <c r="I197" s="22">
        <v>185007</v>
      </c>
      <c r="J197" s="22">
        <v>1437877</v>
      </c>
      <c r="K197" s="22">
        <v>2301918</v>
      </c>
      <c r="L197" s="22">
        <v>87988</v>
      </c>
      <c r="M197" s="22">
        <v>82047</v>
      </c>
      <c r="N197" s="22">
        <v>75883</v>
      </c>
      <c r="O197" s="22">
        <v>69488</v>
      </c>
      <c r="P197" s="22">
        <v>62853</v>
      </c>
      <c r="Q197" s="22">
        <v>346770</v>
      </c>
      <c r="R197" s="22">
        <v>725029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132652</v>
      </c>
      <c r="F198" s="22">
        <v>72003</v>
      </c>
      <c r="G198" s="22">
        <v>8969</v>
      </c>
      <c r="H198" s="22">
        <v>9473</v>
      </c>
      <c r="I198" s="22">
        <v>10006</v>
      </c>
      <c r="J198" s="22">
        <v>0</v>
      </c>
      <c r="K198" s="22">
        <v>233103</v>
      </c>
      <c r="L198" s="22">
        <v>6577</v>
      </c>
      <c r="M198" s="22">
        <v>2895</v>
      </c>
      <c r="N198" s="22">
        <v>1600</v>
      </c>
      <c r="O198" s="22">
        <v>1096</v>
      </c>
      <c r="P198" s="22">
        <v>563</v>
      </c>
      <c r="Q198" s="22">
        <v>0</v>
      </c>
      <c r="R198" s="22">
        <v>12731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51542</v>
      </c>
      <c r="F208" s="22">
        <v>52738</v>
      </c>
      <c r="G208" s="22">
        <v>243603</v>
      </c>
      <c r="H208" s="22">
        <v>0</v>
      </c>
      <c r="I208" s="22">
        <v>0</v>
      </c>
      <c r="J208" s="22">
        <v>0</v>
      </c>
      <c r="K208" s="22">
        <v>347883</v>
      </c>
      <c r="L208" s="22">
        <v>12820</v>
      </c>
      <c r="M208" s="22">
        <v>10777</v>
      </c>
      <c r="N208" s="22">
        <v>1244</v>
      </c>
      <c r="O208" s="22">
        <v>0</v>
      </c>
      <c r="P208" s="22">
        <v>0</v>
      </c>
      <c r="Q208" s="22">
        <v>0</v>
      </c>
      <c r="R208" s="22">
        <v>24841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7468</v>
      </c>
      <c r="F215" s="22">
        <v>7468</v>
      </c>
      <c r="G215" s="22">
        <v>7468</v>
      </c>
      <c r="H215" s="22">
        <v>7468</v>
      </c>
      <c r="I215" s="22">
        <v>7468</v>
      </c>
      <c r="J215" s="22">
        <v>42373</v>
      </c>
      <c r="K215" s="22">
        <v>79713</v>
      </c>
      <c r="L215" s="22">
        <v>2370</v>
      </c>
      <c r="M215" s="22">
        <v>2148</v>
      </c>
      <c r="N215" s="22">
        <v>1926</v>
      </c>
      <c r="O215" s="22">
        <v>1704</v>
      </c>
      <c r="P215" s="22">
        <v>1482</v>
      </c>
      <c r="Q215" s="22">
        <v>4226</v>
      </c>
      <c r="R215" s="22">
        <v>13856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33994</v>
      </c>
      <c r="F255" s="22">
        <v>35287</v>
      </c>
      <c r="G255" s="22">
        <v>0</v>
      </c>
      <c r="H255" s="22">
        <v>0</v>
      </c>
      <c r="I255" s="22">
        <v>0</v>
      </c>
      <c r="J255" s="22">
        <v>0</v>
      </c>
      <c r="K255" s="22">
        <v>69281</v>
      </c>
      <c r="L255" s="22">
        <v>2294</v>
      </c>
      <c r="M255" s="22">
        <v>1001</v>
      </c>
      <c r="N255" s="22">
        <v>0</v>
      </c>
      <c r="O255" s="22">
        <v>0</v>
      </c>
      <c r="P255" s="22">
        <v>0</v>
      </c>
      <c r="Q255" s="22">
        <v>0</v>
      </c>
      <c r="R255" s="22">
        <v>3295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20900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20900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6474</v>
      </c>
      <c r="F279" s="22">
        <v>6886</v>
      </c>
      <c r="G279" s="22">
        <v>0</v>
      </c>
      <c r="H279" s="22">
        <v>0</v>
      </c>
      <c r="I279" s="22">
        <v>0</v>
      </c>
      <c r="J279" s="22">
        <v>0</v>
      </c>
      <c r="K279" s="22">
        <v>13360</v>
      </c>
      <c r="L279" s="22">
        <v>852</v>
      </c>
      <c r="M279" s="22">
        <v>439</v>
      </c>
      <c r="N279" s="22">
        <v>0</v>
      </c>
      <c r="O279" s="22">
        <v>0</v>
      </c>
      <c r="P279" s="22">
        <v>0</v>
      </c>
      <c r="Q279" s="22">
        <v>0</v>
      </c>
      <c r="R279" s="22">
        <v>1291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9782</v>
      </c>
      <c r="F282" s="22">
        <v>9926</v>
      </c>
      <c r="G282" s="22">
        <v>10071</v>
      </c>
      <c r="H282" s="22">
        <v>10218</v>
      </c>
      <c r="I282" s="22">
        <v>5165</v>
      </c>
      <c r="J282" s="22">
        <v>0</v>
      </c>
      <c r="K282" s="22">
        <v>45162</v>
      </c>
      <c r="L282" s="22">
        <v>623</v>
      </c>
      <c r="M282" s="22">
        <v>480</v>
      </c>
      <c r="N282" s="22">
        <v>335</v>
      </c>
      <c r="O282" s="22">
        <v>187</v>
      </c>
      <c r="P282" s="22">
        <v>38</v>
      </c>
      <c r="Q282" s="22">
        <v>0</v>
      </c>
      <c r="R282" s="22">
        <v>1663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29523</v>
      </c>
      <c r="F284" s="22">
        <v>30420</v>
      </c>
      <c r="G284" s="22">
        <v>31345</v>
      </c>
      <c r="H284" s="22">
        <v>32299</v>
      </c>
      <c r="I284" s="22">
        <v>33281</v>
      </c>
      <c r="J284" s="22">
        <v>28701</v>
      </c>
      <c r="K284" s="22">
        <v>185569</v>
      </c>
      <c r="L284" s="22">
        <v>5158</v>
      </c>
      <c r="M284" s="22">
        <v>4260</v>
      </c>
      <c r="N284" s="22">
        <v>3334</v>
      </c>
      <c r="O284" s="22">
        <v>2381</v>
      </c>
      <c r="P284" s="22">
        <v>1398</v>
      </c>
      <c r="Q284" s="22">
        <v>202</v>
      </c>
      <c r="R284" s="22">
        <v>16733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14000</v>
      </c>
      <c r="K285" s="22">
        <v>14000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3391</v>
      </c>
      <c r="F289" s="22">
        <v>3525</v>
      </c>
      <c r="G289" s="22">
        <v>3664</v>
      </c>
      <c r="H289" s="22">
        <v>3809</v>
      </c>
      <c r="I289" s="22">
        <v>3959</v>
      </c>
      <c r="J289" s="22">
        <v>64864</v>
      </c>
      <c r="K289" s="22">
        <v>83212</v>
      </c>
      <c r="L289" s="22">
        <v>3216</v>
      </c>
      <c r="M289" s="22">
        <v>3082</v>
      </c>
      <c r="N289" s="22">
        <v>2943</v>
      </c>
      <c r="O289" s="22">
        <v>2799</v>
      </c>
      <c r="P289" s="22">
        <v>2649</v>
      </c>
      <c r="Q289" s="22">
        <v>17728</v>
      </c>
      <c r="R289" s="22">
        <v>32417</v>
      </c>
    </row>
    <row r="290" spans="1:18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19585</v>
      </c>
      <c r="F339" s="22">
        <v>20031</v>
      </c>
      <c r="G339" s="22">
        <v>20488</v>
      </c>
      <c r="H339" s="22">
        <v>20956</v>
      </c>
      <c r="I339" s="22">
        <v>21434</v>
      </c>
      <c r="J339" s="22">
        <v>78945</v>
      </c>
      <c r="K339" s="22">
        <v>181439</v>
      </c>
      <c r="L339" s="22">
        <v>4006</v>
      </c>
      <c r="M339" s="22">
        <v>3560</v>
      </c>
      <c r="N339" s="22">
        <v>3102</v>
      </c>
      <c r="O339" s="22">
        <v>2635</v>
      </c>
      <c r="P339" s="22">
        <v>2157</v>
      </c>
      <c r="Q339" s="22">
        <v>3623</v>
      </c>
      <c r="R339" s="22">
        <v>19083</v>
      </c>
    </row>
    <row r="340" spans="1:1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218151</v>
      </c>
      <c r="F342" s="22">
        <v>110208</v>
      </c>
      <c r="G342" s="22">
        <v>0</v>
      </c>
      <c r="H342" s="22">
        <v>0</v>
      </c>
      <c r="I342" s="22">
        <v>0</v>
      </c>
      <c r="J342" s="22">
        <v>0</v>
      </c>
      <c r="K342" s="22">
        <v>328359</v>
      </c>
      <c r="L342" s="22">
        <v>3790</v>
      </c>
      <c r="M342" s="22">
        <v>762</v>
      </c>
      <c r="N342" s="22">
        <v>0</v>
      </c>
      <c r="O342" s="22">
        <v>0</v>
      </c>
      <c r="P342" s="22">
        <v>0</v>
      </c>
      <c r="Q342" s="22">
        <v>0</v>
      </c>
      <c r="R342" s="22">
        <v>4552</v>
      </c>
    </row>
    <row r="343" spans="1:1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</row>
    <row r="350" spans="1:18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2409196</v>
      </c>
      <c r="F350" s="22">
        <v>2498210</v>
      </c>
      <c r="G350" s="22">
        <v>2590558</v>
      </c>
      <c r="H350" s="22">
        <v>2686369</v>
      </c>
      <c r="I350" s="22">
        <v>2522549</v>
      </c>
      <c r="J350" s="22">
        <v>2602183</v>
      </c>
      <c r="K350" s="22">
        <v>15309065</v>
      </c>
      <c r="L350" s="22">
        <v>528814</v>
      </c>
      <c r="M350" s="22">
        <v>439800</v>
      </c>
      <c r="N350" s="22">
        <v>347452</v>
      </c>
      <c r="O350" s="22">
        <v>251642</v>
      </c>
      <c r="P350" s="22">
        <v>152238</v>
      </c>
      <c r="Q350" s="22">
        <v>91628</v>
      </c>
      <c r="R350" s="22">
        <v>1811574</v>
      </c>
    </row>
    <row r="351" spans="1:18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DC686-A363-447D-84AE-31EBD2D98D51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1269</v>
      </c>
      <c r="D1" s="20" t="s">
        <v>1293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1271</v>
      </c>
      <c r="F2" s="21" t="s">
        <v>1272</v>
      </c>
      <c r="G2" s="21" t="s">
        <v>1273</v>
      </c>
      <c r="H2" s="21" t="s">
        <v>1274</v>
      </c>
      <c r="I2" s="21" t="s">
        <v>1275</v>
      </c>
      <c r="J2" s="21" t="s">
        <v>1276</v>
      </c>
      <c r="K2" s="21" t="s">
        <v>1277</v>
      </c>
      <c r="L2" s="21" t="s">
        <v>1271</v>
      </c>
      <c r="M2" s="21" t="s">
        <v>1272</v>
      </c>
      <c r="N2" s="21" t="s">
        <v>1273</v>
      </c>
      <c r="O2" s="21" t="s">
        <v>1274</v>
      </c>
      <c r="P2" s="21" t="s">
        <v>1275</v>
      </c>
      <c r="Q2" s="21" t="s">
        <v>1276</v>
      </c>
      <c r="R2" s="21" t="s">
        <v>1278</v>
      </c>
    </row>
    <row r="3" spans="1:18" x14ac:dyDescent="0.25">
      <c r="A3" s="21"/>
      <c r="B3" s="21"/>
      <c r="C3" s="21"/>
      <c r="D3" s="21" t="s">
        <v>88</v>
      </c>
      <c r="E3" s="21" t="s">
        <v>1279</v>
      </c>
      <c r="F3" s="21" t="s">
        <v>1280</v>
      </c>
      <c r="G3" s="21" t="s">
        <v>1281</v>
      </c>
      <c r="H3" s="21" t="s">
        <v>1282</v>
      </c>
      <c r="I3" s="21" t="s">
        <v>1283</v>
      </c>
      <c r="J3" s="21" t="s">
        <v>1284</v>
      </c>
      <c r="K3" s="21" t="s">
        <v>1285</v>
      </c>
      <c r="L3" s="21" t="s">
        <v>1286</v>
      </c>
      <c r="M3" s="21" t="s">
        <v>1287</v>
      </c>
      <c r="N3" s="21" t="s">
        <v>1288</v>
      </c>
      <c r="O3" s="21" t="s">
        <v>1289</v>
      </c>
      <c r="P3" s="21" t="s">
        <v>1290</v>
      </c>
      <c r="Q3" s="21" t="s">
        <v>1291</v>
      </c>
      <c r="R3" s="21" t="s">
        <v>1292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4355083</v>
      </c>
      <c r="F4" s="22">
        <v>4439179</v>
      </c>
      <c r="G4" s="22">
        <v>4324209</v>
      </c>
      <c r="H4" s="22">
        <v>4299852</v>
      </c>
      <c r="I4" s="22">
        <v>3540728</v>
      </c>
      <c r="J4" s="22">
        <v>30203814</v>
      </c>
      <c r="K4" s="22">
        <v>51162865</v>
      </c>
      <c r="L4" s="22">
        <v>1966050</v>
      </c>
      <c r="M4" s="22">
        <v>1776090</v>
      </c>
      <c r="N4" s="22">
        <v>1581404</v>
      </c>
      <c r="O4" s="22">
        <v>1393044</v>
      </c>
      <c r="P4" s="22">
        <v>1204698</v>
      </c>
      <c r="Q4" s="22">
        <v>5800187</v>
      </c>
      <c r="R4" s="22">
        <v>13721473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709798</v>
      </c>
      <c r="F5" s="22">
        <v>731742</v>
      </c>
      <c r="G5" s="22">
        <v>648133</v>
      </c>
      <c r="H5" s="22">
        <v>677176</v>
      </c>
      <c r="I5" s="22">
        <v>637926</v>
      </c>
      <c r="J5" s="22">
        <v>5411194</v>
      </c>
      <c r="K5" s="22">
        <v>8815969</v>
      </c>
      <c r="L5" s="22">
        <v>385493</v>
      </c>
      <c r="M5" s="22">
        <v>356916</v>
      </c>
      <c r="N5" s="22">
        <v>327872</v>
      </c>
      <c r="O5" s="22">
        <v>298830</v>
      </c>
      <c r="P5" s="22">
        <v>269198</v>
      </c>
      <c r="Q5" s="22">
        <v>1521114</v>
      </c>
      <c r="R5" s="22">
        <v>3159423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442494000</v>
      </c>
      <c r="F6" s="22">
        <v>452846000</v>
      </c>
      <c r="G6" s="22">
        <v>397120000</v>
      </c>
      <c r="H6" s="22">
        <v>387157000</v>
      </c>
      <c r="I6" s="22">
        <v>226303000</v>
      </c>
      <c r="J6" s="22">
        <v>1738462000</v>
      </c>
      <c r="K6" s="22">
        <v>3644382000</v>
      </c>
      <c r="L6" s="22">
        <v>132337000</v>
      </c>
      <c r="M6" s="22">
        <v>114513000</v>
      </c>
      <c r="N6" s="22">
        <v>98933000</v>
      </c>
      <c r="O6" s="22">
        <v>86709000</v>
      </c>
      <c r="P6" s="22">
        <v>76856000</v>
      </c>
      <c r="Q6" s="22">
        <v>524380000</v>
      </c>
      <c r="R6" s="22">
        <v>1033728000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1747806</v>
      </c>
      <c r="F7" s="22">
        <v>1473704</v>
      </c>
      <c r="G7" s="22">
        <v>1448530</v>
      </c>
      <c r="H7" s="22">
        <v>1428583</v>
      </c>
      <c r="I7" s="22">
        <v>1470890</v>
      </c>
      <c r="J7" s="22">
        <v>14572444</v>
      </c>
      <c r="K7" s="22">
        <v>22141957</v>
      </c>
      <c r="L7" s="22">
        <v>979669</v>
      </c>
      <c r="M7" s="22">
        <v>891754</v>
      </c>
      <c r="N7" s="22">
        <v>822408</v>
      </c>
      <c r="O7" s="22">
        <v>756260</v>
      </c>
      <c r="P7" s="22">
        <v>689655</v>
      </c>
      <c r="Q7" s="22">
        <v>3192136</v>
      </c>
      <c r="R7" s="22">
        <v>7331882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1289592</v>
      </c>
      <c r="F8" s="22">
        <v>1285970</v>
      </c>
      <c r="G8" s="22">
        <v>1341702</v>
      </c>
      <c r="H8" s="22">
        <v>1399911</v>
      </c>
      <c r="I8" s="22">
        <v>1460711</v>
      </c>
      <c r="J8" s="22">
        <v>21025625</v>
      </c>
      <c r="K8" s="22">
        <v>27803511</v>
      </c>
      <c r="L8" s="22">
        <v>1136920</v>
      </c>
      <c r="M8" s="22">
        <v>1078072</v>
      </c>
      <c r="N8" s="22">
        <v>1022340</v>
      </c>
      <c r="O8" s="22">
        <v>964131</v>
      </c>
      <c r="P8" s="22">
        <v>903331</v>
      </c>
      <c r="Q8" s="22">
        <v>5854082</v>
      </c>
      <c r="R8" s="22">
        <v>10958876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109452000</v>
      </c>
      <c r="F9" s="22">
        <v>172288000</v>
      </c>
      <c r="G9" s="22">
        <v>115847000</v>
      </c>
      <c r="H9" s="22">
        <v>178727000</v>
      </c>
      <c r="I9" s="22">
        <v>119543000</v>
      </c>
      <c r="J9" s="22">
        <v>1730330000</v>
      </c>
      <c r="K9" s="22">
        <v>2426187000</v>
      </c>
      <c r="L9" s="22">
        <v>101326000</v>
      </c>
      <c r="M9" s="22">
        <v>96547000</v>
      </c>
      <c r="N9" s="22">
        <v>89859000</v>
      </c>
      <c r="O9" s="22">
        <v>84747000</v>
      </c>
      <c r="P9" s="22">
        <v>78403000</v>
      </c>
      <c r="Q9" s="22">
        <v>577755000</v>
      </c>
      <c r="R9" s="22">
        <v>1028637000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2044756</v>
      </c>
      <c r="F10" s="22">
        <v>2128169</v>
      </c>
      <c r="G10" s="22">
        <v>2215805</v>
      </c>
      <c r="H10" s="22">
        <v>2310164</v>
      </c>
      <c r="I10" s="22">
        <v>2408945</v>
      </c>
      <c r="J10" s="22">
        <v>27176028</v>
      </c>
      <c r="K10" s="22">
        <v>38283867</v>
      </c>
      <c r="L10" s="22">
        <v>1507066</v>
      </c>
      <c r="M10" s="22">
        <v>1420447</v>
      </c>
      <c r="N10" s="22">
        <v>1330078</v>
      </c>
      <c r="O10" s="22">
        <v>1235719</v>
      </c>
      <c r="P10" s="22">
        <v>1136938</v>
      </c>
      <c r="Q10" s="22">
        <v>6694909</v>
      </c>
      <c r="R10" s="22">
        <v>13325157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7019620</v>
      </c>
      <c r="F11" s="22">
        <v>6977096</v>
      </c>
      <c r="G11" s="22">
        <v>7237190</v>
      </c>
      <c r="H11" s="22">
        <v>7568623</v>
      </c>
      <c r="I11" s="22">
        <v>7915872</v>
      </c>
      <c r="J11" s="22">
        <v>96012407</v>
      </c>
      <c r="K11" s="22">
        <v>132730808</v>
      </c>
      <c r="L11" s="22">
        <v>5767304</v>
      </c>
      <c r="M11" s="22">
        <v>5451913</v>
      </c>
      <c r="N11" s="22">
        <v>5133724</v>
      </c>
      <c r="O11" s="22">
        <v>4802291</v>
      </c>
      <c r="P11" s="22">
        <v>4455042</v>
      </c>
      <c r="Q11" s="22">
        <v>24423203</v>
      </c>
      <c r="R11" s="22">
        <v>50033477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1657174</v>
      </c>
      <c r="F12" s="22">
        <v>1527184</v>
      </c>
      <c r="G12" s="22">
        <v>1499994</v>
      </c>
      <c r="H12" s="22">
        <v>1041929</v>
      </c>
      <c r="I12" s="22">
        <v>545243</v>
      </c>
      <c r="J12" s="22">
        <v>2740486</v>
      </c>
      <c r="K12" s="22">
        <v>9012010</v>
      </c>
      <c r="L12" s="22">
        <v>316470</v>
      </c>
      <c r="M12" s="22">
        <v>331876</v>
      </c>
      <c r="N12" s="22">
        <v>262866</v>
      </c>
      <c r="O12" s="22">
        <v>201286</v>
      </c>
      <c r="P12" s="22">
        <v>157418</v>
      </c>
      <c r="Q12" s="22">
        <v>703189</v>
      </c>
      <c r="R12" s="22">
        <v>1973105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2759610</v>
      </c>
      <c r="F13" s="22">
        <v>2346833</v>
      </c>
      <c r="G13" s="22">
        <v>2448366</v>
      </c>
      <c r="H13" s="22">
        <v>4874919</v>
      </c>
      <c r="I13" s="22">
        <v>2139241</v>
      </c>
      <c r="J13" s="22">
        <v>35373126</v>
      </c>
      <c r="K13" s="22">
        <v>49942095</v>
      </c>
      <c r="L13" s="22">
        <v>2123816</v>
      </c>
      <c r="M13" s="22">
        <v>2121557</v>
      </c>
      <c r="N13" s="22">
        <v>2006858</v>
      </c>
      <c r="O13" s="22">
        <v>1891556</v>
      </c>
      <c r="P13" s="22">
        <v>1689779</v>
      </c>
      <c r="Q13" s="22">
        <v>12596258</v>
      </c>
      <c r="R13" s="22">
        <v>22429824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9680000</v>
      </c>
      <c r="F14" s="22">
        <v>8169000</v>
      </c>
      <c r="G14" s="22">
        <v>8162000</v>
      </c>
      <c r="H14" s="22">
        <v>7527000</v>
      </c>
      <c r="I14" s="22">
        <v>5948000</v>
      </c>
      <c r="J14" s="22">
        <v>37035000</v>
      </c>
      <c r="K14" s="22">
        <v>76521000</v>
      </c>
      <c r="L14" s="22">
        <v>2549000</v>
      </c>
      <c r="M14" s="22">
        <v>2200000</v>
      </c>
      <c r="N14" s="22">
        <v>1950000</v>
      </c>
      <c r="O14" s="22">
        <v>1701000</v>
      </c>
      <c r="P14" s="22">
        <v>1472000</v>
      </c>
      <c r="Q14" s="22">
        <v>6105000</v>
      </c>
      <c r="R14" s="22">
        <v>15977000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1277922</v>
      </c>
      <c r="F15" s="22">
        <v>1310258</v>
      </c>
      <c r="G15" s="22">
        <v>1102262</v>
      </c>
      <c r="H15" s="22">
        <v>1136779</v>
      </c>
      <c r="I15" s="22">
        <v>1153542</v>
      </c>
      <c r="J15" s="22">
        <v>21034080</v>
      </c>
      <c r="K15" s="22">
        <v>27014843</v>
      </c>
      <c r="L15" s="22">
        <v>794856</v>
      </c>
      <c r="M15" s="22">
        <v>762521</v>
      </c>
      <c r="N15" s="22">
        <v>729115</v>
      </c>
      <c r="O15" s="22">
        <v>694599</v>
      </c>
      <c r="P15" s="22">
        <v>659590</v>
      </c>
      <c r="Q15" s="22">
        <v>5040203</v>
      </c>
      <c r="R15" s="22">
        <v>8680884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20741000</v>
      </c>
      <c r="F16" s="22">
        <v>19536000</v>
      </c>
      <c r="G16" s="22">
        <v>18716000</v>
      </c>
      <c r="H16" s="22">
        <v>16197000</v>
      </c>
      <c r="I16" s="22">
        <v>16467000</v>
      </c>
      <c r="J16" s="22">
        <v>119472000</v>
      </c>
      <c r="K16" s="22">
        <v>211129000</v>
      </c>
      <c r="L16" s="22">
        <v>9517000</v>
      </c>
      <c r="M16" s="22">
        <v>8388000</v>
      </c>
      <c r="N16" s="22">
        <v>7410000</v>
      </c>
      <c r="O16" s="22">
        <v>6556000</v>
      </c>
      <c r="P16" s="22">
        <v>5811000</v>
      </c>
      <c r="Q16" s="22">
        <v>29354000</v>
      </c>
      <c r="R16" s="22">
        <v>67036000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15497475</v>
      </c>
      <c r="F17" s="22">
        <v>14513827</v>
      </c>
      <c r="G17" s="22">
        <v>14959150</v>
      </c>
      <c r="H17" s="22">
        <v>15258066</v>
      </c>
      <c r="I17" s="22">
        <v>14520705</v>
      </c>
      <c r="J17" s="22">
        <v>133751449</v>
      </c>
      <c r="K17" s="22">
        <v>208500672</v>
      </c>
      <c r="L17" s="22">
        <v>8703178</v>
      </c>
      <c r="M17" s="22">
        <v>8114753</v>
      </c>
      <c r="N17" s="22">
        <v>7611891</v>
      </c>
      <c r="O17" s="22">
        <v>6951562</v>
      </c>
      <c r="P17" s="22">
        <v>6295187</v>
      </c>
      <c r="Q17" s="22">
        <v>47921898</v>
      </c>
      <c r="R17" s="22">
        <v>85598469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1118960</v>
      </c>
      <c r="F18" s="22">
        <v>1163750</v>
      </c>
      <c r="G18" s="22">
        <v>1220210</v>
      </c>
      <c r="H18" s="22">
        <v>1023800</v>
      </c>
      <c r="I18" s="22">
        <v>969770</v>
      </c>
      <c r="J18" s="22">
        <v>8423360</v>
      </c>
      <c r="K18" s="22">
        <v>13919850</v>
      </c>
      <c r="L18" s="22">
        <v>598970</v>
      </c>
      <c r="M18" s="22">
        <v>544330</v>
      </c>
      <c r="N18" s="22">
        <v>487870</v>
      </c>
      <c r="O18" s="22">
        <v>428540</v>
      </c>
      <c r="P18" s="22">
        <v>381280</v>
      </c>
      <c r="Q18" s="22">
        <v>2636130</v>
      </c>
      <c r="R18" s="22">
        <v>5077120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3588392</v>
      </c>
      <c r="F19" s="22">
        <v>3754743</v>
      </c>
      <c r="G19" s="22">
        <v>3928895</v>
      </c>
      <c r="H19" s="22">
        <v>4111218</v>
      </c>
      <c r="I19" s="22">
        <v>4302099</v>
      </c>
      <c r="J19" s="22">
        <v>33172923</v>
      </c>
      <c r="K19" s="22">
        <v>52858270</v>
      </c>
      <c r="L19" s="22">
        <v>2412025</v>
      </c>
      <c r="M19" s="22">
        <v>2245673</v>
      </c>
      <c r="N19" s="22">
        <v>2071522</v>
      </c>
      <c r="O19" s="22">
        <v>1889198</v>
      </c>
      <c r="P19" s="22">
        <v>1698318</v>
      </c>
      <c r="Q19" s="22">
        <v>6356316</v>
      </c>
      <c r="R19" s="22">
        <v>16673052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3007151</v>
      </c>
      <c r="F20" s="22">
        <v>3052349</v>
      </c>
      <c r="G20" s="22">
        <v>1281103</v>
      </c>
      <c r="H20" s="22">
        <v>1329987</v>
      </c>
      <c r="I20" s="22">
        <v>1378565</v>
      </c>
      <c r="J20" s="22">
        <v>22709849</v>
      </c>
      <c r="K20" s="22">
        <v>32759004</v>
      </c>
      <c r="L20" s="22">
        <v>1179295</v>
      </c>
      <c r="M20" s="22">
        <v>1079252</v>
      </c>
      <c r="N20" s="22">
        <v>1003593</v>
      </c>
      <c r="O20" s="22">
        <v>953857</v>
      </c>
      <c r="P20" s="22">
        <v>902082</v>
      </c>
      <c r="Q20" s="22">
        <v>7682973</v>
      </c>
      <c r="R20" s="22">
        <v>12801052</v>
      </c>
    </row>
    <row r="21" spans="1:18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404741</v>
      </c>
      <c r="F21" s="22">
        <v>364283</v>
      </c>
      <c r="G21" s="22">
        <v>0</v>
      </c>
      <c r="H21" s="22">
        <v>0</v>
      </c>
      <c r="I21" s="22">
        <v>0</v>
      </c>
      <c r="J21" s="22">
        <v>0</v>
      </c>
      <c r="K21" s="22">
        <v>769024</v>
      </c>
      <c r="L21" s="22">
        <v>12260</v>
      </c>
      <c r="M21" s="22">
        <v>5729</v>
      </c>
      <c r="N21" s="22">
        <v>0</v>
      </c>
      <c r="O21" s="22">
        <v>0</v>
      </c>
      <c r="P21" s="22">
        <v>0</v>
      </c>
      <c r="Q21" s="22">
        <v>0</v>
      </c>
      <c r="R21" s="22">
        <v>17989</v>
      </c>
    </row>
    <row r="22" spans="1:18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742286</v>
      </c>
      <c r="F22" s="22">
        <v>776215</v>
      </c>
      <c r="G22" s="22">
        <v>596874</v>
      </c>
      <c r="H22" s="22">
        <v>628996</v>
      </c>
      <c r="I22" s="22">
        <v>499460</v>
      </c>
      <c r="J22" s="22">
        <v>2276286</v>
      </c>
      <c r="K22" s="22">
        <v>5520117</v>
      </c>
      <c r="L22" s="22">
        <v>276185</v>
      </c>
      <c r="M22" s="22">
        <v>242255</v>
      </c>
      <c r="N22" s="22">
        <v>207939</v>
      </c>
      <c r="O22" s="22">
        <v>175818</v>
      </c>
      <c r="P22" s="22">
        <v>141954</v>
      </c>
      <c r="Q22" s="22">
        <v>324057</v>
      </c>
      <c r="R22" s="22">
        <v>1368208</v>
      </c>
    </row>
    <row r="23" spans="1:18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2090929</v>
      </c>
      <c r="F23" s="22">
        <v>1669369</v>
      </c>
      <c r="G23" s="22">
        <v>1578511</v>
      </c>
      <c r="H23" s="22">
        <v>1575520</v>
      </c>
      <c r="I23" s="22">
        <v>1618408</v>
      </c>
      <c r="J23" s="22">
        <v>11463364</v>
      </c>
      <c r="K23" s="22">
        <v>19996101</v>
      </c>
      <c r="L23" s="22">
        <v>694334</v>
      </c>
      <c r="M23" s="22">
        <v>621195</v>
      </c>
      <c r="N23" s="22">
        <v>562324</v>
      </c>
      <c r="O23" s="22">
        <v>505190</v>
      </c>
      <c r="P23" s="22">
        <v>448429</v>
      </c>
      <c r="Q23" s="22">
        <v>3098328</v>
      </c>
      <c r="R23" s="22">
        <v>5929800</v>
      </c>
    </row>
    <row r="24" spans="1:18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12910873</v>
      </c>
      <c r="F24" s="22">
        <v>11722326</v>
      </c>
      <c r="G24" s="22">
        <v>9333913</v>
      </c>
      <c r="H24" s="22">
        <v>8919425</v>
      </c>
      <c r="I24" s="22">
        <v>9072995</v>
      </c>
      <c r="J24" s="22">
        <v>120546931</v>
      </c>
      <c r="K24" s="22">
        <v>172506463</v>
      </c>
      <c r="L24" s="22">
        <v>7530569</v>
      </c>
      <c r="M24" s="22">
        <v>6881626</v>
      </c>
      <c r="N24" s="22">
        <v>6292605</v>
      </c>
      <c r="O24" s="22">
        <v>5861519</v>
      </c>
      <c r="P24" s="22">
        <v>5454334</v>
      </c>
      <c r="Q24" s="22">
        <v>42225006</v>
      </c>
      <c r="R24" s="22">
        <v>74245659</v>
      </c>
    </row>
    <row r="25" spans="1:18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17885356</v>
      </c>
      <c r="F25" s="22">
        <v>18521352</v>
      </c>
      <c r="G25" s="22">
        <v>18558752</v>
      </c>
      <c r="H25" s="22">
        <v>19074474</v>
      </c>
      <c r="I25" s="22">
        <v>19346662</v>
      </c>
      <c r="J25" s="22">
        <v>326919220</v>
      </c>
      <c r="K25" s="22">
        <v>420305816</v>
      </c>
      <c r="L25" s="22">
        <v>18878007</v>
      </c>
      <c r="M25" s="22">
        <v>18025864</v>
      </c>
      <c r="N25" s="22">
        <v>17153564</v>
      </c>
      <c r="O25" s="22">
        <v>16262570</v>
      </c>
      <c r="P25" s="22">
        <v>15355619</v>
      </c>
      <c r="Q25" s="22">
        <v>124802933</v>
      </c>
      <c r="R25" s="22">
        <v>210478557</v>
      </c>
    </row>
    <row r="26" spans="1:18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650755</v>
      </c>
      <c r="F30" s="22">
        <v>675333</v>
      </c>
      <c r="G30" s="22">
        <v>700853</v>
      </c>
      <c r="H30" s="22">
        <v>727353</v>
      </c>
      <c r="I30" s="22">
        <v>754871</v>
      </c>
      <c r="J30" s="22">
        <v>3220198</v>
      </c>
      <c r="K30" s="22">
        <v>6729363</v>
      </c>
      <c r="L30" s="22">
        <v>254873</v>
      </c>
      <c r="M30" s="22">
        <v>230295</v>
      </c>
      <c r="N30" s="22">
        <v>204775</v>
      </c>
      <c r="O30" s="22">
        <v>178275</v>
      </c>
      <c r="P30" s="22">
        <v>150757</v>
      </c>
      <c r="Q30" s="22">
        <v>408245</v>
      </c>
      <c r="R30" s="22">
        <v>1427220</v>
      </c>
    </row>
    <row r="31" spans="1:18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629396</v>
      </c>
      <c r="F31" s="22">
        <v>612988</v>
      </c>
      <c r="G31" s="22">
        <v>634895</v>
      </c>
      <c r="H31" s="22">
        <v>657587</v>
      </c>
      <c r="I31" s="22">
        <v>681091</v>
      </c>
      <c r="J31" s="22">
        <v>2093844</v>
      </c>
      <c r="K31" s="22">
        <v>5309801</v>
      </c>
      <c r="L31" s="22">
        <v>184688</v>
      </c>
      <c r="M31" s="22">
        <v>163536</v>
      </c>
      <c r="N31" s="22">
        <v>141628</v>
      </c>
      <c r="O31" s="22">
        <v>118937</v>
      </c>
      <c r="P31" s="22">
        <v>95433</v>
      </c>
      <c r="Q31" s="22">
        <v>327996</v>
      </c>
      <c r="R31" s="22">
        <v>1032218</v>
      </c>
    </row>
    <row r="32" spans="1:18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</row>
    <row r="33" spans="1:18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281065</v>
      </c>
      <c r="F33" s="22">
        <v>287894</v>
      </c>
      <c r="G33" s="22">
        <v>193832</v>
      </c>
      <c r="H33" s="22">
        <v>46604</v>
      </c>
      <c r="I33" s="22">
        <v>49575</v>
      </c>
      <c r="J33" s="22">
        <v>529020</v>
      </c>
      <c r="K33" s="22">
        <v>1387990</v>
      </c>
      <c r="L33" s="22">
        <v>57691</v>
      </c>
      <c r="M33" s="22">
        <v>50862</v>
      </c>
      <c r="N33" s="22">
        <v>43777</v>
      </c>
      <c r="O33" s="22">
        <v>39856</v>
      </c>
      <c r="P33" s="22">
        <v>36885</v>
      </c>
      <c r="Q33" s="22">
        <v>162660</v>
      </c>
      <c r="R33" s="22">
        <v>391731</v>
      </c>
    </row>
    <row r="34" spans="1:18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1096633</v>
      </c>
      <c r="F34" s="22">
        <v>347852</v>
      </c>
      <c r="G34" s="22">
        <v>356704</v>
      </c>
      <c r="H34" s="22">
        <v>365785</v>
      </c>
      <c r="I34" s="22">
        <v>375101</v>
      </c>
      <c r="J34" s="22">
        <v>1812458</v>
      </c>
      <c r="K34" s="22">
        <v>4354533</v>
      </c>
      <c r="L34" s="22">
        <v>92153</v>
      </c>
      <c r="M34" s="22">
        <v>80480</v>
      </c>
      <c r="N34" s="22">
        <v>71628</v>
      </c>
      <c r="O34" s="22">
        <v>62547</v>
      </c>
      <c r="P34" s="22">
        <v>53231</v>
      </c>
      <c r="Q34" s="22">
        <v>117752</v>
      </c>
      <c r="R34" s="22">
        <v>477791</v>
      </c>
    </row>
    <row r="35" spans="1:18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562670</v>
      </c>
      <c r="F35" s="22">
        <v>493716</v>
      </c>
      <c r="G35" s="22">
        <v>5540659</v>
      </c>
      <c r="H35" s="22">
        <v>39418</v>
      </c>
      <c r="I35" s="22">
        <v>32878</v>
      </c>
      <c r="J35" s="22">
        <v>703784</v>
      </c>
      <c r="K35" s="22">
        <v>7373125</v>
      </c>
      <c r="L35" s="22">
        <v>344827</v>
      </c>
      <c r="M35" s="22">
        <v>311528</v>
      </c>
      <c r="N35" s="22">
        <v>37224</v>
      </c>
      <c r="O35" s="22">
        <v>35922</v>
      </c>
      <c r="P35" s="22">
        <v>34626</v>
      </c>
      <c r="Q35" s="22">
        <v>644373</v>
      </c>
      <c r="R35" s="22">
        <v>1408500</v>
      </c>
    </row>
    <row r="36" spans="1:18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</row>
    <row r="39" spans="1:18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2798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2798</v>
      </c>
      <c r="L39" s="22">
        <v>165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165</v>
      </c>
    </row>
    <row r="40" spans="1:18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17734</v>
      </c>
      <c r="F41" s="22">
        <v>18619</v>
      </c>
      <c r="G41" s="22">
        <v>13198</v>
      </c>
      <c r="H41" s="22">
        <v>10500</v>
      </c>
      <c r="I41" s="22">
        <v>5249</v>
      </c>
      <c r="J41" s="22">
        <v>0</v>
      </c>
      <c r="K41" s="22">
        <v>65300</v>
      </c>
      <c r="L41" s="22">
        <v>1718</v>
      </c>
      <c r="M41" s="22">
        <v>833</v>
      </c>
      <c r="N41" s="22">
        <v>62</v>
      </c>
      <c r="O41" s="22">
        <v>0</v>
      </c>
      <c r="P41" s="22">
        <v>0</v>
      </c>
      <c r="Q41" s="22">
        <v>0</v>
      </c>
      <c r="R41" s="22">
        <v>2613</v>
      </c>
    </row>
    <row r="42" spans="1:18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3559863</v>
      </c>
      <c r="F42" s="22">
        <v>3630148</v>
      </c>
      <c r="G42" s="22">
        <v>3041927</v>
      </c>
      <c r="H42" s="22">
        <v>3098354</v>
      </c>
      <c r="I42" s="22">
        <v>324265</v>
      </c>
      <c r="J42" s="22">
        <v>5185677</v>
      </c>
      <c r="K42" s="22">
        <v>18840234</v>
      </c>
      <c r="L42" s="22">
        <v>443439</v>
      </c>
      <c r="M42" s="22">
        <v>373156</v>
      </c>
      <c r="N42" s="22">
        <v>305141</v>
      </c>
      <c r="O42" s="22">
        <v>248713</v>
      </c>
      <c r="P42" s="22">
        <v>202355</v>
      </c>
      <c r="Q42" s="22">
        <v>1457902</v>
      </c>
      <c r="R42" s="22">
        <v>3030706</v>
      </c>
    </row>
    <row r="43" spans="1:18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10154</v>
      </c>
      <c r="F43" s="22">
        <v>10847</v>
      </c>
      <c r="G43" s="22">
        <v>11588</v>
      </c>
      <c r="H43" s="22">
        <v>12380</v>
      </c>
      <c r="I43" s="22">
        <v>13226</v>
      </c>
      <c r="J43" s="22">
        <v>79008</v>
      </c>
      <c r="K43" s="22">
        <v>137203</v>
      </c>
      <c r="L43" s="22">
        <v>9264</v>
      </c>
      <c r="M43" s="22">
        <v>8570</v>
      </c>
      <c r="N43" s="22">
        <v>7830</v>
      </c>
      <c r="O43" s="22">
        <v>7038</v>
      </c>
      <c r="P43" s="22">
        <v>6192</v>
      </c>
      <c r="Q43" s="22">
        <v>17369</v>
      </c>
      <c r="R43" s="22">
        <v>56263</v>
      </c>
    </row>
    <row r="44" spans="1:18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3437364</v>
      </c>
      <c r="F44" s="22">
        <v>3195057</v>
      </c>
      <c r="G44" s="22">
        <v>3186090</v>
      </c>
      <c r="H44" s="22">
        <v>3322168</v>
      </c>
      <c r="I44" s="22">
        <v>3438178</v>
      </c>
      <c r="J44" s="22">
        <v>27858733</v>
      </c>
      <c r="K44" s="22">
        <v>44437590</v>
      </c>
      <c r="L44" s="22">
        <v>1629210</v>
      </c>
      <c r="M44" s="22">
        <v>1503220</v>
      </c>
      <c r="N44" s="22">
        <v>1380386</v>
      </c>
      <c r="O44" s="22">
        <v>1256859</v>
      </c>
      <c r="P44" s="22">
        <v>1128297</v>
      </c>
      <c r="Q44" s="22">
        <v>4404780</v>
      </c>
      <c r="R44" s="22">
        <v>11302752</v>
      </c>
    </row>
    <row r="45" spans="1:18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28156</v>
      </c>
      <c r="F45" s="22">
        <v>29571</v>
      </c>
      <c r="G45" s="22">
        <v>31056</v>
      </c>
      <c r="H45" s="22">
        <v>32618</v>
      </c>
      <c r="I45" s="22">
        <v>34256</v>
      </c>
      <c r="J45" s="22">
        <v>1101550</v>
      </c>
      <c r="K45" s="22">
        <v>1257207</v>
      </c>
      <c r="L45" s="22">
        <v>62062</v>
      </c>
      <c r="M45" s="22">
        <v>60647</v>
      </c>
      <c r="N45" s="22">
        <v>59162</v>
      </c>
      <c r="O45" s="22">
        <v>57600</v>
      </c>
      <c r="P45" s="22">
        <v>55961</v>
      </c>
      <c r="Q45" s="22">
        <v>613202</v>
      </c>
      <c r="R45" s="22">
        <v>908634</v>
      </c>
    </row>
    <row r="46" spans="1:18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2448343</v>
      </c>
      <c r="F46" s="22">
        <v>1857328</v>
      </c>
      <c r="G46" s="22">
        <v>1243230</v>
      </c>
      <c r="H46" s="22">
        <v>1298355</v>
      </c>
      <c r="I46" s="22">
        <v>670609</v>
      </c>
      <c r="J46" s="22">
        <v>0</v>
      </c>
      <c r="K46" s="22">
        <v>7517865</v>
      </c>
      <c r="L46" s="22">
        <v>273222</v>
      </c>
      <c r="M46" s="22">
        <v>188769</v>
      </c>
      <c r="N46" s="22">
        <v>127400</v>
      </c>
      <c r="O46" s="22">
        <v>72275</v>
      </c>
      <c r="P46" s="22">
        <v>14706</v>
      </c>
      <c r="Q46" s="22">
        <v>0</v>
      </c>
      <c r="R46" s="22">
        <v>676372</v>
      </c>
    </row>
    <row r="47" spans="1:18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5855445</v>
      </c>
      <c r="F47" s="22">
        <v>6110612</v>
      </c>
      <c r="G47" s="22">
        <v>5356605</v>
      </c>
      <c r="H47" s="22">
        <v>5592827</v>
      </c>
      <c r="I47" s="22">
        <v>5839489</v>
      </c>
      <c r="J47" s="22">
        <v>9903702</v>
      </c>
      <c r="K47" s="22">
        <v>38658680</v>
      </c>
      <c r="L47" s="22">
        <v>1621813</v>
      </c>
      <c r="M47" s="22">
        <v>1366646</v>
      </c>
      <c r="N47" s="22">
        <v>1110551</v>
      </c>
      <c r="O47" s="22">
        <v>874329</v>
      </c>
      <c r="P47" s="22">
        <v>627667</v>
      </c>
      <c r="Q47" s="22">
        <v>544413</v>
      </c>
      <c r="R47" s="22">
        <v>6145419</v>
      </c>
    </row>
    <row r="48" spans="1:18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599214</v>
      </c>
      <c r="F48" s="22">
        <v>458186</v>
      </c>
      <c r="G48" s="22">
        <v>435002</v>
      </c>
      <c r="H48" s="22">
        <v>333808</v>
      </c>
      <c r="I48" s="22">
        <v>151536</v>
      </c>
      <c r="J48" s="22">
        <v>184129</v>
      </c>
      <c r="K48" s="22">
        <v>2161875</v>
      </c>
      <c r="L48" s="22">
        <v>69697</v>
      </c>
      <c r="M48" s="22">
        <v>50649</v>
      </c>
      <c r="N48" s="22">
        <v>36128</v>
      </c>
      <c r="O48" s="22">
        <v>23438</v>
      </c>
      <c r="P48" s="22">
        <v>14457</v>
      </c>
      <c r="Q48" s="22">
        <v>38043</v>
      </c>
      <c r="R48" s="22">
        <v>232412</v>
      </c>
    </row>
    <row r="49" spans="1:18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844020</v>
      </c>
      <c r="F51" s="22">
        <v>881877</v>
      </c>
      <c r="G51" s="22">
        <v>921440</v>
      </c>
      <c r="H51" s="22">
        <v>962788</v>
      </c>
      <c r="I51" s="22">
        <v>1006000</v>
      </c>
      <c r="J51" s="22">
        <v>9524391</v>
      </c>
      <c r="K51" s="22">
        <v>14140516</v>
      </c>
      <c r="L51" s="22">
        <v>615038</v>
      </c>
      <c r="M51" s="22">
        <v>577182</v>
      </c>
      <c r="N51" s="22">
        <v>537619</v>
      </c>
      <c r="O51" s="22">
        <v>496271</v>
      </c>
      <c r="P51" s="22">
        <v>453059</v>
      </c>
      <c r="Q51" s="22">
        <v>1851481</v>
      </c>
      <c r="R51" s="22">
        <v>4530650</v>
      </c>
    </row>
    <row r="52" spans="1:18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70820</v>
      </c>
      <c r="F52" s="22">
        <v>74532</v>
      </c>
      <c r="G52" s="22">
        <v>78439</v>
      </c>
      <c r="H52" s="22">
        <v>82551</v>
      </c>
      <c r="I52" s="22">
        <v>86878</v>
      </c>
      <c r="J52" s="22">
        <v>625713</v>
      </c>
      <c r="K52" s="22">
        <v>1018933</v>
      </c>
      <c r="L52" s="22">
        <v>51826</v>
      </c>
      <c r="M52" s="22">
        <v>48113</v>
      </c>
      <c r="N52" s="22">
        <v>44206</v>
      </c>
      <c r="O52" s="22">
        <v>40094</v>
      </c>
      <c r="P52" s="22">
        <v>35767</v>
      </c>
      <c r="Q52" s="22">
        <v>110157</v>
      </c>
      <c r="R52" s="22">
        <v>330163</v>
      </c>
    </row>
    <row r="53" spans="1:18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334009</v>
      </c>
      <c r="F53" s="22">
        <v>352966</v>
      </c>
      <c r="G53" s="22">
        <v>373034</v>
      </c>
      <c r="H53" s="22">
        <v>394277</v>
      </c>
      <c r="I53" s="22">
        <v>416768</v>
      </c>
      <c r="J53" s="22">
        <v>3918421</v>
      </c>
      <c r="K53" s="22">
        <v>5789475</v>
      </c>
      <c r="L53" s="22">
        <v>320133</v>
      </c>
      <c r="M53" s="22">
        <v>301175</v>
      </c>
      <c r="N53" s="22">
        <v>281108</v>
      </c>
      <c r="O53" s="22">
        <v>259865</v>
      </c>
      <c r="P53" s="22">
        <v>237374</v>
      </c>
      <c r="Q53" s="22">
        <v>980494</v>
      </c>
      <c r="R53" s="22">
        <v>2380149</v>
      </c>
    </row>
    <row r="54" spans="1:18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</row>
    <row r="55" spans="1:18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2145860</v>
      </c>
      <c r="F56" s="22">
        <v>2198496</v>
      </c>
      <c r="G56" s="22">
        <v>2164280</v>
      </c>
      <c r="H56" s="22">
        <v>2215800</v>
      </c>
      <c r="I56" s="22">
        <v>2261785</v>
      </c>
      <c r="J56" s="22">
        <v>9463057</v>
      </c>
      <c r="K56" s="22">
        <v>20449278</v>
      </c>
      <c r="L56" s="22">
        <v>475741</v>
      </c>
      <c r="M56" s="22">
        <v>423105</v>
      </c>
      <c r="N56" s="22">
        <v>370068</v>
      </c>
      <c r="O56" s="22">
        <v>318548</v>
      </c>
      <c r="P56" s="22">
        <v>265780</v>
      </c>
      <c r="Q56" s="22">
        <v>526185</v>
      </c>
      <c r="R56" s="22">
        <v>2379427</v>
      </c>
    </row>
    <row r="57" spans="1:18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383918</v>
      </c>
      <c r="F57" s="22">
        <v>396209</v>
      </c>
      <c r="G57" s="22">
        <v>408897</v>
      </c>
      <c r="H57" s="22">
        <v>421995</v>
      </c>
      <c r="I57" s="22">
        <v>435516</v>
      </c>
      <c r="J57" s="22">
        <v>4809899</v>
      </c>
      <c r="K57" s="22">
        <v>6856434</v>
      </c>
      <c r="L57" s="22">
        <v>215048</v>
      </c>
      <c r="M57" s="22">
        <v>202757</v>
      </c>
      <c r="N57" s="22">
        <v>190069</v>
      </c>
      <c r="O57" s="22">
        <v>176971</v>
      </c>
      <c r="P57" s="22">
        <v>163450</v>
      </c>
      <c r="Q57" s="22">
        <v>799553</v>
      </c>
      <c r="R57" s="22">
        <v>1747848</v>
      </c>
    </row>
    <row r="58" spans="1:18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878403</v>
      </c>
      <c r="F58" s="22">
        <v>909309</v>
      </c>
      <c r="G58" s="22">
        <v>941302</v>
      </c>
      <c r="H58" s="22">
        <v>974421</v>
      </c>
      <c r="I58" s="22">
        <v>1008705</v>
      </c>
      <c r="J58" s="22">
        <v>8127760</v>
      </c>
      <c r="K58" s="22">
        <v>12839900</v>
      </c>
      <c r="L58" s="22">
        <v>440262</v>
      </c>
      <c r="M58" s="22">
        <v>409356</v>
      </c>
      <c r="N58" s="22">
        <v>377363</v>
      </c>
      <c r="O58" s="22">
        <v>344244</v>
      </c>
      <c r="P58" s="22">
        <v>309960</v>
      </c>
      <c r="Q58" s="22">
        <v>1102897</v>
      </c>
      <c r="R58" s="22">
        <v>2984082</v>
      </c>
    </row>
    <row r="59" spans="1:18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36707</v>
      </c>
      <c r="F59" s="22">
        <v>39874</v>
      </c>
      <c r="G59" s="22">
        <v>0</v>
      </c>
      <c r="H59" s="22">
        <v>0</v>
      </c>
      <c r="I59" s="22">
        <v>0</v>
      </c>
      <c r="J59" s="22">
        <v>0</v>
      </c>
      <c r="K59" s="22">
        <v>76581</v>
      </c>
      <c r="L59" s="22">
        <v>6605</v>
      </c>
      <c r="M59" s="22">
        <v>3439</v>
      </c>
      <c r="N59" s="22">
        <v>0</v>
      </c>
      <c r="O59" s="22">
        <v>0</v>
      </c>
      <c r="P59" s="22">
        <v>0</v>
      </c>
      <c r="Q59" s="22">
        <v>0</v>
      </c>
      <c r="R59" s="22">
        <v>10044</v>
      </c>
    </row>
    <row r="60" spans="1:18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</row>
    <row r="61" spans="1:18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1044986</v>
      </c>
      <c r="F61" s="22">
        <v>772522</v>
      </c>
      <c r="G61" s="22">
        <v>446193</v>
      </c>
      <c r="H61" s="22">
        <v>460947</v>
      </c>
      <c r="I61" s="22">
        <v>422010</v>
      </c>
      <c r="J61" s="22">
        <v>1403370</v>
      </c>
      <c r="K61" s="22">
        <v>4550028</v>
      </c>
      <c r="L61" s="22">
        <v>233355</v>
      </c>
      <c r="M61" s="22">
        <v>193061</v>
      </c>
      <c r="N61" s="22">
        <v>155979</v>
      </c>
      <c r="O61" s="22">
        <v>129721</v>
      </c>
      <c r="P61" s="22">
        <v>102811</v>
      </c>
      <c r="Q61" s="22">
        <v>194415</v>
      </c>
      <c r="R61" s="22">
        <v>1009342</v>
      </c>
    </row>
    <row r="62" spans="1:18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375304</v>
      </c>
      <c r="F63" s="22">
        <v>385134</v>
      </c>
      <c r="G63" s="22">
        <v>397565</v>
      </c>
      <c r="H63" s="22">
        <v>410403</v>
      </c>
      <c r="I63" s="22">
        <v>423655</v>
      </c>
      <c r="J63" s="22">
        <v>4111552</v>
      </c>
      <c r="K63" s="22">
        <v>6103613</v>
      </c>
      <c r="L63" s="22">
        <v>182884</v>
      </c>
      <c r="M63" s="22">
        <v>170843</v>
      </c>
      <c r="N63" s="22">
        <v>158412</v>
      </c>
      <c r="O63" s="22">
        <v>145575</v>
      </c>
      <c r="P63" s="22">
        <v>132322</v>
      </c>
      <c r="Q63" s="22">
        <v>1682602</v>
      </c>
      <c r="R63" s="22">
        <v>2472638</v>
      </c>
    </row>
    <row r="64" spans="1:18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720245</v>
      </c>
      <c r="F67" s="22">
        <v>754679</v>
      </c>
      <c r="G67" s="22">
        <v>615266</v>
      </c>
      <c r="H67" s="22">
        <v>362440</v>
      </c>
      <c r="I67" s="22">
        <v>0</v>
      </c>
      <c r="J67" s="22">
        <v>0</v>
      </c>
      <c r="K67" s="22">
        <v>2452630</v>
      </c>
      <c r="L67" s="22">
        <v>110075</v>
      </c>
      <c r="M67" s="22">
        <v>75642</v>
      </c>
      <c r="N67" s="22">
        <v>41179</v>
      </c>
      <c r="O67" s="22">
        <v>10009</v>
      </c>
      <c r="P67" s="22">
        <v>0</v>
      </c>
      <c r="Q67" s="22">
        <v>0</v>
      </c>
      <c r="R67" s="22">
        <v>236905</v>
      </c>
    </row>
    <row r="68" spans="1:18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4815282</v>
      </c>
      <c r="F68" s="22">
        <v>4825069</v>
      </c>
      <c r="G68" s="22">
        <v>4773663</v>
      </c>
      <c r="H68" s="22">
        <v>4585072</v>
      </c>
      <c r="I68" s="22">
        <v>4590632</v>
      </c>
      <c r="J68" s="22">
        <v>37998667</v>
      </c>
      <c r="K68" s="22">
        <v>61588385</v>
      </c>
      <c r="L68" s="22">
        <v>1713383</v>
      </c>
      <c r="M68" s="22">
        <v>1577515</v>
      </c>
      <c r="N68" s="22">
        <v>1441255</v>
      </c>
      <c r="O68" s="22">
        <v>1308560</v>
      </c>
      <c r="P68" s="22">
        <v>1180710</v>
      </c>
      <c r="Q68" s="22">
        <v>5102500</v>
      </c>
      <c r="R68" s="22">
        <v>12323923</v>
      </c>
    </row>
    <row r="69" spans="1:18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6083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6083</v>
      </c>
      <c r="L70" s="22">
        <v>540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540</v>
      </c>
    </row>
    <row r="71" spans="1:18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714138</v>
      </c>
      <c r="F73" s="22">
        <v>738413</v>
      </c>
      <c r="G73" s="22">
        <v>763458</v>
      </c>
      <c r="H73" s="22">
        <v>789489</v>
      </c>
      <c r="I73" s="22">
        <v>679216</v>
      </c>
      <c r="J73" s="22">
        <v>6051632</v>
      </c>
      <c r="K73" s="22">
        <v>9736346</v>
      </c>
      <c r="L73" s="22">
        <v>335060</v>
      </c>
      <c r="M73" s="22">
        <v>310769</v>
      </c>
      <c r="N73" s="22">
        <v>285708</v>
      </c>
      <c r="O73" s="22">
        <v>259660</v>
      </c>
      <c r="P73" s="22">
        <v>233476</v>
      </c>
      <c r="Q73" s="22">
        <v>1210629</v>
      </c>
      <c r="R73" s="22">
        <v>2635302</v>
      </c>
    </row>
    <row r="74" spans="1:18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1657598</v>
      </c>
      <c r="F76" s="22">
        <v>1663505</v>
      </c>
      <c r="G76" s="22">
        <v>1731963</v>
      </c>
      <c r="H76" s="22">
        <v>1711812</v>
      </c>
      <c r="I76" s="22">
        <v>1628648</v>
      </c>
      <c r="J76" s="22">
        <v>8261434</v>
      </c>
      <c r="K76" s="22">
        <v>16654960</v>
      </c>
      <c r="L76" s="22">
        <v>652449</v>
      </c>
      <c r="M76" s="22">
        <v>586338</v>
      </c>
      <c r="N76" s="22">
        <v>517880</v>
      </c>
      <c r="O76" s="22">
        <v>446726</v>
      </c>
      <c r="P76" s="22">
        <v>374162</v>
      </c>
      <c r="Q76" s="22">
        <v>1142563</v>
      </c>
      <c r="R76" s="22">
        <v>3720118</v>
      </c>
    </row>
    <row r="77" spans="1:18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292100</v>
      </c>
      <c r="F77" s="22">
        <v>308510</v>
      </c>
      <c r="G77" s="22">
        <v>244607</v>
      </c>
      <c r="H77" s="22">
        <v>258719</v>
      </c>
      <c r="I77" s="22">
        <v>273644</v>
      </c>
      <c r="J77" s="22">
        <v>2275768</v>
      </c>
      <c r="K77" s="22">
        <v>3653348</v>
      </c>
      <c r="L77" s="22">
        <v>211623</v>
      </c>
      <c r="M77" s="22">
        <v>194494</v>
      </c>
      <c r="N77" s="22">
        <v>176394</v>
      </c>
      <c r="O77" s="22">
        <v>162283</v>
      </c>
      <c r="P77" s="22">
        <v>147358</v>
      </c>
      <c r="Q77" s="22">
        <v>559441</v>
      </c>
      <c r="R77" s="22">
        <v>1451593</v>
      </c>
    </row>
    <row r="78" spans="1:18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28964</v>
      </c>
      <c r="F78" s="22">
        <v>30594</v>
      </c>
      <c r="G78" s="22">
        <v>32315</v>
      </c>
      <c r="H78" s="22">
        <v>34132</v>
      </c>
      <c r="I78" s="22">
        <v>36052</v>
      </c>
      <c r="J78" s="22">
        <v>0</v>
      </c>
      <c r="K78" s="22">
        <v>162057</v>
      </c>
      <c r="L78" s="22">
        <v>9116</v>
      </c>
      <c r="M78" s="22">
        <v>7487</v>
      </c>
      <c r="N78" s="22">
        <v>5766</v>
      </c>
      <c r="O78" s="22">
        <v>3948</v>
      </c>
      <c r="P78" s="22">
        <v>2028</v>
      </c>
      <c r="Q78" s="22">
        <v>0</v>
      </c>
      <c r="R78" s="22">
        <v>28345</v>
      </c>
    </row>
    <row r="79" spans="1:18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</row>
    <row r="80" spans="1:18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1045678</v>
      </c>
      <c r="F84" s="22">
        <v>1067900</v>
      </c>
      <c r="G84" s="22">
        <v>994309</v>
      </c>
      <c r="H84" s="22">
        <v>627141</v>
      </c>
      <c r="I84" s="22">
        <v>375609</v>
      </c>
      <c r="J84" s="22">
        <v>1225682</v>
      </c>
      <c r="K84" s="22">
        <v>5336319</v>
      </c>
      <c r="L84" s="22">
        <v>131765</v>
      </c>
      <c r="M84" s="22">
        <v>109544</v>
      </c>
      <c r="N84" s="22">
        <v>86769</v>
      </c>
      <c r="O84" s="22">
        <v>70397</v>
      </c>
      <c r="P84" s="22">
        <v>57195</v>
      </c>
      <c r="Q84" s="22">
        <v>143827</v>
      </c>
      <c r="R84" s="22">
        <v>599497</v>
      </c>
    </row>
    <row r="85" spans="1:18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37503</v>
      </c>
      <c r="F85" s="22">
        <v>36960</v>
      </c>
      <c r="G85" s="22">
        <v>39152</v>
      </c>
      <c r="H85" s="22">
        <v>41487</v>
      </c>
      <c r="I85" s="22">
        <v>44394</v>
      </c>
      <c r="J85" s="22">
        <v>662085</v>
      </c>
      <c r="K85" s="22">
        <v>861581</v>
      </c>
      <c r="L85" s="22">
        <v>41952</v>
      </c>
      <c r="M85" s="22">
        <v>39616</v>
      </c>
      <c r="N85" s="22">
        <v>37424</v>
      </c>
      <c r="O85" s="22">
        <v>35089</v>
      </c>
      <c r="P85" s="22">
        <v>36309</v>
      </c>
      <c r="Q85" s="22">
        <v>257001</v>
      </c>
      <c r="R85" s="22">
        <v>447391</v>
      </c>
    </row>
    <row r="86" spans="1:18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37380</v>
      </c>
      <c r="F86" s="22">
        <v>39358</v>
      </c>
      <c r="G86" s="22">
        <v>41446</v>
      </c>
      <c r="H86" s="22">
        <v>43648</v>
      </c>
      <c r="I86" s="22">
        <v>45975</v>
      </c>
      <c r="J86" s="22">
        <v>375984</v>
      </c>
      <c r="K86" s="22">
        <v>583791</v>
      </c>
      <c r="L86" s="22">
        <v>28057</v>
      </c>
      <c r="M86" s="22">
        <v>26080</v>
      </c>
      <c r="N86" s="22">
        <v>23992</v>
      </c>
      <c r="O86" s="22">
        <v>21788</v>
      </c>
      <c r="P86" s="22">
        <v>19461</v>
      </c>
      <c r="Q86" s="22">
        <v>80979</v>
      </c>
      <c r="R86" s="22">
        <v>200357</v>
      </c>
    </row>
    <row r="87" spans="1:18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</row>
    <row r="88" spans="1:18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1886571</v>
      </c>
      <c r="F88" s="22">
        <v>1919556</v>
      </c>
      <c r="G88" s="22">
        <v>1953149</v>
      </c>
      <c r="H88" s="22">
        <v>1987366</v>
      </c>
      <c r="I88" s="22">
        <v>79887</v>
      </c>
      <c r="J88" s="22">
        <v>1238527</v>
      </c>
      <c r="K88" s="22">
        <v>9065056</v>
      </c>
      <c r="L88" s="22">
        <v>177541</v>
      </c>
      <c r="M88" s="22">
        <v>144558</v>
      </c>
      <c r="N88" s="22">
        <v>110964</v>
      </c>
      <c r="O88" s="22">
        <v>76747</v>
      </c>
      <c r="P88" s="22">
        <v>49930</v>
      </c>
      <c r="Q88" s="22">
        <v>319266</v>
      </c>
      <c r="R88" s="22">
        <v>879006</v>
      </c>
    </row>
    <row r="89" spans="1:18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149506</v>
      </c>
      <c r="F89" s="22">
        <v>156340</v>
      </c>
      <c r="G89" s="22">
        <v>163489</v>
      </c>
      <c r="H89" s="22">
        <v>170966</v>
      </c>
      <c r="I89" s="22">
        <v>178787</v>
      </c>
      <c r="J89" s="22">
        <v>2425256</v>
      </c>
      <c r="K89" s="22">
        <v>3244344</v>
      </c>
      <c r="L89" s="22">
        <v>147755</v>
      </c>
      <c r="M89" s="22">
        <v>140920</v>
      </c>
      <c r="N89" s="22">
        <v>133771</v>
      </c>
      <c r="O89" s="22">
        <v>126294</v>
      </c>
      <c r="P89" s="22">
        <v>118473</v>
      </c>
      <c r="Q89" s="22">
        <v>735652</v>
      </c>
      <c r="R89" s="22">
        <v>1402865</v>
      </c>
    </row>
    <row r="90" spans="1:18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195868</v>
      </c>
      <c r="F90" s="22">
        <v>205852</v>
      </c>
      <c r="G90" s="22">
        <v>94538</v>
      </c>
      <c r="H90" s="22">
        <v>97917</v>
      </c>
      <c r="I90" s="22">
        <v>0</v>
      </c>
      <c r="J90" s="22">
        <v>1122491</v>
      </c>
      <c r="K90" s="22">
        <v>1716666</v>
      </c>
      <c r="L90" s="22">
        <v>58508</v>
      </c>
      <c r="M90" s="22">
        <v>48523</v>
      </c>
      <c r="N90" s="22">
        <v>37975</v>
      </c>
      <c r="O90" s="22">
        <v>34596</v>
      </c>
      <c r="P90" s="22">
        <v>0</v>
      </c>
      <c r="Q90" s="22">
        <v>227940</v>
      </c>
      <c r="R90" s="22">
        <v>407542</v>
      </c>
    </row>
    <row r="91" spans="1:18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1306293</v>
      </c>
      <c r="F91" s="22">
        <v>1343545</v>
      </c>
      <c r="G91" s="22">
        <v>1382125</v>
      </c>
      <c r="H91" s="22">
        <v>1422084</v>
      </c>
      <c r="I91" s="22">
        <v>1463473</v>
      </c>
      <c r="J91" s="22">
        <v>3936347</v>
      </c>
      <c r="K91" s="22">
        <v>10853867</v>
      </c>
      <c r="L91" s="22">
        <v>309117</v>
      </c>
      <c r="M91" s="22">
        <v>267202</v>
      </c>
      <c r="N91" s="22">
        <v>224009</v>
      </c>
      <c r="O91" s="22">
        <v>179294</v>
      </c>
      <c r="P91" s="22">
        <v>133286</v>
      </c>
      <c r="Q91" s="22">
        <v>385998</v>
      </c>
      <c r="R91" s="22">
        <v>1498906</v>
      </c>
    </row>
    <row r="92" spans="1:18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508999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508999</v>
      </c>
      <c r="L92" s="22">
        <v>9000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9000</v>
      </c>
    </row>
    <row r="93" spans="1:18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74765</v>
      </c>
      <c r="F94" s="22">
        <v>79058</v>
      </c>
      <c r="G94" s="22">
        <v>83597</v>
      </c>
      <c r="H94" s="22">
        <v>88398</v>
      </c>
      <c r="I94" s="22">
        <v>93474</v>
      </c>
      <c r="J94" s="22">
        <v>618738</v>
      </c>
      <c r="K94" s="22">
        <v>1038030</v>
      </c>
      <c r="L94" s="22">
        <v>57730</v>
      </c>
      <c r="M94" s="22">
        <v>53437</v>
      </c>
      <c r="N94" s="22">
        <v>48897</v>
      </c>
      <c r="O94" s="22">
        <v>44097</v>
      </c>
      <c r="P94" s="22">
        <v>39021</v>
      </c>
      <c r="Q94" s="22">
        <v>109981</v>
      </c>
      <c r="R94" s="22">
        <v>353163</v>
      </c>
    </row>
    <row r="95" spans="1:18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1789468</v>
      </c>
      <c r="F95" s="22">
        <v>1802735</v>
      </c>
      <c r="G95" s="22">
        <v>1784006</v>
      </c>
      <c r="H95" s="22">
        <v>1781482</v>
      </c>
      <c r="I95" s="22">
        <v>1815842</v>
      </c>
      <c r="J95" s="22">
        <v>9595376</v>
      </c>
      <c r="K95" s="22">
        <v>18568909</v>
      </c>
      <c r="L95" s="22">
        <v>752331</v>
      </c>
      <c r="M95" s="22">
        <v>682615</v>
      </c>
      <c r="N95" s="22">
        <v>612581</v>
      </c>
      <c r="O95" s="22">
        <v>543423</v>
      </c>
      <c r="P95" s="22">
        <v>473535</v>
      </c>
      <c r="Q95" s="22">
        <v>2599444</v>
      </c>
      <c r="R95" s="22">
        <v>5663929</v>
      </c>
    </row>
    <row r="96" spans="1:18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217693</v>
      </c>
      <c r="F96" s="22">
        <v>227386</v>
      </c>
      <c r="G96" s="22">
        <v>237629</v>
      </c>
      <c r="H96" s="22">
        <v>248457</v>
      </c>
      <c r="I96" s="22">
        <v>404739</v>
      </c>
      <c r="J96" s="22">
        <v>5479401</v>
      </c>
      <c r="K96" s="22">
        <v>6815305</v>
      </c>
      <c r="L96" s="22">
        <v>277916</v>
      </c>
      <c r="M96" s="22">
        <v>268223</v>
      </c>
      <c r="N96" s="22">
        <v>257981</v>
      </c>
      <c r="O96" s="22">
        <v>247152</v>
      </c>
      <c r="P96" s="22">
        <v>233450</v>
      </c>
      <c r="Q96" s="22">
        <v>2704343</v>
      </c>
      <c r="R96" s="22">
        <v>3989065</v>
      </c>
    </row>
    <row r="97" spans="1:18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19164</v>
      </c>
      <c r="F97" s="22">
        <v>16825</v>
      </c>
      <c r="G97" s="22">
        <v>14686</v>
      </c>
      <c r="H97" s="22">
        <v>11006</v>
      </c>
      <c r="I97" s="22">
        <v>4686</v>
      </c>
      <c r="J97" s="22">
        <v>0</v>
      </c>
      <c r="K97" s="22">
        <v>66367</v>
      </c>
      <c r="L97" s="22">
        <v>2818</v>
      </c>
      <c r="M97" s="22">
        <v>1966</v>
      </c>
      <c r="N97" s="22">
        <v>1123</v>
      </c>
      <c r="O97" s="22">
        <v>524</v>
      </c>
      <c r="P97" s="22">
        <v>57</v>
      </c>
      <c r="Q97" s="22">
        <v>0</v>
      </c>
      <c r="R97" s="22">
        <v>6488</v>
      </c>
    </row>
    <row r="98" spans="1:18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960351</v>
      </c>
      <c r="F98" s="22">
        <v>1008830</v>
      </c>
      <c r="G98" s="22">
        <v>1034191</v>
      </c>
      <c r="H98" s="22">
        <v>1087364</v>
      </c>
      <c r="I98" s="22">
        <v>1143715</v>
      </c>
      <c r="J98" s="22">
        <v>4483229</v>
      </c>
      <c r="K98" s="22">
        <v>9717680</v>
      </c>
      <c r="L98" s="22">
        <v>460419</v>
      </c>
      <c r="M98" s="22">
        <v>411939</v>
      </c>
      <c r="N98" s="22">
        <v>359822</v>
      </c>
      <c r="O98" s="22">
        <v>306650</v>
      </c>
      <c r="P98" s="22">
        <v>250298</v>
      </c>
      <c r="Q98" s="22">
        <v>521042</v>
      </c>
      <c r="R98" s="22">
        <v>2310170</v>
      </c>
    </row>
    <row r="99" spans="1:18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187573</v>
      </c>
      <c r="F99" s="22">
        <v>174919</v>
      </c>
      <c r="G99" s="22">
        <v>137550</v>
      </c>
      <c r="H99" s="22">
        <v>138798</v>
      </c>
      <c r="I99" s="22">
        <v>141902</v>
      </c>
      <c r="J99" s="22">
        <v>187965</v>
      </c>
      <c r="K99" s="22">
        <v>968707</v>
      </c>
      <c r="L99" s="22">
        <v>21274</v>
      </c>
      <c r="M99" s="22">
        <v>38365</v>
      </c>
      <c r="N99" s="22">
        <v>12831</v>
      </c>
      <c r="O99" s="22">
        <v>9740</v>
      </c>
      <c r="P99" s="22">
        <v>6636</v>
      </c>
      <c r="Q99" s="22">
        <v>8626</v>
      </c>
      <c r="R99" s="22">
        <v>97472</v>
      </c>
    </row>
    <row r="100" spans="1:18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897837</v>
      </c>
      <c r="F100" s="22">
        <v>892583</v>
      </c>
      <c r="G100" s="22">
        <v>911920</v>
      </c>
      <c r="H100" s="22">
        <v>894689</v>
      </c>
      <c r="I100" s="22">
        <v>864637</v>
      </c>
      <c r="J100" s="22">
        <v>11465596</v>
      </c>
      <c r="K100" s="22">
        <v>15927262</v>
      </c>
      <c r="L100" s="22">
        <v>535279</v>
      </c>
      <c r="M100" s="22">
        <v>500911</v>
      </c>
      <c r="N100" s="22">
        <v>469160</v>
      </c>
      <c r="O100" s="22">
        <v>436062</v>
      </c>
      <c r="P100" s="22">
        <v>402142</v>
      </c>
      <c r="Q100" s="22">
        <v>3013972</v>
      </c>
      <c r="R100" s="22">
        <v>5357526</v>
      </c>
    </row>
    <row r="101" spans="1:18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143252</v>
      </c>
      <c r="F101" s="22">
        <v>125867</v>
      </c>
      <c r="G101" s="22">
        <v>131089</v>
      </c>
      <c r="H101" s="22">
        <v>136550</v>
      </c>
      <c r="I101" s="22">
        <v>142262</v>
      </c>
      <c r="J101" s="22">
        <v>1444576</v>
      </c>
      <c r="K101" s="22">
        <v>2123596</v>
      </c>
      <c r="L101" s="22">
        <v>72626</v>
      </c>
      <c r="M101" s="22">
        <v>66261</v>
      </c>
      <c r="N101" s="22">
        <v>61039</v>
      </c>
      <c r="O101" s="22">
        <v>55578</v>
      </c>
      <c r="P101" s="22">
        <v>49866</v>
      </c>
      <c r="Q101" s="22">
        <v>330217</v>
      </c>
      <c r="R101" s="22">
        <v>635587</v>
      </c>
    </row>
    <row r="102" spans="1:18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125178</v>
      </c>
      <c r="F102" s="22">
        <v>63772</v>
      </c>
      <c r="G102" s="22">
        <v>66529</v>
      </c>
      <c r="H102" s="22">
        <v>53436</v>
      </c>
      <c r="I102" s="22">
        <v>39428</v>
      </c>
      <c r="J102" s="22">
        <v>591510</v>
      </c>
      <c r="K102" s="22">
        <v>939853</v>
      </c>
      <c r="L102" s="22">
        <v>38806</v>
      </c>
      <c r="M102" s="22">
        <v>33958</v>
      </c>
      <c r="N102" s="22">
        <v>31201</v>
      </c>
      <c r="O102" s="22">
        <v>28325</v>
      </c>
      <c r="P102" s="22">
        <v>26362</v>
      </c>
      <c r="Q102" s="22">
        <v>161026</v>
      </c>
      <c r="R102" s="22">
        <v>319678</v>
      </c>
    </row>
    <row r="103" spans="1:18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12705</v>
      </c>
      <c r="F103" s="22">
        <v>13199</v>
      </c>
      <c r="G103" s="22">
        <v>13713</v>
      </c>
      <c r="H103" s="22">
        <v>14247</v>
      </c>
      <c r="I103" s="22">
        <v>14802</v>
      </c>
      <c r="J103" s="22">
        <v>555366</v>
      </c>
      <c r="K103" s="22">
        <v>624032</v>
      </c>
      <c r="L103" s="22">
        <v>23177</v>
      </c>
      <c r="M103" s="22">
        <v>22683</v>
      </c>
      <c r="N103" s="22">
        <v>22169</v>
      </c>
      <c r="O103" s="22">
        <v>21635</v>
      </c>
      <c r="P103" s="22">
        <v>21080</v>
      </c>
      <c r="Q103" s="22">
        <v>401188</v>
      </c>
      <c r="R103" s="22">
        <v>511932</v>
      </c>
    </row>
    <row r="104" spans="1:18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134987</v>
      </c>
      <c r="F104" s="22">
        <v>121307</v>
      </c>
      <c r="G104" s="22">
        <v>104680</v>
      </c>
      <c r="H104" s="22">
        <v>81676</v>
      </c>
      <c r="I104" s="22">
        <v>86278</v>
      </c>
      <c r="J104" s="22">
        <v>658836</v>
      </c>
      <c r="K104" s="22">
        <v>1187764</v>
      </c>
      <c r="L104" s="22">
        <v>69192</v>
      </c>
      <c r="M104" s="22">
        <v>62444</v>
      </c>
      <c r="N104" s="22">
        <v>55380</v>
      </c>
      <c r="O104" s="22">
        <v>47607</v>
      </c>
      <c r="P104" s="22">
        <v>43005</v>
      </c>
      <c r="Q104" s="22">
        <v>165557</v>
      </c>
      <c r="R104" s="22">
        <v>443185</v>
      </c>
    </row>
    <row r="105" spans="1:18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308403</v>
      </c>
      <c r="F105" s="22">
        <v>223935</v>
      </c>
      <c r="G105" s="22">
        <v>188044</v>
      </c>
      <c r="H105" s="22">
        <v>196096</v>
      </c>
      <c r="I105" s="22">
        <v>204503</v>
      </c>
      <c r="J105" s="22">
        <v>1454846</v>
      </c>
      <c r="K105" s="22">
        <v>2575827</v>
      </c>
      <c r="L105" s="22">
        <v>105200</v>
      </c>
      <c r="M105" s="22">
        <v>93822</v>
      </c>
      <c r="N105" s="22">
        <v>85477</v>
      </c>
      <c r="O105" s="22">
        <v>77352</v>
      </c>
      <c r="P105" s="22">
        <v>68867</v>
      </c>
      <c r="Q105" s="22">
        <v>284031</v>
      </c>
      <c r="R105" s="22">
        <v>714749</v>
      </c>
    </row>
    <row r="106" spans="1:18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4734762</v>
      </c>
      <c r="F106" s="22">
        <v>3361422</v>
      </c>
      <c r="G106" s="22">
        <v>1768029</v>
      </c>
      <c r="H106" s="22">
        <v>1721592</v>
      </c>
      <c r="I106" s="22">
        <v>1805063</v>
      </c>
      <c r="J106" s="22">
        <v>17035509</v>
      </c>
      <c r="K106" s="22">
        <v>30426377</v>
      </c>
      <c r="L106" s="22">
        <v>1227548</v>
      </c>
      <c r="M106" s="22">
        <v>1098521</v>
      </c>
      <c r="N106" s="22">
        <v>997265</v>
      </c>
      <c r="O106" s="22">
        <v>907430</v>
      </c>
      <c r="P106" s="22">
        <v>823959</v>
      </c>
      <c r="Q106" s="22">
        <v>5282120</v>
      </c>
      <c r="R106" s="22">
        <v>10336843</v>
      </c>
    </row>
    <row r="107" spans="1:18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149227</v>
      </c>
      <c r="F107" s="22">
        <v>153000</v>
      </c>
      <c r="G107" s="22">
        <v>156500</v>
      </c>
      <c r="H107" s="22">
        <v>155987</v>
      </c>
      <c r="I107" s="22">
        <v>159605</v>
      </c>
      <c r="J107" s="22">
        <v>501370</v>
      </c>
      <c r="K107" s="22">
        <v>1275689</v>
      </c>
      <c r="L107" s="22">
        <v>29363</v>
      </c>
      <c r="M107" s="22">
        <v>25590</v>
      </c>
      <c r="N107" s="22">
        <v>21597</v>
      </c>
      <c r="O107" s="22">
        <v>17945</v>
      </c>
      <c r="P107" s="22">
        <v>14327</v>
      </c>
      <c r="Q107" s="22">
        <v>20426</v>
      </c>
      <c r="R107" s="22">
        <v>129248</v>
      </c>
    </row>
    <row r="108" spans="1:18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431142</v>
      </c>
      <c r="F108" s="22">
        <v>442964</v>
      </c>
      <c r="G108" s="22">
        <v>285350</v>
      </c>
      <c r="H108" s="22">
        <v>263415</v>
      </c>
      <c r="I108" s="22">
        <v>265785</v>
      </c>
      <c r="J108" s="22">
        <v>1098580</v>
      </c>
      <c r="K108" s="22">
        <v>2787236</v>
      </c>
      <c r="L108" s="22">
        <v>110267</v>
      </c>
      <c r="M108" s="22">
        <v>90161</v>
      </c>
      <c r="N108" s="22">
        <v>69325</v>
      </c>
      <c r="O108" s="22">
        <v>58768</v>
      </c>
      <c r="P108" s="22">
        <v>48986</v>
      </c>
      <c r="Q108" s="22">
        <v>108412</v>
      </c>
      <c r="R108" s="22">
        <v>485919</v>
      </c>
    </row>
    <row r="109" spans="1:18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121554</v>
      </c>
      <c r="F109" s="22">
        <v>125188</v>
      </c>
      <c r="G109" s="22">
        <v>129012</v>
      </c>
      <c r="H109" s="22">
        <v>133037</v>
      </c>
      <c r="I109" s="22">
        <v>87274</v>
      </c>
      <c r="J109" s="22">
        <v>1154724</v>
      </c>
      <c r="K109" s="22">
        <v>1750789</v>
      </c>
      <c r="L109" s="22">
        <v>81780</v>
      </c>
      <c r="M109" s="22">
        <v>76626</v>
      </c>
      <c r="N109" s="22">
        <v>71281</v>
      </c>
      <c r="O109" s="22">
        <v>65735</v>
      </c>
      <c r="P109" s="22">
        <v>59977</v>
      </c>
      <c r="Q109" s="22">
        <v>425521</v>
      </c>
      <c r="R109" s="22">
        <v>780920</v>
      </c>
    </row>
    <row r="110" spans="1:18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513855</v>
      </c>
      <c r="F110" s="22">
        <v>537464</v>
      </c>
      <c r="G110" s="22">
        <v>548715</v>
      </c>
      <c r="H110" s="22">
        <v>525977</v>
      </c>
      <c r="I110" s="22">
        <v>486110</v>
      </c>
      <c r="J110" s="22">
        <v>3408357</v>
      </c>
      <c r="K110" s="22">
        <v>6020478</v>
      </c>
      <c r="L110" s="22">
        <v>271361</v>
      </c>
      <c r="M110" s="22">
        <v>247752</v>
      </c>
      <c r="N110" s="22">
        <v>222993</v>
      </c>
      <c r="O110" s="22">
        <v>197938</v>
      </c>
      <c r="P110" s="22">
        <v>175185</v>
      </c>
      <c r="Q110" s="22">
        <v>591348</v>
      </c>
      <c r="R110" s="22">
        <v>1706577</v>
      </c>
    </row>
    <row r="111" spans="1:18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244169</v>
      </c>
      <c r="F111" s="22">
        <v>254675</v>
      </c>
      <c r="G111" s="22">
        <v>265692</v>
      </c>
      <c r="H111" s="22">
        <v>277246</v>
      </c>
      <c r="I111" s="22">
        <v>289364</v>
      </c>
      <c r="J111" s="22">
        <v>3654706</v>
      </c>
      <c r="K111" s="22">
        <v>4985852</v>
      </c>
      <c r="L111" s="22">
        <v>240169</v>
      </c>
      <c r="M111" s="22">
        <v>229663</v>
      </c>
      <c r="N111" s="22">
        <v>218646</v>
      </c>
      <c r="O111" s="22">
        <v>207092</v>
      </c>
      <c r="P111" s="22">
        <v>194974</v>
      </c>
      <c r="Q111" s="22">
        <v>1437340</v>
      </c>
      <c r="R111" s="22">
        <v>2527884</v>
      </c>
    </row>
    <row r="112" spans="1:18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461274</v>
      </c>
      <c r="F112" s="22">
        <v>421131</v>
      </c>
      <c r="G112" s="22">
        <v>402663</v>
      </c>
      <c r="H112" s="22">
        <v>425342</v>
      </c>
      <c r="I112" s="22">
        <v>439528</v>
      </c>
      <c r="J112" s="22">
        <v>3332897</v>
      </c>
      <c r="K112" s="22">
        <v>5482835</v>
      </c>
      <c r="L112" s="22">
        <v>289628</v>
      </c>
      <c r="M112" s="22">
        <v>265987</v>
      </c>
      <c r="N112" s="22">
        <v>243527</v>
      </c>
      <c r="O112" s="22">
        <v>220848</v>
      </c>
      <c r="P112" s="22">
        <v>196837</v>
      </c>
      <c r="Q112" s="22">
        <v>822621</v>
      </c>
      <c r="R112" s="22">
        <v>2039448</v>
      </c>
    </row>
    <row r="113" spans="1:18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59542</v>
      </c>
      <c r="F113" s="22">
        <v>61602</v>
      </c>
      <c r="G113" s="22">
        <v>45013</v>
      </c>
      <c r="H113" s="22">
        <v>46879</v>
      </c>
      <c r="I113" s="22">
        <v>48824</v>
      </c>
      <c r="J113" s="22">
        <v>1159425</v>
      </c>
      <c r="K113" s="22">
        <v>1421285</v>
      </c>
      <c r="L113" s="22">
        <v>53756</v>
      </c>
      <c r="M113" s="22">
        <v>51696</v>
      </c>
      <c r="N113" s="22">
        <v>49644</v>
      </c>
      <c r="O113" s="22">
        <v>47778</v>
      </c>
      <c r="P113" s="22">
        <v>45832</v>
      </c>
      <c r="Q113" s="22">
        <v>479313</v>
      </c>
      <c r="R113" s="22">
        <v>728019</v>
      </c>
    </row>
    <row r="114" spans="1:18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908632</v>
      </c>
      <c r="F114" s="22">
        <v>967351</v>
      </c>
      <c r="G114" s="22">
        <v>687872</v>
      </c>
      <c r="H114" s="22">
        <v>662205</v>
      </c>
      <c r="I114" s="22">
        <v>743175</v>
      </c>
      <c r="J114" s="22">
        <v>9663475</v>
      </c>
      <c r="K114" s="22">
        <v>13632710</v>
      </c>
      <c r="L114" s="22">
        <v>924044</v>
      </c>
      <c r="M114" s="22">
        <v>865804</v>
      </c>
      <c r="N114" s="22">
        <v>802920</v>
      </c>
      <c r="O114" s="22">
        <v>763873</v>
      </c>
      <c r="P114" s="22">
        <v>720239</v>
      </c>
      <c r="Q114" s="22">
        <v>7743449</v>
      </c>
      <c r="R114" s="22">
        <v>11820329</v>
      </c>
    </row>
    <row r="115" spans="1:18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76390</v>
      </c>
      <c r="F115" s="22">
        <v>78602</v>
      </c>
      <c r="G115" s="22">
        <v>80878</v>
      </c>
      <c r="H115" s="22">
        <v>83220</v>
      </c>
      <c r="I115" s="22">
        <v>85019</v>
      </c>
      <c r="J115" s="22">
        <v>179380</v>
      </c>
      <c r="K115" s="22">
        <v>583489</v>
      </c>
      <c r="L115" s="22">
        <v>16230</v>
      </c>
      <c r="M115" s="22">
        <v>14018</v>
      </c>
      <c r="N115" s="22">
        <v>11742</v>
      </c>
      <c r="O115" s="22">
        <v>9400</v>
      </c>
      <c r="P115" s="22">
        <v>7601</v>
      </c>
      <c r="Q115" s="22">
        <v>5860</v>
      </c>
      <c r="R115" s="22">
        <v>64851</v>
      </c>
    </row>
    <row r="116" spans="1:18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380955</v>
      </c>
      <c r="F116" s="22">
        <v>380068</v>
      </c>
      <c r="G116" s="22">
        <v>389934</v>
      </c>
      <c r="H116" s="22">
        <v>334117</v>
      </c>
      <c r="I116" s="22">
        <v>276776</v>
      </c>
      <c r="J116" s="22">
        <v>4314950</v>
      </c>
      <c r="K116" s="22">
        <v>6076800</v>
      </c>
      <c r="L116" s="22">
        <v>170873</v>
      </c>
      <c r="M116" s="22">
        <v>160849</v>
      </c>
      <c r="N116" s="22">
        <v>150983</v>
      </c>
      <c r="O116" s="22">
        <v>140848</v>
      </c>
      <c r="P116" s="22">
        <v>132238</v>
      </c>
      <c r="Q116" s="22">
        <v>932225</v>
      </c>
      <c r="R116" s="22">
        <v>1688016</v>
      </c>
    </row>
    <row r="117" spans="1:18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65830</v>
      </c>
      <c r="F117" s="22">
        <v>46255</v>
      </c>
      <c r="G117" s="22">
        <v>48208</v>
      </c>
      <c r="H117" s="22">
        <v>50244</v>
      </c>
      <c r="I117" s="22">
        <v>52367</v>
      </c>
      <c r="J117" s="22">
        <v>1213811</v>
      </c>
      <c r="K117" s="22">
        <v>1476715</v>
      </c>
      <c r="L117" s="22">
        <v>54494</v>
      </c>
      <c r="M117" s="22">
        <v>52289</v>
      </c>
      <c r="N117" s="22">
        <v>49874</v>
      </c>
      <c r="O117" s="22">
        <v>47822</v>
      </c>
      <c r="P117" s="22">
        <v>45682</v>
      </c>
      <c r="Q117" s="22">
        <v>647508</v>
      </c>
      <c r="R117" s="22">
        <v>897669</v>
      </c>
    </row>
    <row r="118" spans="1:18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94521</v>
      </c>
      <c r="F118" s="22">
        <v>98589</v>
      </c>
      <c r="G118" s="22">
        <v>102832</v>
      </c>
      <c r="H118" s="22">
        <v>107259</v>
      </c>
      <c r="I118" s="22">
        <v>103788</v>
      </c>
      <c r="J118" s="22">
        <v>893497</v>
      </c>
      <c r="K118" s="22">
        <v>1400486</v>
      </c>
      <c r="L118" s="22">
        <v>58238</v>
      </c>
      <c r="M118" s="22">
        <v>54170</v>
      </c>
      <c r="N118" s="22">
        <v>49927</v>
      </c>
      <c r="O118" s="22">
        <v>45500</v>
      </c>
      <c r="P118" s="22">
        <v>40882</v>
      </c>
      <c r="Q118" s="22">
        <v>457239</v>
      </c>
      <c r="R118" s="22">
        <v>705956</v>
      </c>
    </row>
    <row r="119" spans="1:18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662923</v>
      </c>
      <c r="F119" s="22">
        <v>646367</v>
      </c>
      <c r="G119" s="22">
        <v>537381</v>
      </c>
      <c r="H119" s="22">
        <v>501537</v>
      </c>
      <c r="I119" s="22">
        <v>-324340</v>
      </c>
      <c r="J119" s="22">
        <v>3997406</v>
      </c>
      <c r="K119" s="22">
        <v>6021274</v>
      </c>
      <c r="L119" s="22">
        <v>275013</v>
      </c>
      <c r="M119" s="22">
        <v>228304</v>
      </c>
      <c r="N119" s="22">
        <v>225966</v>
      </c>
      <c r="O119" s="22">
        <v>202410</v>
      </c>
      <c r="P119" s="22">
        <v>178887</v>
      </c>
      <c r="Q119" s="22">
        <v>1093746</v>
      </c>
      <c r="R119" s="22">
        <v>2204326</v>
      </c>
    </row>
    <row r="120" spans="1:18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913089</v>
      </c>
      <c r="F120" s="22">
        <v>866076</v>
      </c>
      <c r="G120" s="22">
        <v>896918</v>
      </c>
      <c r="H120" s="22">
        <v>891710</v>
      </c>
      <c r="I120" s="22">
        <v>923512</v>
      </c>
      <c r="J120" s="22">
        <v>7041977</v>
      </c>
      <c r="K120" s="22">
        <v>11533282</v>
      </c>
      <c r="L120" s="22">
        <v>420647</v>
      </c>
      <c r="M120" s="22">
        <v>388363</v>
      </c>
      <c r="N120" s="22">
        <v>357522</v>
      </c>
      <c r="O120" s="22">
        <v>325832</v>
      </c>
      <c r="P120" s="22">
        <v>294030</v>
      </c>
      <c r="Q120" s="22">
        <v>1296694</v>
      </c>
      <c r="R120" s="22">
        <v>3083088</v>
      </c>
    </row>
    <row r="121" spans="1:18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505299</v>
      </c>
      <c r="F121" s="22">
        <v>528456</v>
      </c>
      <c r="G121" s="22">
        <v>552693</v>
      </c>
      <c r="H121" s="22">
        <v>578063</v>
      </c>
      <c r="I121" s="22">
        <v>604620</v>
      </c>
      <c r="J121" s="22">
        <v>8338473</v>
      </c>
      <c r="K121" s="22">
        <v>11107604</v>
      </c>
      <c r="L121" s="22">
        <v>490866</v>
      </c>
      <c r="M121" s="22">
        <v>467709</v>
      </c>
      <c r="N121" s="22">
        <v>443472</v>
      </c>
      <c r="O121" s="22">
        <v>418102</v>
      </c>
      <c r="P121" s="22">
        <v>391545</v>
      </c>
      <c r="Q121" s="22">
        <v>2271552</v>
      </c>
      <c r="R121" s="22">
        <v>4483246</v>
      </c>
    </row>
    <row r="122" spans="1:18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44706</v>
      </c>
      <c r="F122" s="22">
        <v>46514</v>
      </c>
      <c r="G122" s="22">
        <v>48396</v>
      </c>
      <c r="H122" s="22">
        <v>50355</v>
      </c>
      <c r="I122" s="22">
        <v>52153</v>
      </c>
      <c r="J122" s="22">
        <v>396519</v>
      </c>
      <c r="K122" s="22">
        <v>638643</v>
      </c>
      <c r="L122" s="22">
        <v>25138</v>
      </c>
      <c r="M122" s="22">
        <v>23330</v>
      </c>
      <c r="N122" s="22">
        <v>21448</v>
      </c>
      <c r="O122" s="22">
        <v>19489</v>
      </c>
      <c r="P122" s="22">
        <v>17691</v>
      </c>
      <c r="Q122" s="22">
        <v>57651</v>
      </c>
      <c r="R122" s="22">
        <v>164747</v>
      </c>
    </row>
    <row r="123" spans="1:18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2493820</v>
      </c>
      <c r="F123" s="22">
        <v>2544988</v>
      </c>
      <c r="G123" s="22">
        <v>2597490</v>
      </c>
      <c r="H123" s="22">
        <v>2357302</v>
      </c>
      <c r="I123" s="22">
        <v>400434</v>
      </c>
      <c r="J123" s="22">
        <v>3863760</v>
      </c>
      <c r="K123" s="22">
        <v>14257794</v>
      </c>
      <c r="L123" s="22">
        <v>394858</v>
      </c>
      <c r="M123" s="22">
        <v>343689</v>
      </c>
      <c r="N123" s="22">
        <v>291188</v>
      </c>
      <c r="O123" s="22">
        <v>238514</v>
      </c>
      <c r="P123" s="22">
        <v>196378</v>
      </c>
      <c r="Q123" s="22">
        <v>1041019</v>
      </c>
      <c r="R123" s="22">
        <v>2505646</v>
      </c>
    </row>
    <row r="124" spans="1:18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400000</v>
      </c>
      <c r="F124" s="22">
        <v>400000</v>
      </c>
      <c r="G124" s="22">
        <v>400000</v>
      </c>
      <c r="H124" s="22">
        <v>400000</v>
      </c>
      <c r="I124" s="22">
        <v>400000</v>
      </c>
      <c r="J124" s="22">
        <v>0</v>
      </c>
      <c r="K124" s="22">
        <v>2000000</v>
      </c>
      <c r="L124" s="22">
        <v>56022</v>
      </c>
      <c r="M124" s="22">
        <v>45995</v>
      </c>
      <c r="N124" s="22">
        <v>34093</v>
      </c>
      <c r="O124" s="22">
        <v>21995</v>
      </c>
      <c r="P124" s="22">
        <v>9994</v>
      </c>
      <c r="Q124" s="22">
        <v>0</v>
      </c>
      <c r="R124" s="22">
        <v>168099</v>
      </c>
    </row>
    <row r="125" spans="1:18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402048</v>
      </c>
      <c r="F125" s="22">
        <v>313971</v>
      </c>
      <c r="G125" s="22">
        <v>306611</v>
      </c>
      <c r="H125" s="22">
        <v>322962</v>
      </c>
      <c r="I125" s="22">
        <v>236720</v>
      </c>
      <c r="J125" s="22">
        <v>2184622</v>
      </c>
      <c r="K125" s="22">
        <v>3766934</v>
      </c>
      <c r="L125" s="22">
        <v>178308</v>
      </c>
      <c r="M125" s="22">
        <v>159997</v>
      </c>
      <c r="N125" s="22">
        <v>142522</v>
      </c>
      <c r="O125" s="22">
        <v>126171</v>
      </c>
      <c r="P125" s="22">
        <v>108925</v>
      </c>
      <c r="Q125" s="22">
        <v>510356</v>
      </c>
      <c r="R125" s="22">
        <v>1226279</v>
      </c>
    </row>
    <row r="126" spans="1:18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39760</v>
      </c>
      <c r="F126" s="22">
        <v>41834</v>
      </c>
      <c r="G126" s="22">
        <v>44018</v>
      </c>
      <c r="H126" s="22">
        <v>46318</v>
      </c>
      <c r="I126" s="22">
        <v>48741</v>
      </c>
      <c r="J126" s="22">
        <v>257891</v>
      </c>
      <c r="K126" s="22">
        <v>478562</v>
      </c>
      <c r="L126" s="22">
        <v>23425</v>
      </c>
      <c r="M126" s="22">
        <v>21351</v>
      </c>
      <c r="N126" s="22">
        <v>19167</v>
      </c>
      <c r="O126" s="22">
        <v>16867</v>
      </c>
      <c r="P126" s="22">
        <v>14444</v>
      </c>
      <c r="Q126" s="22">
        <v>43391</v>
      </c>
      <c r="R126" s="22">
        <v>138645</v>
      </c>
    </row>
    <row r="127" spans="1:18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73271</v>
      </c>
      <c r="F127" s="22">
        <v>38963</v>
      </c>
      <c r="G127" s="22">
        <v>40071</v>
      </c>
      <c r="H127" s="22">
        <v>42362</v>
      </c>
      <c r="I127" s="22">
        <v>44785</v>
      </c>
      <c r="J127" s="22">
        <v>213646</v>
      </c>
      <c r="K127" s="22">
        <v>453098</v>
      </c>
      <c r="L127" s="22">
        <v>24949</v>
      </c>
      <c r="M127" s="22">
        <v>21608</v>
      </c>
      <c r="N127" s="22">
        <v>19407</v>
      </c>
      <c r="O127" s="22">
        <v>17116</v>
      </c>
      <c r="P127" s="22">
        <v>14694</v>
      </c>
      <c r="Q127" s="22">
        <v>32144</v>
      </c>
      <c r="R127" s="22">
        <v>129918</v>
      </c>
    </row>
    <row r="128" spans="1:18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177462</v>
      </c>
      <c r="F128" s="22">
        <v>141169</v>
      </c>
      <c r="G128" s="22">
        <v>108285</v>
      </c>
      <c r="H128" s="22">
        <v>114467</v>
      </c>
      <c r="I128" s="22">
        <v>121006</v>
      </c>
      <c r="J128" s="22">
        <v>898755</v>
      </c>
      <c r="K128" s="22">
        <v>1561144</v>
      </c>
      <c r="L128" s="22">
        <v>89929</v>
      </c>
      <c r="M128" s="22">
        <v>75699</v>
      </c>
      <c r="N128" s="22">
        <v>66367</v>
      </c>
      <c r="O128" s="22">
        <v>60184</v>
      </c>
      <c r="P128" s="22">
        <v>53643</v>
      </c>
      <c r="Q128" s="22">
        <v>250254</v>
      </c>
      <c r="R128" s="22">
        <v>596076</v>
      </c>
    </row>
    <row r="129" spans="1:18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431322</v>
      </c>
      <c r="F129" s="22">
        <v>440940</v>
      </c>
      <c r="G129" s="22">
        <v>450850</v>
      </c>
      <c r="H129" s="22">
        <v>461064</v>
      </c>
      <c r="I129" s="22">
        <v>94028</v>
      </c>
      <c r="J129" s="22">
        <v>1856383</v>
      </c>
      <c r="K129" s="22">
        <v>3734587</v>
      </c>
      <c r="L129" s="22">
        <v>134828</v>
      </c>
      <c r="M129" s="22">
        <v>125210</v>
      </c>
      <c r="N129" s="22">
        <v>115300</v>
      </c>
      <c r="O129" s="22">
        <v>105086</v>
      </c>
      <c r="P129" s="22">
        <v>96062</v>
      </c>
      <c r="Q129" s="22">
        <v>727432</v>
      </c>
      <c r="R129" s="22">
        <v>1303918</v>
      </c>
    </row>
    <row r="130" spans="1:18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5919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5919</v>
      </c>
      <c r="L130" s="22">
        <v>340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340</v>
      </c>
    </row>
    <row r="131" spans="1:18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919945</v>
      </c>
      <c r="F131" s="22">
        <v>964948</v>
      </c>
      <c r="G131" s="22">
        <v>1012189</v>
      </c>
      <c r="H131" s="22">
        <v>700264</v>
      </c>
      <c r="I131" s="22">
        <v>363175</v>
      </c>
      <c r="J131" s="22">
        <v>2592420</v>
      </c>
      <c r="K131" s="22">
        <v>6552941</v>
      </c>
      <c r="L131" s="22">
        <v>290759</v>
      </c>
      <c r="M131" s="22">
        <v>245756</v>
      </c>
      <c r="N131" s="22">
        <v>198515</v>
      </c>
      <c r="O131" s="22">
        <v>148924</v>
      </c>
      <c r="P131" s="22">
        <v>124495</v>
      </c>
      <c r="Q131" s="22">
        <v>387081</v>
      </c>
      <c r="R131" s="22">
        <v>1395530</v>
      </c>
    </row>
    <row r="132" spans="1:18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57795</v>
      </c>
      <c r="F133" s="22">
        <v>29725</v>
      </c>
      <c r="G133" s="22">
        <v>0</v>
      </c>
      <c r="H133" s="22">
        <v>0</v>
      </c>
      <c r="I133" s="22">
        <v>0</v>
      </c>
      <c r="J133" s="22">
        <v>0</v>
      </c>
      <c r="K133" s="22">
        <v>87520</v>
      </c>
      <c r="L133" s="22">
        <v>2785</v>
      </c>
      <c r="M133" s="22">
        <v>565</v>
      </c>
      <c r="N133" s="22">
        <v>0</v>
      </c>
      <c r="O133" s="22">
        <v>0</v>
      </c>
      <c r="P133" s="22">
        <v>0</v>
      </c>
      <c r="Q133" s="22">
        <v>0</v>
      </c>
      <c r="R133" s="22">
        <v>3350</v>
      </c>
    </row>
    <row r="134" spans="1:18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78892</v>
      </c>
      <c r="F134" s="22">
        <v>38758</v>
      </c>
      <c r="G134" s="22">
        <v>30523</v>
      </c>
      <c r="H134" s="22">
        <v>31085</v>
      </c>
      <c r="I134" s="22">
        <v>31675</v>
      </c>
      <c r="J134" s="22">
        <v>107285</v>
      </c>
      <c r="K134" s="22">
        <v>318218</v>
      </c>
      <c r="L134" s="22">
        <v>13181</v>
      </c>
      <c r="M134" s="22">
        <v>8938</v>
      </c>
      <c r="N134" s="22">
        <v>7768</v>
      </c>
      <c r="O134" s="22">
        <v>6643</v>
      </c>
      <c r="P134" s="22">
        <v>5480</v>
      </c>
      <c r="Q134" s="22">
        <v>12889</v>
      </c>
      <c r="R134" s="22">
        <v>54899</v>
      </c>
    </row>
    <row r="135" spans="1:18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671244</v>
      </c>
      <c r="F135" s="22">
        <v>527948</v>
      </c>
      <c r="G135" s="22">
        <v>379623</v>
      </c>
      <c r="H135" s="22">
        <v>287457</v>
      </c>
      <c r="I135" s="22">
        <v>301507</v>
      </c>
      <c r="J135" s="22">
        <v>2972840</v>
      </c>
      <c r="K135" s="22">
        <v>5140619</v>
      </c>
      <c r="L135" s="22">
        <v>241276</v>
      </c>
      <c r="M135" s="22">
        <v>205878</v>
      </c>
      <c r="N135" s="22">
        <v>178272</v>
      </c>
      <c r="O135" s="22">
        <v>161351</v>
      </c>
      <c r="P135" s="22">
        <v>147301</v>
      </c>
      <c r="Q135" s="22">
        <v>746215</v>
      </c>
      <c r="R135" s="22">
        <v>1680293</v>
      </c>
    </row>
    <row r="136" spans="1:18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300659</v>
      </c>
      <c r="F136" s="22">
        <v>316724</v>
      </c>
      <c r="G136" s="22">
        <v>333651</v>
      </c>
      <c r="H136" s="22">
        <v>351487</v>
      </c>
      <c r="I136" s="22">
        <v>370281</v>
      </c>
      <c r="J136" s="22">
        <v>2930632</v>
      </c>
      <c r="K136" s="22">
        <v>4603434</v>
      </c>
      <c r="L136" s="22">
        <v>236557</v>
      </c>
      <c r="M136" s="22">
        <v>220493</v>
      </c>
      <c r="N136" s="22">
        <v>203567</v>
      </c>
      <c r="O136" s="22">
        <v>185730</v>
      </c>
      <c r="P136" s="22">
        <v>166936</v>
      </c>
      <c r="Q136" s="22">
        <v>651661</v>
      </c>
      <c r="R136" s="22">
        <v>1664944</v>
      </c>
    </row>
    <row r="137" spans="1:18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859926</v>
      </c>
      <c r="F137" s="22">
        <v>753017</v>
      </c>
      <c r="G137" s="22">
        <v>775757</v>
      </c>
      <c r="H137" s="22">
        <v>705077</v>
      </c>
      <c r="I137" s="22">
        <v>727889</v>
      </c>
      <c r="J137" s="22">
        <v>8498254</v>
      </c>
      <c r="K137" s="22">
        <v>12319920</v>
      </c>
      <c r="L137" s="22">
        <v>398727</v>
      </c>
      <c r="M137" s="22">
        <v>368485</v>
      </c>
      <c r="N137" s="22">
        <v>345745</v>
      </c>
      <c r="O137" s="22">
        <v>322620</v>
      </c>
      <c r="P137" s="22">
        <v>299808</v>
      </c>
      <c r="Q137" s="22">
        <v>1885482</v>
      </c>
      <c r="R137" s="22">
        <v>3620867</v>
      </c>
    </row>
    <row r="138" spans="1:18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2081409</v>
      </c>
      <c r="F138" s="22">
        <v>2165259</v>
      </c>
      <c r="G138" s="22">
        <v>2252719</v>
      </c>
      <c r="H138" s="22">
        <v>2343953</v>
      </c>
      <c r="I138" s="22">
        <v>2439134</v>
      </c>
      <c r="J138" s="22">
        <v>4319570</v>
      </c>
      <c r="K138" s="22">
        <v>15602044</v>
      </c>
      <c r="L138" s="22">
        <v>627850</v>
      </c>
      <c r="M138" s="22">
        <v>543999</v>
      </c>
      <c r="N138" s="22">
        <v>456539</v>
      </c>
      <c r="O138" s="22">
        <v>365305</v>
      </c>
      <c r="P138" s="22">
        <v>270124</v>
      </c>
      <c r="Q138" s="22">
        <v>577843</v>
      </c>
      <c r="R138" s="22">
        <v>2841660</v>
      </c>
    </row>
    <row r="139" spans="1:18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</row>
    <row r="140" spans="1:18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15612</v>
      </c>
      <c r="F140" s="22">
        <v>16529</v>
      </c>
      <c r="G140" s="22">
        <v>17500</v>
      </c>
      <c r="H140" s="22">
        <v>18528</v>
      </c>
      <c r="I140" s="22">
        <v>19617</v>
      </c>
      <c r="J140" s="22">
        <v>272157</v>
      </c>
      <c r="K140" s="22">
        <v>359943</v>
      </c>
      <c r="L140" s="22">
        <v>21147</v>
      </c>
      <c r="M140" s="22">
        <v>20229</v>
      </c>
      <c r="N140" s="22">
        <v>19258</v>
      </c>
      <c r="O140" s="22">
        <v>18230</v>
      </c>
      <c r="P140" s="22">
        <v>17142</v>
      </c>
      <c r="Q140" s="22">
        <v>95430</v>
      </c>
      <c r="R140" s="22">
        <v>191436</v>
      </c>
    </row>
    <row r="141" spans="1:18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103157</v>
      </c>
      <c r="F141" s="22">
        <v>106184</v>
      </c>
      <c r="G141" s="22">
        <v>109302</v>
      </c>
      <c r="H141" s="22">
        <v>112514</v>
      </c>
      <c r="I141" s="22">
        <v>118032</v>
      </c>
      <c r="J141" s="22">
        <v>524303</v>
      </c>
      <c r="K141" s="22">
        <v>1073492</v>
      </c>
      <c r="L141" s="22">
        <v>30304</v>
      </c>
      <c r="M141" s="22">
        <v>27278</v>
      </c>
      <c r="N141" s="22">
        <v>24160</v>
      </c>
      <c r="O141" s="22">
        <v>20948</v>
      </c>
      <c r="P141" s="22">
        <v>17638</v>
      </c>
      <c r="Q141" s="22">
        <v>55921</v>
      </c>
      <c r="R141" s="22">
        <v>176249</v>
      </c>
    </row>
    <row r="142" spans="1:18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77416</v>
      </c>
      <c r="F142" s="22">
        <v>80303</v>
      </c>
      <c r="G142" s="22">
        <v>83301</v>
      </c>
      <c r="H142" s="22">
        <v>86416</v>
      </c>
      <c r="I142" s="22">
        <v>89652</v>
      </c>
      <c r="J142" s="22">
        <v>1332546</v>
      </c>
      <c r="K142" s="22">
        <v>1749634</v>
      </c>
      <c r="L142" s="22">
        <v>67686</v>
      </c>
      <c r="M142" s="22">
        <v>64800</v>
      </c>
      <c r="N142" s="22">
        <v>61801</v>
      </c>
      <c r="O142" s="22">
        <v>58686</v>
      </c>
      <c r="P142" s="22">
        <v>55450</v>
      </c>
      <c r="Q142" s="22">
        <v>381996</v>
      </c>
      <c r="R142" s="22">
        <v>690419</v>
      </c>
    </row>
    <row r="143" spans="1:18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96321</v>
      </c>
      <c r="F144" s="22">
        <v>102448</v>
      </c>
      <c r="G144" s="22">
        <v>109005</v>
      </c>
      <c r="H144" s="22">
        <v>116025</v>
      </c>
      <c r="I144" s="22">
        <v>89073</v>
      </c>
      <c r="J144" s="22">
        <v>712211</v>
      </c>
      <c r="K144" s="22">
        <v>1225083</v>
      </c>
      <c r="L144" s="22">
        <v>67447</v>
      </c>
      <c r="M144" s="22">
        <v>61321</v>
      </c>
      <c r="N144" s="22">
        <v>54764</v>
      </c>
      <c r="O144" s="22">
        <v>47744</v>
      </c>
      <c r="P144" s="22">
        <v>40224</v>
      </c>
      <c r="Q144" s="22">
        <v>147969</v>
      </c>
      <c r="R144" s="22">
        <v>419469</v>
      </c>
    </row>
    <row r="145" spans="1:18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371503</v>
      </c>
      <c r="F145" s="22">
        <v>380196</v>
      </c>
      <c r="G145" s="22">
        <v>389149</v>
      </c>
      <c r="H145" s="22">
        <v>251339</v>
      </c>
      <c r="I145" s="22">
        <v>212183</v>
      </c>
      <c r="J145" s="22">
        <v>1491420</v>
      </c>
      <c r="K145" s="22">
        <v>3095790</v>
      </c>
      <c r="L145" s="22">
        <v>109135</v>
      </c>
      <c r="M145" s="22">
        <v>100442</v>
      </c>
      <c r="N145" s="22">
        <v>91489</v>
      </c>
      <c r="O145" s="22">
        <v>82868</v>
      </c>
      <c r="P145" s="22">
        <v>75989</v>
      </c>
      <c r="Q145" s="22">
        <v>568515</v>
      </c>
      <c r="R145" s="22">
        <v>1028438</v>
      </c>
    </row>
    <row r="146" spans="1:18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140467</v>
      </c>
      <c r="F146" s="22">
        <v>160452</v>
      </c>
      <c r="G146" s="22">
        <v>148750</v>
      </c>
      <c r="H146" s="22">
        <v>136170</v>
      </c>
      <c r="I146" s="22">
        <v>107119</v>
      </c>
      <c r="J146" s="22">
        <v>1453528</v>
      </c>
      <c r="K146" s="22">
        <v>2146486</v>
      </c>
      <c r="L146" s="22">
        <v>93770</v>
      </c>
      <c r="M146" s="22">
        <v>87042</v>
      </c>
      <c r="N146" s="22">
        <v>79987</v>
      </c>
      <c r="O146" s="22">
        <v>73817</v>
      </c>
      <c r="P146" s="22">
        <v>67753</v>
      </c>
      <c r="Q146" s="22">
        <v>594657</v>
      </c>
      <c r="R146" s="22">
        <v>997026</v>
      </c>
    </row>
    <row r="147" spans="1:18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33316</v>
      </c>
      <c r="F147" s="22">
        <v>35249</v>
      </c>
      <c r="G147" s="22">
        <v>37299</v>
      </c>
      <c r="H147" s="22">
        <v>34314</v>
      </c>
      <c r="I147" s="22">
        <v>36209</v>
      </c>
      <c r="J147" s="22">
        <v>237967</v>
      </c>
      <c r="K147" s="22">
        <v>414354</v>
      </c>
      <c r="L147" s="22">
        <v>21873</v>
      </c>
      <c r="M147" s="22">
        <v>19937</v>
      </c>
      <c r="N147" s="22">
        <v>17889</v>
      </c>
      <c r="O147" s="22">
        <v>15717</v>
      </c>
      <c r="P147" s="22">
        <v>13822</v>
      </c>
      <c r="Q147" s="22">
        <v>54070</v>
      </c>
      <c r="R147" s="22">
        <v>143308</v>
      </c>
    </row>
    <row r="148" spans="1:18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47500</v>
      </c>
      <c r="F148" s="22">
        <v>47500</v>
      </c>
      <c r="G148" s="22">
        <v>47500</v>
      </c>
      <c r="H148" s="22">
        <v>0</v>
      </c>
      <c r="I148" s="22">
        <v>0</v>
      </c>
      <c r="J148" s="22">
        <v>0</v>
      </c>
      <c r="K148" s="22">
        <v>142500</v>
      </c>
      <c r="L148" s="22">
        <v>2850</v>
      </c>
      <c r="M148" s="22">
        <v>1900</v>
      </c>
      <c r="N148" s="22">
        <v>950</v>
      </c>
      <c r="O148" s="22">
        <v>0</v>
      </c>
      <c r="P148" s="22">
        <v>0</v>
      </c>
      <c r="Q148" s="22">
        <v>0</v>
      </c>
      <c r="R148" s="22">
        <v>5700</v>
      </c>
    </row>
    <row r="149" spans="1:18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36246</v>
      </c>
      <c r="F149" s="22">
        <v>38168</v>
      </c>
      <c r="G149" s="22">
        <v>40197</v>
      </c>
      <c r="H149" s="22">
        <v>42339</v>
      </c>
      <c r="I149" s="22">
        <v>40843</v>
      </c>
      <c r="J149" s="22">
        <v>484365</v>
      </c>
      <c r="K149" s="22">
        <v>682158</v>
      </c>
      <c r="L149" s="22">
        <v>29411</v>
      </c>
      <c r="M149" s="22">
        <v>27489</v>
      </c>
      <c r="N149" s="22">
        <v>25460</v>
      </c>
      <c r="O149" s="22">
        <v>23318</v>
      </c>
      <c r="P149" s="22">
        <v>21056</v>
      </c>
      <c r="Q149" s="22">
        <v>173875</v>
      </c>
      <c r="R149" s="22">
        <v>300609</v>
      </c>
    </row>
    <row r="150" spans="1:18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846271</v>
      </c>
      <c r="F150" s="22">
        <v>868983</v>
      </c>
      <c r="G150" s="22">
        <v>573488</v>
      </c>
      <c r="H150" s="22">
        <v>267900</v>
      </c>
      <c r="I150" s="22">
        <v>278104</v>
      </c>
      <c r="J150" s="22">
        <v>2024235</v>
      </c>
      <c r="K150" s="22">
        <v>4858981</v>
      </c>
      <c r="L150" s="22">
        <v>142153</v>
      </c>
      <c r="M150" s="22">
        <v>119441</v>
      </c>
      <c r="N150" s="22">
        <v>96023</v>
      </c>
      <c r="O150" s="22">
        <v>83149</v>
      </c>
      <c r="P150" s="22">
        <v>72494</v>
      </c>
      <c r="Q150" s="22">
        <v>252803</v>
      </c>
      <c r="R150" s="22">
        <v>766063</v>
      </c>
    </row>
    <row r="151" spans="1:18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53739</v>
      </c>
      <c r="F151" s="22">
        <v>49480</v>
      </c>
      <c r="G151" s="22">
        <v>51930</v>
      </c>
      <c r="H151" s="22">
        <v>54503</v>
      </c>
      <c r="I151" s="22">
        <v>57204</v>
      </c>
      <c r="J151" s="22">
        <v>1247033</v>
      </c>
      <c r="K151" s="22">
        <v>1513889</v>
      </c>
      <c r="L151" s="22">
        <v>71871</v>
      </c>
      <c r="M151" s="22">
        <v>69328</v>
      </c>
      <c r="N151" s="22">
        <v>66878</v>
      </c>
      <c r="O151" s="22">
        <v>64305</v>
      </c>
      <c r="P151" s="22">
        <v>61604</v>
      </c>
      <c r="Q151" s="22">
        <v>535446</v>
      </c>
      <c r="R151" s="22">
        <v>869432</v>
      </c>
    </row>
    <row r="152" spans="1:18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279803</v>
      </c>
      <c r="F152" s="22">
        <v>293256</v>
      </c>
      <c r="G152" s="22">
        <v>307357</v>
      </c>
      <c r="H152" s="22">
        <v>322138</v>
      </c>
      <c r="I152" s="22">
        <v>279024</v>
      </c>
      <c r="J152" s="22">
        <v>864829</v>
      </c>
      <c r="K152" s="22">
        <v>2346407</v>
      </c>
      <c r="L152" s="22">
        <v>106352</v>
      </c>
      <c r="M152" s="22">
        <v>92899</v>
      </c>
      <c r="N152" s="22">
        <v>78798</v>
      </c>
      <c r="O152" s="22">
        <v>64017</v>
      </c>
      <c r="P152" s="22">
        <v>49202</v>
      </c>
      <c r="Q152" s="22">
        <v>113679</v>
      </c>
      <c r="R152" s="22">
        <v>504947</v>
      </c>
    </row>
    <row r="153" spans="1:18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2845653</v>
      </c>
      <c r="F153" s="22">
        <v>2976691</v>
      </c>
      <c r="G153" s="22">
        <v>3050563</v>
      </c>
      <c r="H153" s="22">
        <v>3098349</v>
      </c>
      <c r="I153" s="22">
        <v>3189220</v>
      </c>
      <c r="J153" s="22">
        <v>14259108</v>
      </c>
      <c r="K153" s="22">
        <v>29419584</v>
      </c>
      <c r="L153" s="22">
        <v>1215019</v>
      </c>
      <c r="M153" s="22">
        <v>1083981</v>
      </c>
      <c r="N153" s="22">
        <v>946702</v>
      </c>
      <c r="O153" s="22">
        <v>807433</v>
      </c>
      <c r="P153" s="22">
        <v>665951</v>
      </c>
      <c r="Q153" s="22">
        <v>2775760</v>
      </c>
      <c r="R153" s="22">
        <v>7494846</v>
      </c>
    </row>
    <row r="154" spans="1:18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943851</v>
      </c>
      <c r="F154" s="22">
        <v>969440</v>
      </c>
      <c r="G154" s="22">
        <v>988725</v>
      </c>
      <c r="H154" s="22">
        <v>1023683</v>
      </c>
      <c r="I154" s="22">
        <v>1060142</v>
      </c>
      <c r="J154" s="22">
        <v>7454802</v>
      </c>
      <c r="K154" s="22">
        <v>12440643</v>
      </c>
      <c r="L154" s="22">
        <v>456200</v>
      </c>
      <c r="M154" s="22">
        <v>423399</v>
      </c>
      <c r="N154" s="22">
        <v>389702</v>
      </c>
      <c r="O154" s="22">
        <v>354744</v>
      </c>
      <c r="P154" s="22">
        <v>318284</v>
      </c>
      <c r="Q154" s="22">
        <v>1891048</v>
      </c>
      <c r="R154" s="22">
        <v>3833377</v>
      </c>
    </row>
    <row r="155" spans="1:18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61640</v>
      </c>
      <c r="F155" s="22">
        <v>64556</v>
      </c>
      <c r="G155" s="22">
        <v>67610</v>
      </c>
      <c r="H155" s="22">
        <v>70809</v>
      </c>
      <c r="I155" s="22">
        <v>74158</v>
      </c>
      <c r="J155" s="22">
        <v>1642358</v>
      </c>
      <c r="K155" s="22">
        <v>1981131</v>
      </c>
      <c r="L155" s="22">
        <v>91925</v>
      </c>
      <c r="M155" s="22">
        <v>89010</v>
      </c>
      <c r="N155" s="22">
        <v>85955</v>
      </c>
      <c r="O155" s="22">
        <v>82757</v>
      </c>
      <c r="P155" s="22">
        <v>79407</v>
      </c>
      <c r="Q155" s="22">
        <v>660128</v>
      </c>
      <c r="R155" s="22">
        <v>1089182</v>
      </c>
    </row>
    <row r="156" spans="1:18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74004</v>
      </c>
      <c r="F156" s="22">
        <v>38231</v>
      </c>
      <c r="G156" s="22">
        <v>26511</v>
      </c>
      <c r="H156" s="22">
        <v>15411</v>
      </c>
      <c r="I156" s="22">
        <v>3437</v>
      </c>
      <c r="J156" s="22">
        <v>0</v>
      </c>
      <c r="K156" s="22">
        <v>157594</v>
      </c>
      <c r="L156" s="22">
        <v>10355</v>
      </c>
      <c r="M156" s="22">
        <v>4508</v>
      </c>
      <c r="N156" s="22">
        <v>2383</v>
      </c>
      <c r="O156" s="22">
        <v>911</v>
      </c>
      <c r="P156" s="22">
        <v>314</v>
      </c>
      <c r="Q156" s="22">
        <v>0</v>
      </c>
      <c r="R156" s="22">
        <v>18471</v>
      </c>
    </row>
    <row r="157" spans="1:18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634859</v>
      </c>
      <c r="F157" s="22">
        <v>647270</v>
      </c>
      <c r="G157" s="22">
        <v>620215</v>
      </c>
      <c r="H157" s="22">
        <v>543217</v>
      </c>
      <c r="I157" s="22">
        <v>325949</v>
      </c>
      <c r="J157" s="22">
        <v>3986341</v>
      </c>
      <c r="K157" s="22">
        <v>6757851</v>
      </c>
      <c r="L157" s="22">
        <v>302973</v>
      </c>
      <c r="M157" s="22">
        <v>270251</v>
      </c>
      <c r="N157" s="22">
        <v>236591</v>
      </c>
      <c r="O157" s="22">
        <v>205564</v>
      </c>
      <c r="P157" s="22">
        <v>184419</v>
      </c>
      <c r="Q157" s="22">
        <v>1411207</v>
      </c>
      <c r="R157" s="22">
        <v>2611005</v>
      </c>
    </row>
    <row r="158" spans="1:18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93264</v>
      </c>
      <c r="F158" s="22">
        <v>97149</v>
      </c>
      <c r="G158" s="22">
        <v>101197</v>
      </c>
      <c r="H158" s="22">
        <v>105414</v>
      </c>
      <c r="I158" s="22">
        <v>109806</v>
      </c>
      <c r="J158" s="22">
        <v>1735171</v>
      </c>
      <c r="K158" s="22">
        <v>2242001</v>
      </c>
      <c r="L158" s="22">
        <v>91508</v>
      </c>
      <c r="M158" s="22">
        <v>87623</v>
      </c>
      <c r="N158" s="22">
        <v>83575</v>
      </c>
      <c r="O158" s="22">
        <v>79358</v>
      </c>
      <c r="P158" s="22">
        <v>74966</v>
      </c>
      <c r="Q158" s="22">
        <v>577332</v>
      </c>
      <c r="R158" s="22">
        <v>994362</v>
      </c>
    </row>
    <row r="159" spans="1:18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158016</v>
      </c>
      <c r="F159" s="22">
        <v>96889</v>
      </c>
      <c r="G159" s="22">
        <v>99814</v>
      </c>
      <c r="H159" s="22">
        <v>102856</v>
      </c>
      <c r="I159" s="22">
        <v>106020</v>
      </c>
      <c r="J159" s="22">
        <v>782044</v>
      </c>
      <c r="K159" s="22">
        <v>1345639</v>
      </c>
      <c r="L159" s="22">
        <v>59980</v>
      </c>
      <c r="M159" s="22">
        <v>53182</v>
      </c>
      <c r="N159" s="22">
        <v>48787</v>
      </c>
      <c r="O159" s="22">
        <v>44275</v>
      </c>
      <c r="P159" s="22">
        <v>39641</v>
      </c>
      <c r="Q159" s="22">
        <v>141872</v>
      </c>
      <c r="R159" s="22">
        <v>387737</v>
      </c>
    </row>
    <row r="160" spans="1:18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197829</v>
      </c>
      <c r="F160" s="22">
        <v>207441</v>
      </c>
      <c r="G160" s="22">
        <v>157045</v>
      </c>
      <c r="H160" s="22">
        <v>102792</v>
      </c>
      <c r="I160" s="22">
        <v>107529</v>
      </c>
      <c r="J160" s="22">
        <v>2135555</v>
      </c>
      <c r="K160" s="22">
        <v>2908191</v>
      </c>
      <c r="L160" s="22">
        <v>138657</v>
      </c>
      <c r="M160" s="22">
        <v>129045</v>
      </c>
      <c r="N160" s="22">
        <v>118965</v>
      </c>
      <c r="O160" s="22">
        <v>112743</v>
      </c>
      <c r="P160" s="22">
        <v>108006</v>
      </c>
      <c r="Q160" s="22">
        <v>905174</v>
      </c>
      <c r="R160" s="22">
        <v>1512590</v>
      </c>
    </row>
    <row r="161" spans="1:18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501834</v>
      </c>
      <c r="F161" s="22">
        <v>519953</v>
      </c>
      <c r="G161" s="22">
        <v>543392</v>
      </c>
      <c r="H161" s="22">
        <v>483818</v>
      </c>
      <c r="I161" s="22">
        <v>446840</v>
      </c>
      <c r="J161" s="22">
        <v>1515176</v>
      </c>
      <c r="K161" s="22">
        <v>4011013</v>
      </c>
      <c r="L161" s="22">
        <v>179627</v>
      </c>
      <c r="M161" s="22">
        <v>157116</v>
      </c>
      <c r="N161" s="22">
        <v>133666</v>
      </c>
      <c r="O161" s="22">
        <v>109581</v>
      </c>
      <c r="P161" s="22">
        <v>88202</v>
      </c>
      <c r="Q161" s="22">
        <v>268496</v>
      </c>
      <c r="R161" s="22">
        <v>936688</v>
      </c>
    </row>
    <row r="162" spans="1:18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129890</v>
      </c>
      <c r="F162" s="22">
        <v>135205</v>
      </c>
      <c r="G162" s="22">
        <v>140760</v>
      </c>
      <c r="H162" s="22">
        <v>146566</v>
      </c>
      <c r="I162" s="22">
        <v>152637</v>
      </c>
      <c r="J162" s="22">
        <v>780128</v>
      </c>
      <c r="K162" s="22">
        <v>1485186</v>
      </c>
      <c r="L162" s="22">
        <v>53396</v>
      </c>
      <c r="M162" s="22">
        <v>48081</v>
      </c>
      <c r="N162" s="22">
        <v>42527</v>
      </c>
      <c r="O162" s="22">
        <v>36720</v>
      </c>
      <c r="P162" s="22">
        <v>30649</v>
      </c>
      <c r="Q162" s="22">
        <v>129108</v>
      </c>
      <c r="R162" s="22">
        <v>340481</v>
      </c>
    </row>
    <row r="163" spans="1:18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185581</v>
      </c>
      <c r="F163" s="22">
        <v>194311</v>
      </c>
      <c r="G163" s="22">
        <v>203451</v>
      </c>
      <c r="H163" s="22">
        <v>213022</v>
      </c>
      <c r="I163" s="22">
        <v>223043</v>
      </c>
      <c r="J163" s="22">
        <v>1366689</v>
      </c>
      <c r="K163" s="22">
        <v>2386097</v>
      </c>
      <c r="L163" s="22">
        <v>108858</v>
      </c>
      <c r="M163" s="22">
        <v>100128</v>
      </c>
      <c r="N163" s="22">
        <v>90988</v>
      </c>
      <c r="O163" s="22">
        <v>81417</v>
      </c>
      <c r="P163" s="22">
        <v>71396</v>
      </c>
      <c r="Q163" s="22">
        <v>258465</v>
      </c>
      <c r="R163" s="22">
        <v>711252</v>
      </c>
    </row>
    <row r="164" spans="1:18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308234</v>
      </c>
      <c r="F164" s="22">
        <v>251505</v>
      </c>
      <c r="G164" s="22">
        <v>78407</v>
      </c>
      <c r="H164" s="22">
        <v>63096</v>
      </c>
      <c r="I164" s="22">
        <v>49439</v>
      </c>
      <c r="J164" s="22">
        <v>1094904</v>
      </c>
      <c r="K164" s="22">
        <v>1845585</v>
      </c>
      <c r="L164" s="22">
        <v>65782</v>
      </c>
      <c r="M164" s="22">
        <v>61861</v>
      </c>
      <c r="N164" s="22">
        <v>58673</v>
      </c>
      <c r="O164" s="22">
        <v>55536</v>
      </c>
      <c r="P164" s="22">
        <v>52938</v>
      </c>
      <c r="Q164" s="22">
        <v>440753</v>
      </c>
      <c r="R164" s="22">
        <v>735543</v>
      </c>
    </row>
    <row r="165" spans="1:18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375471</v>
      </c>
      <c r="F165" s="22">
        <v>364467</v>
      </c>
      <c r="G165" s="22">
        <v>374585</v>
      </c>
      <c r="H165" s="22">
        <v>364515</v>
      </c>
      <c r="I165" s="22">
        <v>381854</v>
      </c>
      <c r="J165" s="22">
        <v>3142283</v>
      </c>
      <c r="K165" s="22">
        <v>5003175</v>
      </c>
      <c r="L165" s="22">
        <v>223766</v>
      </c>
      <c r="M165" s="22">
        <v>204938</v>
      </c>
      <c r="N165" s="22">
        <v>186568</v>
      </c>
      <c r="O165" s="22">
        <v>167816</v>
      </c>
      <c r="P165" s="22">
        <v>149748</v>
      </c>
      <c r="Q165" s="22">
        <v>755858</v>
      </c>
      <c r="R165" s="22">
        <v>1688694</v>
      </c>
    </row>
    <row r="166" spans="1:18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404586</v>
      </c>
      <c r="F166" s="22">
        <v>422117</v>
      </c>
      <c r="G166" s="22">
        <v>440608</v>
      </c>
      <c r="H166" s="22">
        <v>377714</v>
      </c>
      <c r="I166" s="22">
        <v>372132</v>
      </c>
      <c r="J166" s="22">
        <v>2586730</v>
      </c>
      <c r="K166" s="22">
        <v>4603887</v>
      </c>
      <c r="L166" s="22">
        <v>190113</v>
      </c>
      <c r="M166" s="22">
        <v>172582</v>
      </c>
      <c r="N166" s="22">
        <v>154091</v>
      </c>
      <c r="O166" s="22">
        <v>134580</v>
      </c>
      <c r="P166" s="22">
        <v>120986</v>
      </c>
      <c r="Q166" s="22">
        <v>568610</v>
      </c>
      <c r="R166" s="22">
        <v>1340962</v>
      </c>
    </row>
    <row r="167" spans="1:18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311963</v>
      </c>
      <c r="F167" s="22">
        <v>325158</v>
      </c>
      <c r="G167" s="22">
        <v>338919</v>
      </c>
      <c r="H167" s="22">
        <v>353271</v>
      </c>
      <c r="I167" s="22">
        <v>341401</v>
      </c>
      <c r="J167" s="22">
        <v>2016229</v>
      </c>
      <c r="K167" s="22">
        <v>3686941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</row>
    <row r="168" spans="1:18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515927</v>
      </c>
      <c r="F168" s="22">
        <v>542430</v>
      </c>
      <c r="G168" s="22">
        <v>549371</v>
      </c>
      <c r="H168" s="22">
        <v>501525</v>
      </c>
      <c r="I168" s="22">
        <v>376884</v>
      </c>
      <c r="J168" s="22">
        <v>3174845</v>
      </c>
      <c r="K168" s="22">
        <v>5660982</v>
      </c>
      <c r="L168" s="22">
        <v>267278</v>
      </c>
      <c r="M168" s="22">
        <v>240775</v>
      </c>
      <c r="N168" s="22">
        <v>212875</v>
      </c>
      <c r="O168" s="22">
        <v>185656</v>
      </c>
      <c r="P168" s="22">
        <v>309621</v>
      </c>
      <c r="Q168" s="22">
        <v>2898422</v>
      </c>
      <c r="R168" s="22">
        <v>4114627</v>
      </c>
    </row>
    <row r="169" spans="1:18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83655</v>
      </c>
      <c r="F169" s="22">
        <v>85258</v>
      </c>
      <c r="G169" s="22">
        <v>0</v>
      </c>
      <c r="H169" s="22">
        <v>0</v>
      </c>
      <c r="I169" s="22">
        <v>0</v>
      </c>
      <c r="J169" s="22">
        <v>0</v>
      </c>
      <c r="K169" s="22">
        <v>168913</v>
      </c>
      <c r="L169" s="22">
        <v>2824</v>
      </c>
      <c r="M169" s="22">
        <v>1222</v>
      </c>
      <c r="N169" s="22">
        <v>0</v>
      </c>
      <c r="O169" s="22">
        <v>0</v>
      </c>
      <c r="P169" s="22">
        <v>0</v>
      </c>
      <c r="Q169" s="22">
        <v>0</v>
      </c>
      <c r="R169" s="22">
        <v>4046</v>
      </c>
    </row>
    <row r="170" spans="1:18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387558</v>
      </c>
      <c r="F170" s="22">
        <v>397840</v>
      </c>
      <c r="G170" s="22">
        <v>374472</v>
      </c>
      <c r="H170" s="22">
        <v>350891</v>
      </c>
      <c r="I170" s="22">
        <v>151427</v>
      </c>
      <c r="J170" s="22">
        <v>1187432</v>
      </c>
      <c r="K170" s="22">
        <v>2849620</v>
      </c>
      <c r="L170" s="22">
        <v>101149</v>
      </c>
      <c r="M170" s="22">
        <v>90866</v>
      </c>
      <c r="N170" s="22">
        <v>80205</v>
      </c>
      <c r="O170" s="22">
        <v>69755</v>
      </c>
      <c r="P170" s="22">
        <v>59970</v>
      </c>
      <c r="Q170" s="22">
        <v>309555</v>
      </c>
      <c r="R170" s="22">
        <v>711500</v>
      </c>
    </row>
    <row r="171" spans="1:18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1494546</v>
      </c>
      <c r="F171" s="22">
        <v>1560579</v>
      </c>
      <c r="G171" s="22">
        <v>1631405</v>
      </c>
      <c r="H171" s="22">
        <v>1705486</v>
      </c>
      <c r="I171" s="22">
        <v>1782974</v>
      </c>
      <c r="J171" s="22">
        <v>24370080</v>
      </c>
      <c r="K171" s="22">
        <v>32545070</v>
      </c>
      <c r="L171" s="22">
        <v>1448668</v>
      </c>
      <c r="M171" s="22">
        <v>1380789</v>
      </c>
      <c r="N171" s="22">
        <v>1309963</v>
      </c>
      <c r="O171" s="22">
        <v>1235882</v>
      </c>
      <c r="P171" s="22">
        <v>1158394</v>
      </c>
      <c r="Q171" s="22">
        <v>7070218</v>
      </c>
      <c r="R171" s="22">
        <v>13603914</v>
      </c>
    </row>
    <row r="172" spans="1:18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84853</v>
      </c>
      <c r="F172" s="22">
        <v>86906</v>
      </c>
      <c r="G172" s="22">
        <v>64252</v>
      </c>
      <c r="H172" s="22">
        <v>40000</v>
      </c>
      <c r="I172" s="22">
        <v>40000</v>
      </c>
      <c r="J172" s="22">
        <v>158894</v>
      </c>
      <c r="K172" s="22">
        <v>474905</v>
      </c>
      <c r="L172" s="22">
        <v>16747</v>
      </c>
      <c r="M172" s="22">
        <v>13495</v>
      </c>
      <c r="N172" s="22">
        <v>10149</v>
      </c>
      <c r="O172" s="22">
        <v>8400</v>
      </c>
      <c r="P172" s="22">
        <v>8400</v>
      </c>
      <c r="Q172" s="22">
        <v>16800</v>
      </c>
      <c r="R172" s="22">
        <v>73991</v>
      </c>
    </row>
    <row r="173" spans="1:18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72256</v>
      </c>
      <c r="F173" s="22">
        <v>75731</v>
      </c>
      <c r="G173" s="22">
        <v>78055</v>
      </c>
      <c r="H173" s="22">
        <v>55259</v>
      </c>
      <c r="I173" s="22">
        <v>55971</v>
      </c>
      <c r="J173" s="22">
        <v>630016</v>
      </c>
      <c r="K173" s="22">
        <v>967288</v>
      </c>
      <c r="L173" s="22">
        <v>40967</v>
      </c>
      <c r="M173" s="22">
        <v>37490</v>
      </c>
      <c r="N173" s="22">
        <v>33829</v>
      </c>
      <c r="O173" s="22">
        <v>30375</v>
      </c>
      <c r="P173" s="22">
        <v>27625</v>
      </c>
      <c r="Q173" s="22">
        <v>141550</v>
      </c>
      <c r="R173" s="22">
        <v>311836</v>
      </c>
    </row>
    <row r="174" spans="1:18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173648</v>
      </c>
      <c r="F174" s="22">
        <v>181043</v>
      </c>
      <c r="G174" s="22">
        <v>188752</v>
      </c>
      <c r="H174" s="22">
        <v>196790</v>
      </c>
      <c r="I174" s="22">
        <v>205170</v>
      </c>
      <c r="J174" s="22">
        <v>1428091</v>
      </c>
      <c r="K174" s="22">
        <v>2373494</v>
      </c>
      <c r="L174" s="22">
        <v>98209</v>
      </c>
      <c r="M174" s="22">
        <v>90814</v>
      </c>
      <c r="N174" s="22">
        <v>83105</v>
      </c>
      <c r="O174" s="22">
        <v>75067</v>
      </c>
      <c r="P174" s="22">
        <v>66687</v>
      </c>
      <c r="Q174" s="22">
        <v>203052</v>
      </c>
      <c r="R174" s="22">
        <v>616934</v>
      </c>
    </row>
    <row r="175" spans="1:18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124329</v>
      </c>
      <c r="F175" s="22">
        <v>128460</v>
      </c>
      <c r="G175" s="22">
        <v>132745</v>
      </c>
      <c r="H175" s="22">
        <v>137190</v>
      </c>
      <c r="I175" s="22">
        <v>141800</v>
      </c>
      <c r="J175" s="22">
        <v>217597</v>
      </c>
      <c r="K175" s="22">
        <v>882121</v>
      </c>
      <c r="L175" s="22">
        <v>30232</v>
      </c>
      <c r="M175" s="22">
        <v>25741</v>
      </c>
      <c r="N175" s="22">
        <v>21096</v>
      </c>
      <c r="O175" s="22">
        <v>16291</v>
      </c>
      <c r="P175" s="22">
        <v>11321</v>
      </c>
      <c r="Q175" s="22">
        <v>13509</v>
      </c>
      <c r="R175" s="22">
        <v>118190</v>
      </c>
    </row>
    <row r="176" spans="1:18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383685</v>
      </c>
      <c r="F176" s="22">
        <v>401831</v>
      </c>
      <c r="G176" s="22">
        <v>420859</v>
      </c>
      <c r="H176" s="22">
        <v>440811</v>
      </c>
      <c r="I176" s="22">
        <v>461735</v>
      </c>
      <c r="J176" s="22">
        <v>5152936</v>
      </c>
      <c r="K176" s="22">
        <v>7261857</v>
      </c>
      <c r="L176" s="22">
        <v>320723</v>
      </c>
      <c r="M176" s="22">
        <v>302577</v>
      </c>
      <c r="N176" s="22">
        <v>283549</v>
      </c>
      <c r="O176" s="22">
        <v>263597</v>
      </c>
      <c r="P176" s="22">
        <v>242673</v>
      </c>
      <c r="Q176" s="22">
        <v>1346079</v>
      </c>
      <c r="R176" s="22">
        <v>2759198</v>
      </c>
    </row>
    <row r="177" spans="1:18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1014301</v>
      </c>
      <c r="F177" s="22">
        <v>1050253</v>
      </c>
      <c r="G177" s="22">
        <v>1087929</v>
      </c>
      <c r="H177" s="22">
        <v>1086583</v>
      </c>
      <c r="I177" s="22">
        <v>621937</v>
      </c>
      <c r="J177" s="22">
        <v>5945478</v>
      </c>
      <c r="K177" s="22">
        <v>10806481</v>
      </c>
      <c r="L177" s="22">
        <v>425934</v>
      </c>
      <c r="M177" s="22">
        <v>389982</v>
      </c>
      <c r="N177" s="22">
        <v>352306</v>
      </c>
      <c r="O177" s="22">
        <v>312805</v>
      </c>
      <c r="P177" s="22">
        <v>277532</v>
      </c>
      <c r="Q177" s="22">
        <v>1368214</v>
      </c>
      <c r="R177" s="22">
        <v>3126773</v>
      </c>
    </row>
    <row r="178" spans="1:18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1542409</v>
      </c>
      <c r="F178" s="22">
        <v>1619761</v>
      </c>
      <c r="G178" s="22">
        <v>1702278</v>
      </c>
      <c r="H178" s="22">
        <v>1388748</v>
      </c>
      <c r="I178" s="22">
        <v>1439777</v>
      </c>
      <c r="J178" s="22">
        <v>7767722</v>
      </c>
      <c r="K178" s="22">
        <v>15460695</v>
      </c>
      <c r="L178" s="22">
        <v>600324</v>
      </c>
      <c r="M178" s="22">
        <v>522972</v>
      </c>
      <c r="N178" s="22">
        <v>440455</v>
      </c>
      <c r="O178" s="22">
        <v>352084</v>
      </c>
      <c r="P178" s="22">
        <v>301055</v>
      </c>
      <c r="Q178" s="22">
        <v>1204519</v>
      </c>
      <c r="R178" s="22">
        <v>3421409</v>
      </c>
    </row>
    <row r="179" spans="1:18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351432</v>
      </c>
      <c r="F179" s="22">
        <v>366626</v>
      </c>
      <c r="G179" s="22">
        <v>338681</v>
      </c>
      <c r="H179" s="22">
        <v>353321</v>
      </c>
      <c r="I179" s="22">
        <v>368599</v>
      </c>
      <c r="J179" s="22">
        <v>3010497</v>
      </c>
      <c r="K179" s="22">
        <v>4789156</v>
      </c>
      <c r="L179" s="22">
        <v>205521</v>
      </c>
      <c r="M179" s="22">
        <v>190327</v>
      </c>
      <c r="N179" s="22">
        <v>174937</v>
      </c>
      <c r="O179" s="22">
        <v>160297</v>
      </c>
      <c r="P179" s="22">
        <v>145019</v>
      </c>
      <c r="Q179" s="22">
        <v>832884</v>
      </c>
      <c r="R179" s="22">
        <v>1708985</v>
      </c>
    </row>
    <row r="180" spans="1:18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</row>
    <row r="181" spans="1:18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358967</v>
      </c>
      <c r="F181" s="22">
        <v>380705</v>
      </c>
      <c r="G181" s="22">
        <v>403826</v>
      </c>
      <c r="H181" s="22">
        <v>428422</v>
      </c>
      <c r="I181" s="22">
        <v>454594</v>
      </c>
      <c r="J181" s="22">
        <v>6122340</v>
      </c>
      <c r="K181" s="22">
        <v>8148854</v>
      </c>
      <c r="L181" s="22">
        <v>446871</v>
      </c>
      <c r="M181" s="22">
        <v>425133</v>
      </c>
      <c r="N181" s="22">
        <v>402012</v>
      </c>
      <c r="O181" s="22">
        <v>377416</v>
      </c>
      <c r="P181" s="22">
        <v>351244</v>
      </c>
      <c r="Q181" s="22">
        <v>2367158</v>
      </c>
      <c r="R181" s="22">
        <v>4369834</v>
      </c>
    </row>
    <row r="182" spans="1:18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524872</v>
      </c>
      <c r="F182" s="22">
        <v>527945</v>
      </c>
      <c r="G182" s="22">
        <v>531153</v>
      </c>
      <c r="H182" s="22">
        <v>534503</v>
      </c>
      <c r="I182" s="22">
        <v>538001</v>
      </c>
      <c r="J182" s="22">
        <v>5474235</v>
      </c>
      <c r="K182" s="22">
        <v>8130709</v>
      </c>
      <c r="L182" s="22">
        <v>476289</v>
      </c>
      <c r="M182" s="22">
        <v>444472</v>
      </c>
      <c r="N182" s="22">
        <v>412520</v>
      </c>
      <c r="O182" s="22">
        <v>380426</v>
      </c>
      <c r="P182" s="22">
        <v>348185</v>
      </c>
      <c r="Q182" s="22">
        <v>1680203</v>
      </c>
      <c r="R182" s="22">
        <v>3742095</v>
      </c>
    </row>
    <row r="183" spans="1:18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383219</v>
      </c>
      <c r="F183" s="22">
        <v>386240</v>
      </c>
      <c r="G183" s="22">
        <v>308068</v>
      </c>
      <c r="H183" s="22">
        <v>319927</v>
      </c>
      <c r="I183" s="22">
        <v>255850</v>
      </c>
      <c r="J183" s="22">
        <v>2097773</v>
      </c>
      <c r="K183" s="22">
        <v>3751077</v>
      </c>
      <c r="L183" s="22">
        <v>127941</v>
      </c>
      <c r="M183" s="22">
        <v>113969</v>
      </c>
      <c r="N183" s="22">
        <v>100926</v>
      </c>
      <c r="O183" s="22">
        <v>89281</v>
      </c>
      <c r="P183" s="22">
        <v>77369</v>
      </c>
      <c r="Q183" s="22">
        <v>359411</v>
      </c>
      <c r="R183" s="22">
        <v>868897</v>
      </c>
    </row>
    <row r="184" spans="1:18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55620</v>
      </c>
      <c r="F184" s="22">
        <v>58113</v>
      </c>
      <c r="G184" s="22">
        <v>60721</v>
      </c>
      <c r="H184" s="22">
        <v>63448</v>
      </c>
      <c r="I184" s="22">
        <v>66301</v>
      </c>
      <c r="J184" s="22">
        <v>975590</v>
      </c>
      <c r="K184" s="22">
        <v>1279793</v>
      </c>
      <c r="L184" s="22">
        <v>55895</v>
      </c>
      <c r="M184" s="22">
        <v>53402</v>
      </c>
      <c r="N184" s="22">
        <v>50794</v>
      </c>
      <c r="O184" s="22">
        <v>48067</v>
      </c>
      <c r="P184" s="22">
        <v>45214</v>
      </c>
      <c r="Q184" s="22">
        <v>268491</v>
      </c>
      <c r="R184" s="22">
        <v>521863</v>
      </c>
    </row>
    <row r="185" spans="1:18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96719</v>
      </c>
      <c r="F185" s="22">
        <v>98031</v>
      </c>
      <c r="G185" s="22">
        <v>99402</v>
      </c>
      <c r="H185" s="22">
        <v>85016</v>
      </c>
      <c r="I185" s="22">
        <v>81792</v>
      </c>
      <c r="J185" s="22">
        <v>343000</v>
      </c>
      <c r="K185" s="22">
        <v>803960</v>
      </c>
      <c r="L185" s="22">
        <v>25100</v>
      </c>
      <c r="M185" s="22">
        <v>21807</v>
      </c>
      <c r="N185" s="22">
        <v>18458</v>
      </c>
      <c r="O185" s="22">
        <v>15034</v>
      </c>
      <c r="P185" s="22">
        <v>12482</v>
      </c>
      <c r="Q185" s="22">
        <v>51330</v>
      </c>
      <c r="R185" s="22">
        <v>144211</v>
      </c>
    </row>
    <row r="186" spans="1:18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94708</v>
      </c>
      <c r="F186" s="22">
        <v>98372</v>
      </c>
      <c r="G186" s="22">
        <v>102178</v>
      </c>
      <c r="H186" s="22">
        <v>106133</v>
      </c>
      <c r="I186" s="22">
        <v>110241</v>
      </c>
      <c r="J186" s="22">
        <v>2059833</v>
      </c>
      <c r="K186" s="22">
        <v>2571465</v>
      </c>
      <c r="L186" s="22">
        <v>101976</v>
      </c>
      <c r="M186" s="22">
        <v>98312</v>
      </c>
      <c r="N186" s="22">
        <v>94506</v>
      </c>
      <c r="O186" s="22">
        <v>90552</v>
      </c>
      <c r="P186" s="22">
        <v>86444</v>
      </c>
      <c r="Q186" s="22">
        <v>929986</v>
      </c>
      <c r="R186" s="22">
        <v>1401776</v>
      </c>
    </row>
    <row r="187" spans="1:18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139970</v>
      </c>
      <c r="F187" s="22">
        <v>106816</v>
      </c>
      <c r="G187" s="22">
        <v>111006</v>
      </c>
      <c r="H187" s="22">
        <v>115367</v>
      </c>
      <c r="I187" s="22">
        <v>119904</v>
      </c>
      <c r="J187" s="22">
        <v>1193299</v>
      </c>
      <c r="K187" s="22">
        <v>1786362</v>
      </c>
      <c r="L187" s="22">
        <v>70760</v>
      </c>
      <c r="M187" s="22">
        <v>66125</v>
      </c>
      <c r="N187" s="22">
        <v>62026</v>
      </c>
      <c r="O187" s="22">
        <v>57665</v>
      </c>
      <c r="P187" s="22">
        <v>53128</v>
      </c>
      <c r="Q187" s="22">
        <v>546315</v>
      </c>
      <c r="R187" s="22">
        <v>856019</v>
      </c>
    </row>
    <row r="188" spans="1:18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846172</v>
      </c>
      <c r="F188" s="22">
        <v>762641</v>
      </c>
      <c r="G188" s="22">
        <v>691809</v>
      </c>
      <c r="H188" s="22">
        <v>559578</v>
      </c>
      <c r="I188" s="22">
        <v>359121</v>
      </c>
      <c r="J188" s="22">
        <v>813770</v>
      </c>
      <c r="K188" s="22">
        <v>4033091</v>
      </c>
      <c r="L188" s="22">
        <v>162549</v>
      </c>
      <c r="M188" s="22">
        <v>134573</v>
      </c>
      <c r="N188" s="22">
        <v>108093</v>
      </c>
      <c r="O188" s="22">
        <v>81750</v>
      </c>
      <c r="P188" s="22">
        <v>58983</v>
      </c>
      <c r="Q188" s="22">
        <v>70906</v>
      </c>
      <c r="R188" s="22">
        <v>616854</v>
      </c>
    </row>
    <row r="189" spans="1:18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38473</v>
      </c>
      <c r="F189" s="22">
        <v>39557</v>
      </c>
      <c r="G189" s="22">
        <v>40671</v>
      </c>
      <c r="H189" s="22">
        <v>41817</v>
      </c>
      <c r="I189" s="22">
        <v>42996</v>
      </c>
      <c r="J189" s="22">
        <v>411753</v>
      </c>
      <c r="K189" s="22">
        <v>615267</v>
      </c>
      <c r="L189" s="22">
        <v>16941</v>
      </c>
      <c r="M189" s="22">
        <v>15857</v>
      </c>
      <c r="N189" s="22">
        <v>14743</v>
      </c>
      <c r="O189" s="22">
        <v>13597</v>
      </c>
      <c r="P189" s="22">
        <v>12418</v>
      </c>
      <c r="Q189" s="22">
        <v>53008</v>
      </c>
      <c r="R189" s="22">
        <v>126564</v>
      </c>
    </row>
    <row r="190" spans="1:18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395627</v>
      </c>
      <c r="F190" s="22">
        <v>409226</v>
      </c>
      <c r="G190" s="22">
        <v>423330</v>
      </c>
      <c r="H190" s="22">
        <v>437957</v>
      </c>
      <c r="I190" s="22">
        <v>374469</v>
      </c>
      <c r="J190" s="22">
        <v>4207529</v>
      </c>
      <c r="K190" s="22">
        <v>6248138</v>
      </c>
      <c r="L190" s="22">
        <v>215948</v>
      </c>
      <c r="M190" s="22">
        <v>202348</v>
      </c>
      <c r="N190" s="22">
        <v>188244</v>
      </c>
      <c r="O190" s="22">
        <v>173617</v>
      </c>
      <c r="P190" s="22">
        <v>158760</v>
      </c>
      <c r="Q190" s="22">
        <v>1361010</v>
      </c>
      <c r="R190" s="22">
        <v>2299927</v>
      </c>
    </row>
    <row r="191" spans="1:18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397050</v>
      </c>
      <c r="F191" s="22">
        <v>402516</v>
      </c>
      <c r="G191" s="22">
        <v>399998</v>
      </c>
      <c r="H191" s="22">
        <v>398683</v>
      </c>
      <c r="I191" s="22">
        <v>400142</v>
      </c>
      <c r="J191" s="22">
        <v>1364555</v>
      </c>
      <c r="K191" s="22">
        <v>3362944</v>
      </c>
      <c r="L191" s="22">
        <v>118625</v>
      </c>
      <c r="M191" s="22">
        <v>103907</v>
      </c>
      <c r="N191" s="22">
        <v>80188</v>
      </c>
      <c r="O191" s="22">
        <v>74620</v>
      </c>
      <c r="P191" s="22">
        <v>60162</v>
      </c>
      <c r="Q191" s="22">
        <v>100610</v>
      </c>
      <c r="R191" s="22">
        <v>538112</v>
      </c>
    </row>
    <row r="192" spans="1:18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48221</v>
      </c>
      <c r="F192" s="22">
        <v>50441</v>
      </c>
      <c r="G192" s="22">
        <v>52763</v>
      </c>
      <c r="H192" s="22">
        <v>55191</v>
      </c>
      <c r="I192" s="22">
        <v>57732</v>
      </c>
      <c r="J192" s="22">
        <v>745633</v>
      </c>
      <c r="K192" s="22">
        <v>1009981</v>
      </c>
      <c r="L192" s="22">
        <v>45422</v>
      </c>
      <c r="M192" s="22">
        <v>43202</v>
      </c>
      <c r="N192" s="22">
        <v>40881</v>
      </c>
      <c r="O192" s="22">
        <v>38452</v>
      </c>
      <c r="P192" s="22">
        <v>35912</v>
      </c>
      <c r="Q192" s="22">
        <v>188092</v>
      </c>
      <c r="R192" s="22">
        <v>391961</v>
      </c>
    </row>
    <row r="193" spans="1:18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169965</v>
      </c>
      <c r="F193" s="22">
        <v>123319</v>
      </c>
      <c r="G193" s="22">
        <v>123401</v>
      </c>
      <c r="H193" s="22">
        <v>129972</v>
      </c>
      <c r="I193" s="22">
        <v>136898</v>
      </c>
      <c r="J193" s="22">
        <v>2230301</v>
      </c>
      <c r="K193" s="22">
        <v>2913856</v>
      </c>
      <c r="L193" s="22">
        <v>144766</v>
      </c>
      <c r="M193" s="22">
        <v>137031</v>
      </c>
      <c r="N193" s="22">
        <v>130268</v>
      </c>
      <c r="O193" s="22">
        <v>123697</v>
      </c>
      <c r="P193" s="22">
        <v>116771</v>
      </c>
      <c r="Q193" s="22">
        <v>873542</v>
      </c>
      <c r="R193" s="22">
        <v>1526075</v>
      </c>
    </row>
    <row r="194" spans="1:18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</row>
    <row r="195" spans="1:18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838626</v>
      </c>
      <c r="F196" s="22">
        <v>827084</v>
      </c>
      <c r="G196" s="22">
        <v>713497</v>
      </c>
      <c r="H196" s="22">
        <v>600942</v>
      </c>
      <c r="I196" s="22">
        <v>626369</v>
      </c>
      <c r="J196" s="22">
        <v>5890266</v>
      </c>
      <c r="K196" s="22">
        <v>9496784</v>
      </c>
      <c r="L196" s="22">
        <v>362698</v>
      </c>
      <c r="M196" s="22">
        <v>325915</v>
      </c>
      <c r="N196" s="22">
        <v>293595</v>
      </c>
      <c r="O196" s="22">
        <v>264976</v>
      </c>
      <c r="P196" s="22">
        <v>239567</v>
      </c>
      <c r="Q196" s="22">
        <v>1436940</v>
      </c>
      <c r="R196" s="22">
        <v>2923691</v>
      </c>
    </row>
    <row r="197" spans="1:18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779570</v>
      </c>
      <c r="F197" s="22">
        <v>818503</v>
      </c>
      <c r="G197" s="22">
        <v>856423</v>
      </c>
      <c r="H197" s="22">
        <v>902436</v>
      </c>
      <c r="I197" s="22">
        <v>947650</v>
      </c>
      <c r="J197" s="22">
        <v>2952519</v>
      </c>
      <c r="K197" s="22">
        <v>7257101</v>
      </c>
      <c r="L197" s="22">
        <v>347976</v>
      </c>
      <c r="M197" s="22">
        <v>309043</v>
      </c>
      <c r="N197" s="22">
        <v>268123</v>
      </c>
      <c r="O197" s="22">
        <v>225110</v>
      </c>
      <c r="P197" s="22">
        <v>179896</v>
      </c>
      <c r="Q197" s="22">
        <v>276775</v>
      </c>
      <c r="R197" s="22">
        <v>1606923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35000</v>
      </c>
      <c r="F198" s="22">
        <v>35000</v>
      </c>
      <c r="G198" s="22">
        <v>35000</v>
      </c>
      <c r="H198" s="22">
        <v>35000</v>
      </c>
      <c r="I198" s="22">
        <v>35000</v>
      </c>
      <c r="J198" s="22">
        <v>57000</v>
      </c>
      <c r="K198" s="22">
        <v>232000</v>
      </c>
      <c r="L198" s="22">
        <v>6711</v>
      </c>
      <c r="M198" s="22">
        <v>5699</v>
      </c>
      <c r="N198" s="22">
        <v>4686</v>
      </c>
      <c r="O198" s="22">
        <v>3674</v>
      </c>
      <c r="P198" s="22">
        <v>2661</v>
      </c>
      <c r="Q198" s="22">
        <v>3928</v>
      </c>
      <c r="R198" s="22">
        <v>27359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43329</v>
      </c>
      <c r="F200" s="22">
        <v>45244</v>
      </c>
      <c r="G200" s="22">
        <v>47247</v>
      </c>
      <c r="H200" s="22">
        <v>49337</v>
      </c>
      <c r="I200" s="22">
        <v>51520</v>
      </c>
      <c r="J200" s="22">
        <v>832862</v>
      </c>
      <c r="K200" s="22">
        <v>1069539</v>
      </c>
      <c r="L200" s="22">
        <v>46629</v>
      </c>
      <c r="M200" s="22">
        <v>44712</v>
      </c>
      <c r="N200" s="22">
        <v>42711</v>
      </c>
      <c r="O200" s="22">
        <v>40620</v>
      </c>
      <c r="P200" s="22">
        <v>38437</v>
      </c>
      <c r="Q200" s="22">
        <v>253344</v>
      </c>
      <c r="R200" s="22">
        <v>466453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5477</v>
      </c>
      <c r="F201" s="22">
        <v>5820</v>
      </c>
      <c r="G201" s="22">
        <v>6183</v>
      </c>
      <c r="H201" s="22">
        <v>6570</v>
      </c>
      <c r="I201" s="22">
        <v>6981</v>
      </c>
      <c r="J201" s="22">
        <v>23670</v>
      </c>
      <c r="K201" s="22">
        <v>54701</v>
      </c>
      <c r="L201" s="22">
        <v>3419</v>
      </c>
      <c r="M201" s="22">
        <v>3076</v>
      </c>
      <c r="N201" s="22">
        <v>2713</v>
      </c>
      <c r="O201" s="22">
        <v>2326</v>
      </c>
      <c r="P201" s="22">
        <v>1915</v>
      </c>
      <c r="Q201" s="22">
        <v>3019</v>
      </c>
      <c r="R201" s="22">
        <v>16468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25307</v>
      </c>
      <c r="F203" s="22">
        <v>25307</v>
      </c>
      <c r="G203" s="22">
        <v>25308</v>
      </c>
      <c r="H203" s="22">
        <v>0</v>
      </c>
      <c r="I203" s="22">
        <v>0</v>
      </c>
      <c r="J203" s="22">
        <v>0</v>
      </c>
      <c r="K203" s="22">
        <v>75922</v>
      </c>
      <c r="L203" s="22">
        <v>2278</v>
      </c>
      <c r="M203" s="22">
        <v>1518</v>
      </c>
      <c r="N203" s="22">
        <v>759</v>
      </c>
      <c r="O203" s="22">
        <v>0</v>
      </c>
      <c r="P203" s="22">
        <v>0</v>
      </c>
      <c r="Q203" s="22">
        <v>0</v>
      </c>
      <c r="R203" s="22">
        <v>4555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17900</v>
      </c>
      <c r="F205" s="22">
        <v>18700</v>
      </c>
      <c r="G205" s="22">
        <v>19536</v>
      </c>
      <c r="H205" s="22">
        <v>20410</v>
      </c>
      <c r="I205" s="22">
        <v>21322</v>
      </c>
      <c r="J205" s="22">
        <v>381541</v>
      </c>
      <c r="K205" s="22">
        <v>479409</v>
      </c>
      <c r="L205" s="22">
        <v>21004</v>
      </c>
      <c r="M205" s="22">
        <v>20204</v>
      </c>
      <c r="N205" s="22">
        <v>19368</v>
      </c>
      <c r="O205" s="22">
        <v>18494</v>
      </c>
      <c r="P205" s="22">
        <v>17582</v>
      </c>
      <c r="Q205" s="22">
        <v>124206</v>
      </c>
      <c r="R205" s="22">
        <v>220858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8191</v>
      </c>
      <c r="F206" s="22">
        <v>8583</v>
      </c>
      <c r="G206" s="22">
        <v>8994</v>
      </c>
      <c r="H206" s="22">
        <v>9424</v>
      </c>
      <c r="I206" s="22">
        <v>9874</v>
      </c>
      <c r="J206" s="22">
        <v>113065</v>
      </c>
      <c r="K206" s="22">
        <v>158131</v>
      </c>
      <c r="L206" s="22">
        <v>7378</v>
      </c>
      <c r="M206" s="22">
        <v>6986</v>
      </c>
      <c r="N206" s="22">
        <v>6575</v>
      </c>
      <c r="O206" s="22">
        <v>6145</v>
      </c>
      <c r="P206" s="22">
        <v>5695</v>
      </c>
      <c r="Q206" s="22">
        <v>27056</v>
      </c>
      <c r="R206" s="22">
        <v>59835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107870</v>
      </c>
      <c r="F208" s="22">
        <v>99530</v>
      </c>
      <c r="G208" s="22">
        <v>57242</v>
      </c>
      <c r="H208" s="22">
        <v>75533</v>
      </c>
      <c r="I208" s="22">
        <v>12077</v>
      </c>
      <c r="J208" s="22">
        <v>7824</v>
      </c>
      <c r="K208" s="22">
        <v>360076</v>
      </c>
      <c r="L208" s="22">
        <v>13444</v>
      </c>
      <c r="M208" s="22">
        <v>9573</v>
      </c>
      <c r="N208" s="22">
        <v>5436</v>
      </c>
      <c r="O208" s="22">
        <v>1673</v>
      </c>
      <c r="P208" s="22">
        <v>561</v>
      </c>
      <c r="Q208" s="22">
        <v>115</v>
      </c>
      <c r="R208" s="22">
        <v>30802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21289</v>
      </c>
      <c r="F209" s="22">
        <v>21958</v>
      </c>
      <c r="G209" s="22">
        <v>22649</v>
      </c>
      <c r="H209" s="22">
        <v>23361</v>
      </c>
      <c r="I209" s="22">
        <v>24096</v>
      </c>
      <c r="J209" s="22">
        <v>60485</v>
      </c>
      <c r="K209" s="22">
        <v>173838</v>
      </c>
      <c r="L209" s="22">
        <v>5111</v>
      </c>
      <c r="M209" s="22">
        <v>4442</v>
      </c>
      <c r="N209" s="22">
        <v>3751</v>
      </c>
      <c r="O209" s="22">
        <v>3039</v>
      </c>
      <c r="P209" s="22">
        <v>2304</v>
      </c>
      <c r="Q209" s="22">
        <v>2394</v>
      </c>
      <c r="R209" s="22">
        <v>21041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2292</v>
      </c>
      <c r="F211" s="22">
        <v>2395</v>
      </c>
      <c r="G211" s="22">
        <v>2502</v>
      </c>
      <c r="H211" s="22">
        <v>2613</v>
      </c>
      <c r="I211" s="22">
        <v>2730</v>
      </c>
      <c r="J211" s="22">
        <v>5832</v>
      </c>
      <c r="K211" s="22">
        <v>18364</v>
      </c>
      <c r="L211" s="22">
        <v>787</v>
      </c>
      <c r="M211" s="22">
        <v>684</v>
      </c>
      <c r="N211" s="22">
        <v>577</v>
      </c>
      <c r="O211" s="22">
        <v>466</v>
      </c>
      <c r="P211" s="22">
        <v>349</v>
      </c>
      <c r="Q211" s="22">
        <v>326</v>
      </c>
      <c r="R211" s="22">
        <v>3189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4800</v>
      </c>
      <c r="F214" s="22">
        <v>3070</v>
      </c>
      <c r="G214" s="22">
        <v>0</v>
      </c>
      <c r="H214" s="22">
        <v>0</v>
      </c>
      <c r="I214" s="22">
        <v>0</v>
      </c>
      <c r="J214" s="22">
        <v>0</v>
      </c>
      <c r="K214" s="22">
        <v>7870</v>
      </c>
      <c r="L214" s="22">
        <v>188</v>
      </c>
      <c r="M214" s="22">
        <v>61</v>
      </c>
      <c r="N214" s="22">
        <v>0</v>
      </c>
      <c r="O214" s="22">
        <v>0</v>
      </c>
      <c r="P214" s="22">
        <v>0</v>
      </c>
      <c r="Q214" s="22">
        <v>0</v>
      </c>
      <c r="R214" s="22">
        <v>249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76557</v>
      </c>
      <c r="F215" s="22">
        <v>66314</v>
      </c>
      <c r="G215" s="22">
        <v>54199</v>
      </c>
      <c r="H215" s="22">
        <v>54199</v>
      </c>
      <c r="I215" s="22">
        <v>54199</v>
      </c>
      <c r="J215" s="22">
        <v>307528</v>
      </c>
      <c r="K215" s="22">
        <v>612996</v>
      </c>
      <c r="L215" s="22">
        <v>19518</v>
      </c>
      <c r="M215" s="22">
        <v>16507</v>
      </c>
      <c r="N215" s="22">
        <v>14121</v>
      </c>
      <c r="O215" s="22">
        <v>12493</v>
      </c>
      <c r="P215" s="22">
        <v>10865</v>
      </c>
      <c r="Q215" s="22">
        <v>31005</v>
      </c>
      <c r="R215" s="22">
        <v>104509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8997</v>
      </c>
      <c r="F216" s="22">
        <v>9270</v>
      </c>
      <c r="G216" s="22">
        <v>9381</v>
      </c>
      <c r="H216" s="22">
        <v>0</v>
      </c>
      <c r="I216" s="22">
        <v>0</v>
      </c>
      <c r="J216" s="22">
        <v>0</v>
      </c>
      <c r="K216" s="22">
        <v>27648</v>
      </c>
      <c r="L216" s="22">
        <v>729</v>
      </c>
      <c r="M216" s="22">
        <v>456</v>
      </c>
      <c r="N216" s="22">
        <v>175</v>
      </c>
      <c r="O216" s="22">
        <v>0</v>
      </c>
      <c r="P216" s="22">
        <v>0</v>
      </c>
      <c r="Q216" s="22">
        <v>0</v>
      </c>
      <c r="R216" s="22">
        <v>1360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18513</v>
      </c>
      <c r="F219" s="22">
        <v>18728</v>
      </c>
      <c r="G219" s="22">
        <v>18956</v>
      </c>
      <c r="H219" s="22">
        <v>19199</v>
      </c>
      <c r="I219" s="22">
        <v>19456</v>
      </c>
      <c r="J219" s="22">
        <v>45073</v>
      </c>
      <c r="K219" s="22">
        <v>139925</v>
      </c>
      <c r="L219" s="22">
        <v>2139</v>
      </c>
      <c r="M219" s="22">
        <v>1924</v>
      </c>
      <c r="N219" s="22">
        <v>1696</v>
      </c>
      <c r="O219" s="22">
        <v>1453</v>
      </c>
      <c r="P219" s="22">
        <v>1196</v>
      </c>
      <c r="Q219" s="22">
        <v>1883</v>
      </c>
      <c r="R219" s="22">
        <v>10291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29770</v>
      </c>
      <c r="F220" s="22">
        <v>31146</v>
      </c>
      <c r="G220" s="22">
        <v>32586</v>
      </c>
      <c r="H220" s="22">
        <v>34092</v>
      </c>
      <c r="I220" s="22">
        <v>35667</v>
      </c>
      <c r="J220" s="22">
        <v>507639</v>
      </c>
      <c r="K220" s="22">
        <v>670900</v>
      </c>
      <c r="L220" s="22">
        <v>30366</v>
      </c>
      <c r="M220" s="22">
        <v>28989</v>
      </c>
      <c r="N220" s="22">
        <v>27550</v>
      </c>
      <c r="O220" s="22">
        <v>26044</v>
      </c>
      <c r="P220" s="22">
        <v>24468</v>
      </c>
      <c r="Q220" s="22">
        <v>142642</v>
      </c>
      <c r="R220" s="22">
        <v>280059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12020</v>
      </c>
      <c r="F221" s="22">
        <v>12666</v>
      </c>
      <c r="G221" s="22">
        <v>13347</v>
      </c>
      <c r="H221" s="22">
        <v>14063</v>
      </c>
      <c r="I221" s="22">
        <v>0</v>
      </c>
      <c r="J221" s="22">
        <v>0</v>
      </c>
      <c r="K221" s="22">
        <v>52096</v>
      </c>
      <c r="L221" s="22">
        <v>2800</v>
      </c>
      <c r="M221" s="22">
        <v>2154</v>
      </c>
      <c r="N221" s="22">
        <v>1473</v>
      </c>
      <c r="O221" s="22">
        <v>757</v>
      </c>
      <c r="P221" s="22">
        <v>0</v>
      </c>
      <c r="Q221" s="22">
        <v>0</v>
      </c>
      <c r="R221" s="22">
        <v>7184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315970</v>
      </c>
      <c r="F223" s="22">
        <v>315970</v>
      </c>
      <c r="G223" s="22">
        <v>315970</v>
      </c>
      <c r="H223" s="22">
        <v>315970</v>
      </c>
      <c r="I223" s="22">
        <v>311887</v>
      </c>
      <c r="J223" s="22">
        <v>251667</v>
      </c>
      <c r="K223" s="22">
        <v>1827434</v>
      </c>
      <c r="L223" s="22">
        <v>47776</v>
      </c>
      <c r="M223" s="22">
        <v>38483</v>
      </c>
      <c r="N223" s="22">
        <v>28373</v>
      </c>
      <c r="O223" s="22">
        <v>18262</v>
      </c>
      <c r="P223" s="22">
        <v>8151</v>
      </c>
      <c r="Q223" s="22">
        <v>1292</v>
      </c>
      <c r="R223" s="22">
        <v>142337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38533</v>
      </c>
      <c r="F229" s="22">
        <v>21418</v>
      </c>
      <c r="G229" s="22">
        <v>18219</v>
      </c>
      <c r="H229" s="22">
        <v>17425</v>
      </c>
      <c r="I229" s="22">
        <v>17955</v>
      </c>
      <c r="J229" s="22">
        <v>33916</v>
      </c>
      <c r="K229" s="22">
        <v>147466</v>
      </c>
      <c r="L229" s="22">
        <v>4116</v>
      </c>
      <c r="M229" s="22">
        <v>3173</v>
      </c>
      <c r="N229" s="22">
        <v>2378</v>
      </c>
      <c r="O229" s="22">
        <v>1841</v>
      </c>
      <c r="P229" s="22">
        <v>1311</v>
      </c>
      <c r="Q229" s="22">
        <v>972</v>
      </c>
      <c r="R229" s="22">
        <v>13791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16577</v>
      </c>
      <c r="F230" s="22">
        <v>17030</v>
      </c>
      <c r="G230" s="22">
        <v>17498</v>
      </c>
      <c r="H230" s="22">
        <v>18021</v>
      </c>
      <c r="I230" s="22">
        <v>18538</v>
      </c>
      <c r="J230" s="22">
        <v>201757</v>
      </c>
      <c r="K230" s="22">
        <v>289421</v>
      </c>
      <c r="L230" s="22">
        <v>8142</v>
      </c>
      <c r="M230" s="22">
        <v>7689</v>
      </c>
      <c r="N230" s="22">
        <v>7221</v>
      </c>
      <c r="O230" s="22">
        <v>6698</v>
      </c>
      <c r="P230" s="22">
        <v>6181</v>
      </c>
      <c r="Q230" s="22">
        <v>65859</v>
      </c>
      <c r="R230" s="22">
        <v>101790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1262</v>
      </c>
      <c r="F231" s="22">
        <v>1392</v>
      </c>
      <c r="G231" s="22">
        <v>0</v>
      </c>
      <c r="H231" s="22">
        <v>0</v>
      </c>
      <c r="I231" s="22">
        <v>0</v>
      </c>
      <c r="J231" s="22">
        <v>0</v>
      </c>
      <c r="K231" s="22">
        <v>2654</v>
      </c>
      <c r="L231" s="22">
        <v>205</v>
      </c>
      <c r="M231" s="22">
        <v>75</v>
      </c>
      <c r="N231" s="22">
        <v>0</v>
      </c>
      <c r="O231" s="22">
        <v>0</v>
      </c>
      <c r="P231" s="22">
        <v>0</v>
      </c>
      <c r="Q231" s="22">
        <v>0</v>
      </c>
      <c r="R231" s="22">
        <v>280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17765</v>
      </c>
      <c r="F232" s="22">
        <v>18506</v>
      </c>
      <c r="G232" s="22">
        <v>19277</v>
      </c>
      <c r="H232" s="22">
        <v>20080</v>
      </c>
      <c r="I232" s="22">
        <v>20916</v>
      </c>
      <c r="J232" s="22">
        <v>330527</v>
      </c>
      <c r="K232" s="22">
        <v>427071</v>
      </c>
      <c r="L232" s="22">
        <v>17431</v>
      </c>
      <c r="M232" s="22">
        <v>16691</v>
      </c>
      <c r="N232" s="22">
        <v>15920</v>
      </c>
      <c r="O232" s="22">
        <v>15117</v>
      </c>
      <c r="P232" s="22">
        <v>14280</v>
      </c>
      <c r="Q232" s="22">
        <v>91832</v>
      </c>
      <c r="R232" s="22">
        <v>171271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11234</v>
      </c>
      <c r="F233" s="22">
        <v>11880</v>
      </c>
      <c r="G233" s="22">
        <v>12563</v>
      </c>
      <c r="H233" s="22">
        <v>13286</v>
      </c>
      <c r="I233" s="22">
        <v>14049</v>
      </c>
      <c r="J233" s="22">
        <v>83336</v>
      </c>
      <c r="K233" s="22">
        <v>146348</v>
      </c>
      <c r="L233" s="22">
        <v>8415</v>
      </c>
      <c r="M233" s="22">
        <v>7769</v>
      </c>
      <c r="N233" s="22">
        <v>7086</v>
      </c>
      <c r="O233" s="22">
        <v>6364</v>
      </c>
      <c r="P233" s="22">
        <v>5600</v>
      </c>
      <c r="Q233" s="22">
        <v>14910</v>
      </c>
      <c r="R233" s="22">
        <v>50144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25942</v>
      </c>
      <c r="F236" s="22">
        <v>27072</v>
      </c>
      <c r="G236" s="22">
        <v>28252</v>
      </c>
      <c r="H236" s="22">
        <v>14585</v>
      </c>
      <c r="I236" s="22">
        <v>0</v>
      </c>
      <c r="J236" s="22">
        <v>0</v>
      </c>
      <c r="K236" s="22">
        <v>95851</v>
      </c>
      <c r="L236" s="22">
        <v>3856</v>
      </c>
      <c r="M236" s="22">
        <v>2725</v>
      </c>
      <c r="N236" s="22">
        <v>1545</v>
      </c>
      <c r="O236" s="22">
        <v>314</v>
      </c>
      <c r="P236" s="22">
        <v>0</v>
      </c>
      <c r="Q236" s="22">
        <v>0</v>
      </c>
      <c r="R236" s="22">
        <v>8440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13070</v>
      </c>
      <c r="F239" s="22">
        <v>13727</v>
      </c>
      <c r="G239" s="22">
        <v>14417</v>
      </c>
      <c r="H239" s="22">
        <v>15141</v>
      </c>
      <c r="I239" s="22">
        <v>15902</v>
      </c>
      <c r="J239" s="22">
        <v>147716</v>
      </c>
      <c r="K239" s="22">
        <v>219973</v>
      </c>
      <c r="L239" s="22">
        <v>10759</v>
      </c>
      <c r="M239" s="22">
        <v>10102</v>
      </c>
      <c r="N239" s="22">
        <v>9412</v>
      </c>
      <c r="O239" s="22">
        <v>8688</v>
      </c>
      <c r="P239" s="22">
        <v>7927</v>
      </c>
      <c r="Q239" s="22">
        <v>31005</v>
      </c>
      <c r="R239" s="22">
        <v>77893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49551</v>
      </c>
      <c r="F240" s="22">
        <v>51667</v>
      </c>
      <c r="G240" s="22">
        <v>53872</v>
      </c>
      <c r="H240" s="22">
        <v>56172</v>
      </c>
      <c r="I240" s="22">
        <v>58570</v>
      </c>
      <c r="J240" s="22">
        <v>899381</v>
      </c>
      <c r="K240" s="22">
        <v>1169213</v>
      </c>
      <c r="L240" s="22">
        <v>48865</v>
      </c>
      <c r="M240" s="22">
        <v>46749</v>
      </c>
      <c r="N240" s="22">
        <v>44544</v>
      </c>
      <c r="O240" s="22">
        <v>42244</v>
      </c>
      <c r="P240" s="22">
        <v>39845</v>
      </c>
      <c r="Q240" s="22">
        <v>249024</v>
      </c>
      <c r="R240" s="22">
        <v>471271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27347</v>
      </c>
      <c r="F242" s="22">
        <v>24636</v>
      </c>
      <c r="G242" s="22">
        <v>25901</v>
      </c>
      <c r="H242" s="22">
        <v>27232</v>
      </c>
      <c r="I242" s="22">
        <v>28633</v>
      </c>
      <c r="J242" s="22">
        <v>353207</v>
      </c>
      <c r="K242" s="22">
        <v>486956</v>
      </c>
      <c r="L242" s="22">
        <v>23222</v>
      </c>
      <c r="M242" s="22">
        <v>21780</v>
      </c>
      <c r="N242" s="22">
        <v>20516</v>
      </c>
      <c r="O242" s="22">
        <v>19184</v>
      </c>
      <c r="P242" s="22">
        <v>17784</v>
      </c>
      <c r="Q242" s="22">
        <v>166058</v>
      </c>
      <c r="R242" s="22">
        <v>268544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90071</v>
      </c>
      <c r="F251" s="22">
        <v>91658</v>
      </c>
      <c r="G251" s="22">
        <v>93271</v>
      </c>
      <c r="H251" s="22">
        <v>0</v>
      </c>
      <c r="I251" s="22">
        <v>0</v>
      </c>
      <c r="J251" s="22">
        <v>0</v>
      </c>
      <c r="K251" s="22">
        <v>275000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84296</v>
      </c>
      <c r="F252" s="22">
        <v>87331</v>
      </c>
      <c r="G252" s="22">
        <v>90476</v>
      </c>
      <c r="H252" s="22">
        <v>93733</v>
      </c>
      <c r="I252" s="22">
        <v>97109</v>
      </c>
      <c r="J252" s="22">
        <v>848912</v>
      </c>
      <c r="K252" s="22">
        <v>1301857</v>
      </c>
      <c r="L252" s="22">
        <v>45718</v>
      </c>
      <c r="M252" s="22">
        <v>42682</v>
      </c>
      <c r="N252" s="22">
        <v>39538</v>
      </c>
      <c r="O252" s="22">
        <v>36280</v>
      </c>
      <c r="P252" s="22">
        <v>32905</v>
      </c>
      <c r="Q252" s="22">
        <v>126187</v>
      </c>
      <c r="R252" s="22">
        <v>323310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17956</v>
      </c>
      <c r="F253" s="22">
        <v>18966</v>
      </c>
      <c r="G253" s="22">
        <v>20033</v>
      </c>
      <c r="H253" s="22">
        <v>21160</v>
      </c>
      <c r="I253" s="22">
        <v>22348</v>
      </c>
      <c r="J253" s="22">
        <v>0</v>
      </c>
      <c r="K253" s="22">
        <v>100463</v>
      </c>
      <c r="L253" s="22">
        <v>5651</v>
      </c>
      <c r="M253" s="22">
        <v>4641</v>
      </c>
      <c r="N253" s="22">
        <v>3574</v>
      </c>
      <c r="O253" s="22">
        <v>2447</v>
      </c>
      <c r="P253" s="22">
        <v>1259</v>
      </c>
      <c r="Q253" s="22">
        <v>0</v>
      </c>
      <c r="R253" s="22">
        <v>17572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5381</v>
      </c>
      <c r="F254" s="22">
        <v>5683</v>
      </c>
      <c r="G254" s="22">
        <v>6003</v>
      </c>
      <c r="H254" s="22">
        <v>6341</v>
      </c>
      <c r="I254" s="22">
        <v>6697</v>
      </c>
      <c r="J254" s="22">
        <v>39580</v>
      </c>
      <c r="K254" s="22">
        <v>69685</v>
      </c>
      <c r="L254" s="22">
        <v>3919</v>
      </c>
      <c r="M254" s="22">
        <v>3617</v>
      </c>
      <c r="N254" s="22">
        <v>3297</v>
      </c>
      <c r="O254" s="22">
        <v>2959</v>
      </c>
      <c r="P254" s="22">
        <v>2603</v>
      </c>
      <c r="Q254" s="22">
        <v>6922</v>
      </c>
      <c r="R254" s="22">
        <v>23317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43433</v>
      </c>
      <c r="F255" s="22">
        <v>39328</v>
      </c>
      <c r="G255" s="22">
        <v>34963</v>
      </c>
      <c r="H255" s="22">
        <v>36618</v>
      </c>
      <c r="I255" s="22">
        <v>0</v>
      </c>
      <c r="J255" s="22">
        <v>0</v>
      </c>
      <c r="K255" s="22">
        <v>154342</v>
      </c>
      <c r="L255" s="22">
        <v>6592</v>
      </c>
      <c r="M255" s="22">
        <v>4639</v>
      </c>
      <c r="N255" s="22">
        <v>2946</v>
      </c>
      <c r="O255" s="22">
        <v>1290</v>
      </c>
      <c r="P255" s="22">
        <v>0</v>
      </c>
      <c r="Q255" s="22">
        <v>0</v>
      </c>
      <c r="R255" s="22">
        <v>15467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58000</v>
      </c>
      <c r="F257" s="22">
        <v>33269</v>
      </c>
      <c r="G257" s="22">
        <v>18000</v>
      </c>
      <c r="H257" s="22">
        <v>18000</v>
      </c>
      <c r="I257" s="22">
        <v>18000</v>
      </c>
      <c r="J257" s="22">
        <v>0</v>
      </c>
      <c r="K257" s="22">
        <v>145269</v>
      </c>
      <c r="L257" s="22">
        <v>2241</v>
      </c>
      <c r="M257" s="22">
        <v>2160</v>
      </c>
      <c r="N257" s="22">
        <v>1620</v>
      </c>
      <c r="O257" s="22">
        <v>1080</v>
      </c>
      <c r="P257" s="22">
        <v>540</v>
      </c>
      <c r="Q257" s="22">
        <v>0</v>
      </c>
      <c r="R257" s="22">
        <v>7641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150791</v>
      </c>
      <c r="F258" s="22">
        <v>134240</v>
      </c>
      <c r="G258" s="22">
        <v>139150</v>
      </c>
      <c r="H258" s="22">
        <v>144251</v>
      </c>
      <c r="I258" s="22">
        <v>85630</v>
      </c>
      <c r="J258" s="22">
        <v>178769</v>
      </c>
      <c r="K258" s="22">
        <v>832831</v>
      </c>
      <c r="L258" s="22">
        <v>26588</v>
      </c>
      <c r="M258" s="22">
        <v>21562</v>
      </c>
      <c r="N258" s="22">
        <v>16652</v>
      </c>
      <c r="O258" s="22">
        <v>11551</v>
      </c>
      <c r="P258" s="22">
        <v>6990</v>
      </c>
      <c r="Q258" s="22">
        <v>6470</v>
      </c>
      <c r="R258" s="22">
        <v>89813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105026</v>
      </c>
      <c r="F259" s="22">
        <v>73436</v>
      </c>
      <c r="G259" s="22">
        <v>75298</v>
      </c>
      <c r="H259" s="22">
        <v>46226</v>
      </c>
      <c r="I259" s="22">
        <v>47844</v>
      </c>
      <c r="J259" s="22">
        <v>469757</v>
      </c>
      <c r="K259" s="22">
        <v>817587</v>
      </c>
      <c r="L259" s="22">
        <v>32056</v>
      </c>
      <c r="M259" s="22">
        <v>28132</v>
      </c>
      <c r="N259" s="22">
        <v>24840</v>
      </c>
      <c r="O259" s="22">
        <v>21260</v>
      </c>
      <c r="P259" s="22">
        <v>19642</v>
      </c>
      <c r="Q259" s="22">
        <v>94021</v>
      </c>
      <c r="R259" s="22">
        <v>219951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4891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4891</v>
      </c>
      <c r="L260" s="22">
        <v>300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300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19681</v>
      </c>
      <c r="F261" s="22">
        <v>20484</v>
      </c>
      <c r="G261" s="22">
        <v>21321</v>
      </c>
      <c r="H261" s="22">
        <v>22192</v>
      </c>
      <c r="I261" s="22">
        <v>23098</v>
      </c>
      <c r="J261" s="22">
        <v>597335</v>
      </c>
      <c r="K261" s="22">
        <v>704111</v>
      </c>
      <c r="L261" s="22">
        <v>28269</v>
      </c>
      <c r="M261" s="22">
        <v>27466</v>
      </c>
      <c r="N261" s="22">
        <v>26629</v>
      </c>
      <c r="O261" s="22">
        <v>25758</v>
      </c>
      <c r="P261" s="22">
        <v>24853</v>
      </c>
      <c r="Q261" s="22">
        <v>206967</v>
      </c>
      <c r="R261" s="22">
        <v>339942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15497</v>
      </c>
      <c r="F262" s="22">
        <v>6754</v>
      </c>
      <c r="G262" s="22">
        <v>7174</v>
      </c>
      <c r="H262" s="22">
        <v>7621</v>
      </c>
      <c r="I262" s="22">
        <v>8095</v>
      </c>
      <c r="J262" s="22">
        <v>30665</v>
      </c>
      <c r="K262" s="22">
        <v>75806</v>
      </c>
      <c r="L262" s="22">
        <v>4628</v>
      </c>
      <c r="M262" s="22">
        <v>3707</v>
      </c>
      <c r="N262" s="22">
        <v>3287</v>
      </c>
      <c r="O262" s="22">
        <v>2841</v>
      </c>
      <c r="P262" s="22">
        <v>2367</v>
      </c>
      <c r="Q262" s="22">
        <v>7511</v>
      </c>
      <c r="R262" s="22">
        <v>24341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99647</v>
      </c>
      <c r="F263" s="22">
        <v>102178</v>
      </c>
      <c r="G263" s="22">
        <v>104777</v>
      </c>
      <c r="H263" s="22">
        <v>107446</v>
      </c>
      <c r="I263" s="22">
        <v>86275</v>
      </c>
      <c r="J263" s="22">
        <v>667143</v>
      </c>
      <c r="K263" s="22">
        <v>1167466</v>
      </c>
      <c r="L263" s="22">
        <v>31878</v>
      </c>
      <c r="M263" s="22">
        <v>29346</v>
      </c>
      <c r="N263" s="22">
        <v>26747</v>
      </c>
      <c r="O263" s="22">
        <v>24078</v>
      </c>
      <c r="P263" s="22">
        <v>21432</v>
      </c>
      <c r="Q263" s="22">
        <v>93496</v>
      </c>
      <c r="R263" s="22">
        <v>226977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76376</v>
      </c>
      <c r="F264" s="22">
        <v>78996</v>
      </c>
      <c r="G264" s="22">
        <v>81721</v>
      </c>
      <c r="H264" s="22">
        <v>84556</v>
      </c>
      <c r="I264" s="22">
        <v>87506</v>
      </c>
      <c r="J264" s="22">
        <v>685388</v>
      </c>
      <c r="K264" s="22">
        <v>1094543</v>
      </c>
      <c r="L264" s="22">
        <v>42457</v>
      </c>
      <c r="M264" s="22">
        <v>39836</v>
      </c>
      <c r="N264" s="22">
        <v>37111</v>
      </c>
      <c r="O264" s="22">
        <v>34276</v>
      </c>
      <c r="P264" s="22">
        <v>31327</v>
      </c>
      <c r="Q264" s="22">
        <v>208372</v>
      </c>
      <c r="R264" s="22">
        <v>393379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4460</v>
      </c>
      <c r="F265" s="22">
        <v>4706</v>
      </c>
      <c r="G265" s="22">
        <v>4967</v>
      </c>
      <c r="H265" s="22">
        <v>5241</v>
      </c>
      <c r="I265" s="22">
        <v>5531</v>
      </c>
      <c r="J265" s="22">
        <v>144124</v>
      </c>
      <c r="K265" s="22">
        <v>169029</v>
      </c>
      <c r="L265" s="22">
        <v>9155</v>
      </c>
      <c r="M265" s="22">
        <v>8909</v>
      </c>
      <c r="N265" s="22">
        <v>8649</v>
      </c>
      <c r="O265" s="22">
        <v>8374</v>
      </c>
      <c r="P265" s="22">
        <v>8085</v>
      </c>
      <c r="Q265" s="22">
        <v>73725</v>
      </c>
      <c r="R265" s="22">
        <v>116897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10884</v>
      </c>
      <c r="F267" s="22">
        <v>10884</v>
      </c>
      <c r="G267" s="22">
        <v>10884</v>
      </c>
      <c r="H267" s="22">
        <v>10884</v>
      </c>
      <c r="I267" s="22">
        <v>10884</v>
      </c>
      <c r="J267" s="22">
        <v>146008</v>
      </c>
      <c r="K267" s="22">
        <v>200428</v>
      </c>
      <c r="L267" s="22">
        <v>5836</v>
      </c>
      <c r="M267" s="22">
        <v>5509</v>
      </c>
      <c r="N267" s="22">
        <v>5183</v>
      </c>
      <c r="O267" s="22">
        <v>4856</v>
      </c>
      <c r="P267" s="22">
        <v>4530</v>
      </c>
      <c r="Q267" s="22">
        <v>29198</v>
      </c>
      <c r="R267" s="22">
        <v>55112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25774</v>
      </c>
      <c r="F268" s="22">
        <v>26944</v>
      </c>
      <c r="G268" s="22">
        <v>28168</v>
      </c>
      <c r="H268" s="22">
        <v>29448</v>
      </c>
      <c r="I268" s="22">
        <v>2514</v>
      </c>
      <c r="J268" s="22">
        <v>0</v>
      </c>
      <c r="K268" s="22">
        <v>112848</v>
      </c>
      <c r="L268" s="22">
        <v>4608</v>
      </c>
      <c r="M268" s="22">
        <v>4500</v>
      </c>
      <c r="N268" s="22">
        <v>3330</v>
      </c>
      <c r="O268" s="22">
        <v>2106</v>
      </c>
      <c r="P268" s="22">
        <v>836</v>
      </c>
      <c r="Q268" s="22">
        <v>0</v>
      </c>
      <c r="R268" s="22">
        <v>15380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21649</v>
      </c>
      <c r="F270" s="22">
        <v>23240</v>
      </c>
      <c r="G270" s="22">
        <v>14109</v>
      </c>
      <c r="H270" s="22">
        <v>15027</v>
      </c>
      <c r="I270" s="22">
        <v>16003</v>
      </c>
      <c r="J270" s="22">
        <v>17044</v>
      </c>
      <c r="K270" s="22">
        <v>107072</v>
      </c>
      <c r="L270" s="22">
        <v>7344</v>
      </c>
      <c r="M270" s="22">
        <v>5752</v>
      </c>
      <c r="N270" s="22">
        <v>4042</v>
      </c>
      <c r="O270" s="22">
        <v>3125</v>
      </c>
      <c r="P270" s="22">
        <v>2148</v>
      </c>
      <c r="Q270" s="22">
        <v>1108</v>
      </c>
      <c r="R270" s="22">
        <v>23519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17608</v>
      </c>
      <c r="F271" s="22">
        <v>18401</v>
      </c>
      <c r="G271" s="22">
        <v>14214</v>
      </c>
      <c r="H271" s="22">
        <v>14863</v>
      </c>
      <c r="I271" s="22">
        <v>15542</v>
      </c>
      <c r="J271" s="22">
        <v>238897</v>
      </c>
      <c r="K271" s="22">
        <v>319525</v>
      </c>
      <c r="L271" s="22">
        <v>14222</v>
      </c>
      <c r="M271" s="22">
        <v>13427</v>
      </c>
      <c r="N271" s="22">
        <v>12650</v>
      </c>
      <c r="O271" s="22">
        <v>12001</v>
      </c>
      <c r="P271" s="22">
        <v>11322</v>
      </c>
      <c r="Q271" s="22">
        <v>124819</v>
      </c>
      <c r="R271" s="22">
        <v>188441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32855</v>
      </c>
      <c r="F273" s="22">
        <v>34366</v>
      </c>
      <c r="G273" s="22">
        <v>35950</v>
      </c>
      <c r="H273" s="22">
        <v>37611</v>
      </c>
      <c r="I273" s="22">
        <v>39352</v>
      </c>
      <c r="J273" s="22">
        <v>605346</v>
      </c>
      <c r="K273" s="22">
        <v>785480</v>
      </c>
      <c r="L273" s="22">
        <v>31097</v>
      </c>
      <c r="M273" s="22">
        <v>29586</v>
      </c>
      <c r="N273" s="22">
        <v>28002</v>
      </c>
      <c r="O273" s="22">
        <v>26341</v>
      </c>
      <c r="P273" s="22">
        <v>24600</v>
      </c>
      <c r="Q273" s="22">
        <v>211160</v>
      </c>
      <c r="R273" s="22">
        <v>350786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12014</v>
      </c>
      <c r="F275" s="22">
        <v>8067</v>
      </c>
      <c r="G275" s="22">
        <v>3888</v>
      </c>
      <c r="H275" s="22">
        <v>4121</v>
      </c>
      <c r="I275" s="22">
        <v>4368</v>
      </c>
      <c r="J275" s="22">
        <v>53207</v>
      </c>
      <c r="K275" s="22">
        <v>85665</v>
      </c>
      <c r="L275" s="22">
        <v>4775</v>
      </c>
      <c r="M275" s="22">
        <v>4239</v>
      </c>
      <c r="N275" s="22">
        <v>3935</v>
      </c>
      <c r="O275" s="22">
        <v>3702</v>
      </c>
      <c r="P275" s="22">
        <v>3455</v>
      </c>
      <c r="Q275" s="22">
        <v>17196</v>
      </c>
      <c r="R275" s="22">
        <v>37302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17956</v>
      </c>
      <c r="F276" s="22">
        <v>18612</v>
      </c>
      <c r="G276" s="22">
        <v>19293</v>
      </c>
      <c r="H276" s="22">
        <v>19998</v>
      </c>
      <c r="I276" s="22">
        <v>20729</v>
      </c>
      <c r="J276" s="22">
        <v>419398</v>
      </c>
      <c r="K276" s="22">
        <v>515986</v>
      </c>
      <c r="L276" s="22">
        <v>18533</v>
      </c>
      <c r="M276" s="22">
        <v>17877</v>
      </c>
      <c r="N276" s="22">
        <v>17196</v>
      </c>
      <c r="O276" s="22">
        <v>16491</v>
      </c>
      <c r="P276" s="22">
        <v>15760</v>
      </c>
      <c r="Q276" s="22">
        <v>127928</v>
      </c>
      <c r="R276" s="22">
        <v>213785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62756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62756</v>
      </c>
      <c r="L277" s="22">
        <v>1077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1077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7550</v>
      </c>
      <c r="F278" s="22">
        <v>4636</v>
      </c>
      <c r="G278" s="22">
        <v>0</v>
      </c>
      <c r="H278" s="22">
        <v>0</v>
      </c>
      <c r="I278" s="22">
        <v>0</v>
      </c>
      <c r="J278" s="22">
        <v>0</v>
      </c>
      <c r="K278" s="22">
        <v>12186</v>
      </c>
      <c r="L278" s="22">
        <v>250</v>
      </c>
      <c r="M278" s="22">
        <v>65</v>
      </c>
      <c r="N278" s="22">
        <v>0</v>
      </c>
      <c r="O278" s="22">
        <v>0</v>
      </c>
      <c r="P278" s="22">
        <v>0</v>
      </c>
      <c r="Q278" s="22">
        <v>0</v>
      </c>
      <c r="R278" s="22">
        <v>315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53997</v>
      </c>
      <c r="F279" s="22">
        <v>56979</v>
      </c>
      <c r="G279" s="22">
        <v>60125</v>
      </c>
      <c r="H279" s="22">
        <v>63445</v>
      </c>
      <c r="I279" s="22">
        <v>56569</v>
      </c>
      <c r="J279" s="22">
        <v>578705</v>
      </c>
      <c r="K279" s="22">
        <v>869820</v>
      </c>
      <c r="L279" s="22">
        <v>45446</v>
      </c>
      <c r="M279" s="22">
        <v>42465</v>
      </c>
      <c r="N279" s="22">
        <v>39319</v>
      </c>
      <c r="O279" s="22">
        <v>35999</v>
      </c>
      <c r="P279" s="22">
        <v>32495</v>
      </c>
      <c r="Q279" s="22">
        <v>362785</v>
      </c>
      <c r="R279" s="22">
        <v>558509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34685</v>
      </c>
      <c r="F280" s="22">
        <v>35870</v>
      </c>
      <c r="G280" s="22">
        <v>37109</v>
      </c>
      <c r="H280" s="22">
        <v>38406</v>
      </c>
      <c r="I280" s="22">
        <v>30763</v>
      </c>
      <c r="J280" s="22">
        <v>312173</v>
      </c>
      <c r="K280" s="22">
        <v>489006</v>
      </c>
      <c r="L280" s="22">
        <v>20371</v>
      </c>
      <c r="M280" s="22">
        <v>19186</v>
      </c>
      <c r="N280" s="22">
        <v>17946</v>
      </c>
      <c r="O280" s="22">
        <v>16649</v>
      </c>
      <c r="P280" s="22">
        <v>15292</v>
      </c>
      <c r="Q280" s="22">
        <v>67731</v>
      </c>
      <c r="R280" s="22">
        <v>157175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109850</v>
      </c>
      <c r="F282" s="22">
        <v>109510</v>
      </c>
      <c r="G282" s="22">
        <v>114553</v>
      </c>
      <c r="H282" s="22">
        <v>119884</v>
      </c>
      <c r="I282" s="22">
        <v>125524</v>
      </c>
      <c r="J282" s="22">
        <v>823288</v>
      </c>
      <c r="K282" s="22">
        <v>1402609</v>
      </c>
      <c r="L282" s="22">
        <v>59858</v>
      </c>
      <c r="M282" s="22">
        <v>54614</v>
      </c>
      <c r="N282" s="22">
        <v>49571</v>
      </c>
      <c r="O282" s="22">
        <v>44241</v>
      </c>
      <c r="P282" s="22">
        <v>38600</v>
      </c>
      <c r="Q282" s="22">
        <v>118345</v>
      </c>
      <c r="R282" s="22">
        <v>365229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29688</v>
      </c>
      <c r="F284" s="22">
        <v>22495</v>
      </c>
      <c r="G284" s="22">
        <v>23053</v>
      </c>
      <c r="H284" s="22">
        <v>23646</v>
      </c>
      <c r="I284" s="22">
        <v>24277</v>
      </c>
      <c r="J284" s="22">
        <v>132030</v>
      </c>
      <c r="K284" s="22">
        <v>255189</v>
      </c>
      <c r="L284" s="22">
        <v>10519</v>
      </c>
      <c r="M284" s="22">
        <v>9271</v>
      </c>
      <c r="N284" s="22">
        <v>8301</v>
      </c>
      <c r="O284" s="22">
        <v>7296</v>
      </c>
      <c r="P284" s="22">
        <v>6252</v>
      </c>
      <c r="Q284" s="22">
        <v>16208</v>
      </c>
      <c r="R284" s="22">
        <v>57847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4519</v>
      </c>
      <c r="F290" s="22">
        <v>4908</v>
      </c>
      <c r="G290" s="22">
        <v>0</v>
      </c>
      <c r="H290" s="22">
        <v>0</v>
      </c>
      <c r="I290" s="22">
        <v>0</v>
      </c>
      <c r="J290" s="22">
        <v>0</v>
      </c>
      <c r="K290" s="22">
        <v>9427</v>
      </c>
      <c r="L290" s="22">
        <v>813</v>
      </c>
      <c r="M290" s="22">
        <v>423</v>
      </c>
      <c r="N290" s="22">
        <v>0</v>
      </c>
      <c r="O290" s="22">
        <v>0</v>
      </c>
      <c r="P290" s="22">
        <v>0</v>
      </c>
      <c r="Q290" s="22">
        <v>0</v>
      </c>
      <c r="R290" s="22">
        <v>1236</v>
      </c>
    </row>
    <row r="291" spans="1:1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62770</v>
      </c>
      <c r="F291" s="22">
        <v>110196</v>
      </c>
      <c r="G291" s="22">
        <v>113542</v>
      </c>
      <c r="H291" s="22">
        <v>116995</v>
      </c>
      <c r="I291" s="22">
        <v>120554</v>
      </c>
      <c r="J291" s="22">
        <v>15943</v>
      </c>
      <c r="K291" s="22">
        <v>540000</v>
      </c>
      <c r="L291" s="22">
        <v>8981</v>
      </c>
      <c r="M291" s="22">
        <v>12804</v>
      </c>
      <c r="N291" s="22">
        <v>9458</v>
      </c>
      <c r="O291" s="22">
        <v>6005</v>
      </c>
      <c r="P291" s="22">
        <v>2446</v>
      </c>
      <c r="Q291" s="22">
        <v>54</v>
      </c>
      <c r="R291" s="22">
        <v>39748</v>
      </c>
    </row>
    <row r="292" spans="1:1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10782</v>
      </c>
      <c r="F323" s="22">
        <v>6417</v>
      </c>
      <c r="G323" s="22">
        <v>6417</v>
      </c>
      <c r="H323" s="22">
        <v>6417</v>
      </c>
      <c r="I323" s="22">
        <v>2672</v>
      </c>
      <c r="J323" s="22">
        <v>0</v>
      </c>
      <c r="K323" s="22">
        <v>32705</v>
      </c>
      <c r="L323" s="22">
        <v>1196</v>
      </c>
      <c r="M323" s="22">
        <v>854</v>
      </c>
      <c r="N323" s="22">
        <v>567</v>
      </c>
      <c r="O323" s="22">
        <v>276</v>
      </c>
      <c r="P323" s="22">
        <v>30</v>
      </c>
      <c r="Q323" s="22">
        <v>0</v>
      </c>
      <c r="R323" s="22">
        <v>2923</v>
      </c>
    </row>
    <row r="324" spans="1:1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6544</v>
      </c>
      <c r="F334" s="22">
        <v>6953</v>
      </c>
      <c r="G334" s="22">
        <v>7387</v>
      </c>
      <c r="H334" s="22">
        <v>0</v>
      </c>
      <c r="I334" s="22">
        <v>0</v>
      </c>
      <c r="J334" s="22">
        <v>0</v>
      </c>
      <c r="K334" s="22">
        <v>20884</v>
      </c>
      <c r="L334" s="22">
        <v>1305</v>
      </c>
      <c r="M334" s="22">
        <v>896</v>
      </c>
      <c r="N334" s="22">
        <v>462</v>
      </c>
      <c r="O334" s="22">
        <v>0</v>
      </c>
      <c r="P334" s="22">
        <v>0</v>
      </c>
      <c r="Q334" s="22">
        <v>0</v>
      </c>
      <c r="R334" s="22">
        <v>2663</v>
      </c>
    </row>
    <row r="335" spans="1:1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</row>
    <row r="350" spans="1:18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760000</v>
      </c>
      <c r="F350" s="22">
        <v>760000</v>
      </c>
      <c r="G350" s="22">
        <v>380000</v>
      </c>
      <c r="H350" s="22">
        <v>0</v>
      </c>
      <c r="I350" s="22">
        <v>0</v>
      </c>
      <c r="J350" s="22">
        <v>0</v>
      </c>
      <c r="K350" s="22">
        <v>1900000</v>
      </c>
      <c r="L350" s="22">
        <v>46094</v>
      </c>
      <c r="M350" s="22">
        <v>25195</v>
      </c>
      <c r="N350" s="22">
        <v>4781</v>
      </c>
      <c r="O350" s="22">
        <v>0</v>
      </c>
      <c r="P350" s="22">
        <v>0</v>
      </c>
      <c r="Q350" s="22">
        <v>0</v>
      </c>
      <c r="R350" s="22">
        <v>76070</v>
      </c>
    </row>
    <row r="351" spans="1:18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83EB3-FD68-45F6-93B6-484A55F1E820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1269</v>
      </c>
      <c r="D1" s="20" t="s">
        <v>1294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1271</v>
      </c>
      <c r="F2" s="21" t="s">
        <v>1272</v>
      </c>
      <c r="G2" s="21" t="s">
        <v>1273</v>
      </c>
      <c r="H2" s="21" t="s">
        <v>1274</v>
      </c>
      <c r="I2" s="21" t="s">
        <v>1275</v>
      </c>
      <c r="J2" s="21" t="s">
        <v>1276</v>
      </c>
      <c r="K2" s="21" t="s">
        <v>1277</v>
      </c>
      <c r="L2" s="21" t="s">
        <v>1271</v>
      </c>
      <c r="M2" s="21" t="s">
        <v>1272</v>
      </c>
      <c r="N2" s="21" t="s">
        <v>1273</v>
      </c>
      <c r="O2" s="21" t="s">
        <v>1274</v>
      </c>
      <c r="P2" s="21" t="s">
        <v>1275</v>
      </c>
      <c r="Q2" s="21" t="s">
        <v>1276</v>
      </c>
      <c r="R2" s="21" t="s">
        <v>1278</v>
      </c>
    </row>
    <row r="3" spans="1:18" x14ac:dyDescent="0.25">
      <c r="A3" s="21"/>
      <c r="B3" s="21"/>
      <c r="C3" s="21"/>
      <c r="D3" s="21" t="s">
        <v>88</v>
      </c>
      <c r="E3" s="21" t="s">
        <v>1279</v>
      </c>
      <c r="F3" s="21" t="s">
        <v>1280</v>
      </c>
      <c r="G3" s="21" t="s">
        <v>1281</v>
      </c>
      <c r="H3" s="21" t="s">
        <v>1282</v>
      </c>
      <c r="I3" s="21" t="s">
        <v>1283</v>
      </c>
      <c r="J3" s="21" t="s">
        <v>1284</v>
      </c>
      <c r="K3" s="21" t="s">
        <v>1285</v>
      </c>
      <c r="L3" s="21" t="s">
        <v>1286</v>
      </c>
      <c r="M3" s="21" t="s">
        <v>1287</v>
      </c>
      <c r="N3" s="21" t="s">
        <v>1288</v>
      </c>
      <c r="O3" s="21" t="s">
        <v>1289</v>
      </c>
      <c r="P3" s="21" t="s">
        <v>1290</v>
      </c>
      <c r="Q3" s="21" t="s">
        <v>1291</v>
      </c>
      <c r="R3" s="21" t="s">
        <v>1292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4355083</v>
      </c>
      <c r="F4" s="22">
        <v>4439179</v>
      </c>
      <c r="G4" s="22">
        <v>4324209</v>
      </c>
      <c r="H4" s="22">
        <v>4299852</v>
      </c>
      <c r="I4" s="22">
        <v>3540728</v>
      </c>
      <c r="J4" s="22">
        <v>30203814</v>
      </c>
      <c r="K4" s="22">
        <v>51162865</v>
      </c>
      <c r="L4" s="22">
        <v>1966050</v>
      </c>
      <c r="M4" s="22">
        <v>1776090</v>
      </c>
      <c r="N4" s="22">
        <v>1581404</v>
      </c>
      <c r="O4" s="22">
        <v>1393044</v>
      </c>
      <c r="P4" s="22">
        <v>1204698</v>
      </c>
      <c r="Q4" s="22">
        <v>5800187</v>
      </c>
      <c r="R4" s="22">
        <v>13721473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709798</v>
      </c>
      <c r="F5" s="22">
        <v>731742</v>
      </c>
      <c r="G5" s="22">
        <v>648133</v>
      </c>
      <c r="H5" s="22">
        <v>677176</v>
      </c>
      <c r="I5" s="22">
        <v>637926</v>
      </c>
      <c r="J5" s="22">
        <v>6781435</v>
      </c>
      <c r="K5" s="22">
        <v>10186210</v>
      </c>
      <c r="L5" s="22">
        <v>385493</v>
      </c>
      <c r="M5" s="22">
        <v>356916</v>
      </c>
      <c r="N5" s="22">
        <v>327872</v>
      </c>
      <c r="O5" s="22">
        <v>298830</v>
      </c>
      <c r="P5" s="22">
        <v>269198</v>
      </c>
      <c r="Q5" s="22">
        <v>1521114</v>
      </c>
      <c r="R5" s="22">
        <v>3159423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442494000</v>
      </c>
      <c r="F6" s="22">
        <v>469846000</v>
      </c>
      <c r="G6" s="22">
        <v>397120000</v>
      </c>
      <c r="H6" s="22">
        <v>387157000</v>
      </c>
      <c r="I6" s="22">
        <v>226303000</v>
      </c>
      <c r="J6" s="22">
        <v>1738462000</v>
      </c>
      <c r="K6" s="22">
        <v>3661382000</v>
      </c>
      <c r="L6" s="22">
        <v>132863000</v>
      </c>
      <c r="M6" s="22">
        <v>114621000</v>
      </c>
      <c r="N6" s="22">
        <v>98933000</v>
      </c>
      <c r="O6" s="22">
        <v>86709000</v>
      </c>
      <c r="P6" s="22">
        <v>76856000</v>
      </c>
      <c r="Q6" s="22">
        <v>524380000</v>
      </c>
      <c r="R6" s="22">
        <v>1034362000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2228752</v>
      </c>
      <c r="F7" s="22">
        <v>1938324</v>
      </c>
      <c r="G7" s="22">
        <v>1709324</v>
      </c>
      <c r="H7" s="22">
        <v>1655693</v>
      </c>
      <c r="I7" s="22">
        <v>1697279</v>
      </c>
      <c r="J7" s="22">
        <v>15522392</v>
      </c>
      <c r="K7" s="22">
        <v>24751764</v>
      </c>
      <c r="L7" s="22">
        <v>1080170</v>
      </c>
      <c r="M7" s="22">
        <v>971513</v>
      </c>
      <c r="N7" s="22">
        <v>884394</v>
      </c>
      <c r="O7" s="22">
        <v>807759</v>
      </c>
      <c r="P7" s="22">
        <v>732437</v>
      </c>
      <c r="Q7" s="22">
        <v>3325943</v>
      </c>
      <c r="R7" s="22">
        <v>7802216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1289592</v>
      </c>
      <c r="F8" s="22">
        <v>1285970</v>
      </c>
      <c r="G8" s="22">
        <v>1341702</v>
      </c>
      <c r="H8" s="22">
        <v>1399911</v>
      </c>
      <c r="I8" s="22">
        <v>1460711</v>
      </c>
      <c r="J8" s="22">
        <v>21025625</v>
      </c>
      <c r="K8" s="22">
        <v>27803511</v>
      </c>
      <c r="L8" s="22">
        <v>1136920</v>
      </c>
      <c r="M8" s="22">
        <v>1078072</v>
      </c>
      <c r="N8" s="22">
        <v>1022340</v>
      </c>
      <c r="O8" s="22">
        <v>964131</v>
      </c>
      <c r="P8" s="22">
        <v>903331</v>
      </c>
      <c r="Q8" s="22">
        <v>5854082</v>
      </c>
      <c r="R8" s="22">
        <v>10958876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109452000</v>
      </c>
      <c r="F9" s="22">
        <v>172288000</v>
      </c>
      <c r="G9" s="22">
        <v>115847000</v>
      </c>
      <c r="H9" s="22">
        <v>178727000</v>
      </c>
      <c r="I9" s="22">
        <v>119543000</v>
      </c>
      <c r="J9" s="22">
        <v>1730330000</v>
      </c>
      <c r="K9" s="22">
        <v>2426187000</v>
      </c>
      <c r="L9" s="22">
        <v>101326000</v>
      </c>
      <c r="M9" s="22">
        <v>96547000</v>
      </c>
      <c r="N9" s="22">
        <v>89859000</v>
      </c>
      <c r="O9" s="22">
        <v>84747000</v>
      </c>
      <c r="P9" s="22">
        <v>78403000</v>
      </c>
      <c r="Q9" s="22">
        <v>577755000</v>
      </c>
      <c r="R9" s="22">
        <v>1028637000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2044756</v>
      </c>
      <c r="F10" s="22">
        <v>2128169</v>
      </c>
      <c r="G10" s="22">
        <v>2215805</v>
      </c>
      <c r="H10" s="22">
        <v>2310164</v>
      </c>
      <c r="I10" s="22">
        <v>2408945</v>
      </c>
      <c r="J10" s="22">
        <v>27176028</v>
      </c>
      <c r="K10" s="22">
        <v>38283867</v>
      </c>
      <c r="L10" s="22">
        <v>1507066</v>
      </c>
      <c r="M10" s="22">
        <v>1420447</v>
      </c>
      <c r="N10" s="22">
        <v>1330078</v>
      </c>
      <c r="O10" s="22">
        <v>1235719</v>
      </c>
      <c r="P10" s="22">
        <v>1136938</v>
      </c>
      <c r="Q10" s="22">
        <v>6694909</v>
      </c>
      <c r="R10" s="22">
        <v>13325157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7378165</v>
      </c>
      <c r="F11" s="22">
        <v>7254365</v>
      </c>
      <c r="G11" s="22">
        <v>7428311</v>
      </c>
      <c r="H11" s="22">
        <v>7769159</v>
      </c>
      <c r="I11" s="22">
        <v>8126288</v>
      </c>
      <c r="J11" s="22">
        <v>97939801</v>
      </c>
      <c r="K11" s="22">
        <v>135896089</v>
      </c>
      <c r="L11" s="22">
        <v>5914009</v>
      </c>
      <c r="M11" s="22">
        <v>5582967</v>
      </c>
      <c r="N11" s="22">
        <v>5253998</v>
      </c>
      <c r="O11" s="22">
        <v>4913150</v>
      </c>
      <c r="P11" s="22">
        <v>4556021</v>
      </c>
      <c r="Q11" s="22">
        <v>24825475</v>
      </c>
      <c r="R11" s="22">
        <v>51045620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1657174</v>
      </c>
      <c r="F12" s="22">
        <v>1527184</v>
      </c>
      <c r="G12" s="22">
        <v>1499994</v>
      </c>
      <c r="H12" s="22">
        <v>1041929</v>
      </c>
      <c r="I12" s="22">
        <v>545243</v>
      </c>
      <c r="J12" s="22">
        <v>2740486</v>
      </c>
      <c r="K12" s="22">
        <v>9012010</v>
      </c>
      <c r="L12" s="22">
        <v>316470</v>
      </c>
      <c r="M12" s="22">
        <v>331876</v>
      </c>
      <c r="N12" s="22">
        <v>262866</v>
      </c>
      <c r="O12" s="22">
        <v>201286</v>
      </c>
      <c r="P12" s="22">
        <v>157418</v>
      </c>
      <c r="Q12" s="22">
        <v>703189</v>
      </c>
      <c r="R12" s="22">
        <v>1973105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2759610</v>
      </c>
      <c r="F13" s="22">
        <v>2346833</v>
      </c>
      <c r="G13" s="22">
        <v>2448366</v>
      </c>
      <c r="H13" s="22">
        <v>4874919</v>
      </c>
      <c r="I13" s="22">
        <v>2139241</v>
      </c>
      <c r="J13" s="22">
        <v>35373126</v>
      </c>
      <c r="K13" s="22">
        <v>49942095</v>
      </c>
      <c r="L13" s="22">
        <v>2123816</v>
      </c>
      <c r="M13" s="22">
        <v>2121557</v>
      </c>
      <c r="N13" s="22">
        <v>2006858</v>
      </c>
      <c r="O13" s="22">
        <v>1891556</v>
      </c>
      <c r="P13" s="22">
        <v>1689779</v>
      </c>
      <c r="Q13" s="22">
        <v>12596258</v>
      </c>
      <c r="R13" s="22">
        <v>22429824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9680000</v>
      </c>
      <c r="F14" s="22">
        <v>8169000</v>
      </c>
      <c r="G14" s="22">
        <v>8162000</v>
      </c>
      <c r="H14" s="22">
        <v>7527000</v>
      </c>
      <c r="I14" s="22">
        <v>5948000</v>
      </c>
      <c r="J14" s="22">
        <v>37035000</v>
      </c>
      <c r="K14" s="22">
        <v>76521000</v>
      </c>
      <c r="L14" s="22">
        <v>2549000</v>
      </c>
      <c r="M14" s="22">
        <v>2200000</v>
      </c>
      <c r="N14" s="22">
        <v>1950000</v>
      </c>
      <c r="O14" s="22">
        <v>1701000</v>
      </c>
      <c r="P14" s="22">
        <v>1472000</v>
      </c>
      <c r="Q14" s="22">
        <v>6105000</v>
      </c>
      <c r="R14" s="22">
        <v>15977000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1277922</v>
      </c>
      <c r="F15" s="22">
        <v>1310258</v>
      </c>
      <c r="G15" s="22">
        <v>1102262</v>
      </c>
      <c r="H15" s="22">
        <v>1136779</v>
      </c>
      <c r="I15" s="22">
        <v>1153542</v>
      </c>
      <c r="J15" s="22">
        <v>21034080</v>
      </c>
      <c r="K15" s="22">
        <v>27014843</v>
      </c>
      <c r="L15" s="22">
        <v>794856</v>
      </c>
      <c r="M15" s="22">
        <v>762521</v>
      </c>
      <c r="N15" s="22">
        <v>729115</v>
      </c>
      <c r="O15" s="22">
        <v>694599</v>
      </c>
      <c r="P15" s="22">
        <v>659590</v>
      </c>
      <c r="Q15" s="22">
        <v>5040203</v>
      </c>
      <c r="R15" s="22">
        <v>8680884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20741000</v>
      </c>
      <c r="F16" s="22">
        <v>19536000</v>
      </c>
      <c r="G16" s="22">
        <v>18716000</v>
      </c>
      <c r="H16" s="22">
        <v>16197000</v>
      </c>
      <c r="I16" s="22">
        <v>16467000</v>
      </c>
      <c r="J16" s="22">
        <v>119472000</v>
      </c>
      <c r="K16" s="22">
        <v>211129000</v>
      </c>
      <c r="L16" s="22">
        <v>9517000</v>
      </c>
      <c r="M16" s="22">
        <v>8388000</v>
      </c>
      <c r="N16" s="22">
        <v>7410000</v>
      </c>
      <c r="O16" s="22">
        <v>6556000</v>
      </c>
      <c r="P16" s="22">
        <v>5811000</v>
      </c>
      <c r="Q16" s="22">
        <v>29354000</v>
      </c>
      <c r="R16" s="22">
        <v>67036000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15497475</v>
      </c>
      <c r="F17" s="22">
        <v>14513827</v>
      </c>
      <c r="G17" s="22">
        <v>14959150</v>
      </c>
      <c r="H17" s="22">
        <v>15258066</v>
      </c>
      <c r="I17" s="22">
        <v>14520705</v>
      </c>
      <c r="J17" s="22">
        <v>133751449</v>
      </c>
      <c r="K17" s="22">
        <v>208500672</v>
      </c>
      <c r="L17" s="22">
        <v>8703178</v>
      </c>
      <c r="M17" s="22">
        <v>8114753</v>
      </c>
      <c r="N17" s="22">
        <v>7611891</v>
      </c>
      <c r="O17" s="22">
        <v>6951562</v>
      </c>
      <c r="P17" s="22">
        <v>6295187</v>
      </c>
      <c r="Q17" s="22">
        <v>47921898</v>
      </c>
      <c r="R17" s="22">
        <v>85598469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1118960</v>
      </c>
      <c r="F18" s="22">
        <v>1163750</v>
      </c>
      <c r="G18" s="22">
        <v>1220210</v>
      </c>
      <c r="H18" s="22">
        <v>1023800</v>
      </c>
      <c r="I18" s="22">
        <v>969770</v>
      </c>
      <c r="J18" s="22">
        <v>11774070</v>
      </c>
      <c r="K18" s="22">
        <v>17270560</v>
      </c>
      <c r="L18" s="22">
        <v>752770</v>
      </c>
      <c r="M18" s="22">
        <v>727950</v>
      </c>
      <c r="N18" s="22">
        <v>705000</v>
      </c>
      <c r="O18" s="22">
        <v>659740</v>
      </c>
      <c r="P18" s="22">
        <v>612480</v>
      </c>
      <c r="Q18" s="22">
        <v>3098530</v>
      </c>
      <c r="R18" s="22">
        <v>6556470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3588392</v>
      </c>
      <c r="F19" s="22">
        <v>3754743</v>
      </c>
      <c r="G19" s="22">
        <v>3928895</v>
      </c>
      <c r="H19" s="22">
        <v>4111218</v>
      </c>
      <c r="I19" s="22">
        <v>4302099</v>
      </c>
      <c r="J19" s="22">
        <v>33172923</v>
      </c>
      <c r="K19" s="22">
        <v>52858270</v>
      </c>
      <c r="L19" s="22">
        <v>2412025</v>
      </c>
      <c r="M19" s="22">
        <v>2245673</v>
      </c>
      <c r="N19" s="22">
        <v>2071522</v>
      </c>
      <c r="O19" s="22">
        <v>1889198</v>
      </c>
      <c r="P19" s="22">
        <v>1698318</v>
      </c>
      <c r="Q19" s="22">
        <v>6356316</v>
      </c>
      <c r="R19" s="22">
        <v>16673052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3007151</v>
      </c>
      <c r="F20" s="22">
        <v>3052349</v>
      </c>
      <c r="G20" s="22">
        <v>1281103</v>
      </c>
      <c r="H20" s="22">
        <v>1329987</v>
      </c>
      <c r="I20" s="22">
        <v>1378565</v>
      </c>
      <c r="J20" s="22">
        <v>22709849</v>
      </c>
      <c r="K20" s="22">
        <v>32759004</v>
      </c>
      <c r="L20" s="22">
        <v>1179295</v>
      </c>
      <c r="M20" s="22">
        <v>1079252</v>
      </c>
      <c r="N20" s="22">
        <v>1003593</v>
      </c>
      <c r="O20" s="22">
        <v>953857</v>
      </c>
      <c r="P20" s="22">
        <v>902082</v>
      </c>
      <c r="Q20" s="22">
        <v>7682973</v>
      </c>
      <c r="R20" s="22">
        <v>12801052</v>
      </c>
    </row>
    <row r="21" spans="1:18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404741</v>
      </c>
      <c r="F21" s="22">
        <v>364283</v>
      </c>
      <c r="G21" s="22">
        <v>0</v>
      </c>
      <c r="H21" s="22">
        <v>0</v>
      </c>
      <c r="I21" s="22">
        <v>0</v>
      </c>
      <c r="J21" s="22">
        <v>0</v>
      </c>
      <c r="K21" s="22">
        <v>769024</v>
      </c>
      <c r="L21" s="22">
        <v>12260</v>
      </c>
      <c r="M21" s="22">
        <v>5729</v>
      </c>
      <c r="N21" s="22">
        <v>0</v>
      </c>
      <c r="O21" s="22">
        <v>0</v>
      </c>
      <c r="P21" s="22">
        <v>0</v>
      </c>
      <c r="Q21" s="22">
        <v>0</v>
      </c>
      <c r="R21" s="22">
        <v>17989</v>
      </c>
    </row>
    <row r="22" spans="1:18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742286</v>
      </c>
      <c r="F22" s="22">
        <v>776215</v>
      </c>
      <c r="G22" s="22">
        <v>596874</v>
      </c>
      <c r="H22" s="22">
        <v>628996</v>
      </c>
      <c r="I22" s="22">
        <v>499460</v>
      </c>
      <c r="J22" s="22">
        <v>2276286</v>
      </c>
      <c r="K22" s="22">
        <v>5520117</v>
      </c>
      <c r="L22" s="22">
        <v>276185</v>
      </c>
      <c r="M22" s="22">
        <v>242255</v>
      </c>
      <c r="N22" s="22">
        <v>207939</v>
      </c>
      <c r="O22" s="22">
        <v>175818</v>
      </c>
      <c r="P22" s="22">
        <v>141954</v>
      </c>
      <c r="Q22" s="22">
        <v>324057</v>
      </c>
      <c r="R22" s="22">
        <v>1368208</v>
      </c>
    </row>
    <row r="23" spans="1:18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2090929</v>
      </c>
      <c r="F23" s="22">
        <v>1669369</v>
      </c>
      <c r="G23" s="22">
        <v>1578511</v>
      </c>
      <c r="H23" s="22">
        <v>1575520</v>
      </c>
      <c r="I23" s="22">
        <v>1618408</v>
      </c>
      <c r="J23" s="22">
        <v>11463364</v>
      </c>
      <c r="K23" s="22">
        <v>19996101</v>
      </c>
      <c r="L23" s="22">
        <v>694334</v>
      </c>
      <c r="M23" s="22">
        <v>621195</v>
      </c>
      <c r="N23" s="22">
        <v>562324</v>
      </c>
      <c r="O23" s="22">
        <v>505190</v>
      </c>
      <c r="P23" s="22">
        <v>448429</v>
      </c>
      <c r="Q23" s="22">
        <v>3098328</v>
      </c>
      <c r="R23" s="22">
        <v>5929800</v>
      </c>
    </row>
    <row r="24" spans="1:18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12910873</v>
      </c>
      <c r="F24" s="22">
        <v>11722326</v>
      </c>
      <c r="G24" s="22">
        <v>9333913</v>
      </c>
      <c r="H24" s="22">
        <v>8919425</v>
      </c>
      <c r="I24" s="22">
        <v>9072995</v>
      </c>
      <c r="J24" s="22">
        <v>120546931</v>
      </c>
      <c r="K24" s="22">
        <v>172506463</v>
      </c>
      <c r="L24" s="22">
        <v>7530569</v>
      </c>
      <c r="M24" s="22">
        <v>6881626</v>
      </c>
      <c r="N24" s="22">
        <v>6292605</v>
      </c>
      <c r="O24" s="22">
        <v>5861519</v>
      </c>
      <c r="P24" s="22">
        <v>5454334</v>
      </c>
      <c r="Q24" s="22">
        <v>42225006</v>
      </c>
      <c r="R24" s="22">
        <v>74245659</v>
      </c>
    </row>
    <row r="25" spans="1:18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17885356</v>
      </c>
      <c r="F25" s="22">
        <v>18521352</v>
      </c>
      <c r="G25" s="22">
        <v>18558752</v>
      </c>
      <c r="H25" s="22">
        <v>19074474</v>
      </c>
      <c r="I25" s="22">
        <v>19346662</v>
      </c>
      <c r="J25" s="22">
        <v>326919220</v>
      </c>
      <c r="K25" s="22">
        <v>420305816</v>
      </c>
      <c r="L25" s="22">
        <v>18878007</v>
      </c>
      <c r="M25" s="22">
        <v>18025864</v>
      </c>
      <c r="N25" s="22">
        <v>17153564</v>
      </c>
      <c r="O25" s="22">
        <v>16262570</v>
      </c>
      <c r="P25" s="22">
        <v>15355619</v>
      </c>
      <c r="Q25" s="22">
        <v>124802933</v>
      </c>
      <c r="R25" s="22">
        <v>210478557</v>
      </c>
    </row>
    <row r="26" spans="1:18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1201443</v>
      </c>
      <c r="F27" s="22">
        <v>1243824</v>
      </c>
      <c r="G27" s="22">
        <v>1287701</v>
      </c>
      <c r="H27" s="22">
        <v>1333126</v>
      </c>
      <c r="I27" s="22">
        <v>1380153</v>
      </c>
      <c r="J27" s="22">
        <v>2162050</v>
      </c>
      <c r="K27" s="22">
        <v>8608297</v>
      </c>
      <c r="L27" s="22">
        <v>290619</v>
      </c>
      <c r="M27" s="22">
        <v>248238</v>
      </c>
      <c r="N27" s="22">
        <v>204361</v>
      </c>
      <c r="O27" s="22">
        <v>158936</v>
      </c>
      <c r="P27" s="22">
        <v>111909</v>
      </c>
      <c r="Q27" s="22">
        <v>76044</v>
      </c>
      <c r="R27" s="22">
        <v>1090107</v>
      </c>
    </row>
    <row r="28" spans="1:18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112332</v>
      </c>
      <c r="F29" s="22">
        <v>117178</v>
      </c>
      <c r="G29" s="22">
        <v>122232</v>
      </c>
      <c r="H29" s="22">
        <v>127505</v>
      </c>
      <c r="I29" s="22">
        <v>133005</v>
      </c>
      <c r="J29" s="22">
        <v>3377863</v>
      </c>
      <c r="K29" s="22">
        <v>3990115</v>
      </c>
      <c r="L29" s="22">
        <v>169116</v>
      </c>
      <c r="M29" s="22">
        <v>164270</v>
      </c>
      <c r="N29" s="22">
        <v>159216</v>
      </c>
      <c r="O29" s="22">
        <v>153943</v>
      </c>
      <c r="P29" s="22">
        <v>148443</v>
      </c>
      <c r="Q29" s="22">
        <v>1406758</v>
      </c>
      <c r="R29" s="22">
        <v>2201746</v>
      </c>
    </row>
    <row r="30" spans="1:18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650755</v>
      </c>
      <c r="F30" s="22">
        <v>675333</v>
      </c>
      <c r="G30" s="22">
        <v>700853</v>
      </c>
      <c r="H30" s="22">
        <v>727353</v>
      </c>
      <c r="I30" s="22">
        <v>754871</v>
      </c>
      <c r="J30" s="22">
        <v>3220198</v>
      </c>
      <c r="K30" s="22">
        <v>6729363</v>
      </c>
      <c r="L30" s="22">
        <v>254873</v>
      </c>
      <c r="M30" s="22">
        <v>230295</v>
      </c>
      <c r="N30" s="22">
        <v>204775</v>
      </c>
      <c r="O30" s="22">
        <v>178275</v>
      </c>
      <c r="P30" s="22">
        <v>150757</v>
      </c>
      <c r="Q30" s="22">
        <v>408245</v>
      </c>
      <c r="R30" s="22">
        <v>1427220</v>
      </c>
    </row>
    <row r="31" spans="1:18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629396</v>
      </c>
      <c r="F31" s="22">
        <v>612988</v>
      </c>
      <c r="G31" s="22">
        <v>634895</v>
      </c>
      <c r="H31" s="22">
        <v>657587</v>
      </c>
      <c r="I31" s="22">
        <v>681091</v>
      </c>
      <c r="J31" s="22">
        <v>2093844</v>
      </c>
      <c r="K31" s="22">
        <v>5309801</v>
      </c>
      <c r="L31" s="22">
        <v>184688</v>
      </c>
      <c r="M31" s="22">
        <v>163536</v>
      </c>
      <c r="N31" s="22">
        <v>141628</v>
      </c>
      <c r="O31" s="22">
        <v>118937</v>
      </c>
      <c r="P31" s="22">
        <v>95433</v>
      </c>
      <c r="Q31" s="22">
        <v>327996</v>
      </c>
      <c r="R31" s="22">
        <v>1032218</v>
      </c>
    </row>
    <row r="32" spans="1:18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</row>
    <row r="33" spans="1:18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281065</v>
      </c>
      <c r="F33" s="22">
        <v>287894</v>
      </c>
      <c r="G33" s="22">
        <v>193832</v>
      </c>
      <c r="H33" s="22">
        <v>46604</v>
      </c>
      <c r="I33" s="22">
        <v>49575</v>
      </c>
      <c r="J33" s="22">
        <v>529020</v>
      </c>
      <c r="K33" s="22">
        <v>1387990</v>
      </c>
      <c r="L33" s="22">
        <v>57691</v>
      </c>
      <c r="M33" s="22">
        <v>50862</v>
      </c>
      <c r="N33" s="22">
        <v>43777</v>
      </c>
      <c r="O33" s="22">
        <v>39856</v>
      </c>
      <c r="P33" s="22">
        <v>36885</v>
      </c>
      <c r="Q33" s="22">
        <v>162660</v>
      </c>
      <c r="R33" s="22">
        <v>391731</v>
      </c>
    </row>
    <row r="34" spans="1:18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1421303</v>
      </c>
      <c r="F34" s="22">
        <v>347852</v>
      </c>
      <c r="G34" s="22">
        <v>356704</v>
      </c>
      <c r="H34" s="22">
        <v>365785</v>
      </c>
      <c r="I34" s="22">
        <v>375101</v>
      </c>
      <c r="J34" s="22">
        <v>1812458</v>
      </c>
      <c r="K34" s="22">
        <v>4679203</v>
      </c>
      <c r="L34" s="22">
        <v>95479</v>
      </c>
      <c r="M34" s="22">
        <v>80480</v>
      </c>
      <c r="N34" s="22">
        <v>71628</v>
      </c>
      <c r="O34" s="22">
        <v>62547</v>
      </c>
      <c r="P34" s="22">
        <v>53231</v>
      </c>
      <c r="Q34" s="22">
        <v>117752</v>
      </c>
      <c r="R34" s="22">
        <v>481117</v>
      </c>
    </row>
    <row r="35" spans="1:18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562670</v>
      </c>
      <c r="F35" s="22">
        <v>493716</v>
      </c>
      <c r="G35" s="22">
        <v>5540659</v>
      </c>
      <c r="H35" s="22">
        <v>39418</v>
      </c>
      <c r="I35" s="22">
        <v>32878</v>
      </c>
      <c r="J35" s="22">
        <v>703784</v>
      </c>
      <c r="K35" s="22">
        <v>7373125</v>
      </c>
      <c r="L35" s="22">
        <v>344827</v>
      </c>
      <c r="M35" s="22">
        <v>311528</v>
      </c>
      <c r="N35" s="22">
        <v>37224</v>
      </c>
      <c r="O35" s="22">
        <v>35922</v>
      </c>
      <c r="P35" s="22">
        <v>34626</v>
      </c>
      <c r="Q35" s="22">
        <v>644373</v>
      </c>
      <c r="R35" s="22">
        <v>1408500</v>
      </c>
    </row>
    <row r="36" spans="1:18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495000</v>
      </c>
      <c r="F37" s="22">
        <v>495000</v>
      </c>
      <c r="G37" s="22">
        <v>495000</v>
      </c>
      <c r="H37" s="22">
        <v>495000</v>
      </c>
      <c r="I37" s="22">
        <v>446937</v>
      </c>
      <c r="J37" s="22">
        <v>0</v>
      </c>
      <c r="K37" s="22">
        <v>2426937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291629</v>
      </c>
      <c r="F38" s="22">
        <v>303428</v>
      </c>
      <c r="G38" s="22">
        <v>315705</v>
      </c>
      <c r="H38" s="22">
        <v>328479</v>
      </c>
      <c r="I38" s="22">
        <v>341770</v>
      </c>
      <c r="J38" s="22">
        <v>2584745</v>
      </c>
      <c r="K38" s="22">
        <v>4165756</v>
      </c>
      <c r="L38" s="22">
        <v>163988</v>
      </c>
      <c r="M38" s="22">
        <v>152189</v>
      </c>
      <c r="N38" s="22">
        <v>139912</v>
      </c>
      <c r="O38" s="22">
        <v>127138</v>
      </c>
      <c r="P38" s="22">
        <v>113847</v>
      </c>
      <c r="Q38" s="22">
        <v>376766</v>
      </c>
      <c r="R38" s="22">
        <v>1073840</v>
      </c>
    </row>
    <row r="39" spans="1:18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107027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107027</v>
      </c>
      <c r="L39" s="22">
        <v>6421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6421</v>
      </c>
    </row>
    <row r="40" spans="1:18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17734</v>
      </c>
      <c r="F41" s="22">
        <v>18619</v>
      </c>
      <c r="G41" s="22">
        <v>13198</v>
      </c>
      <c r="H41" s="22">
        <v>10500</v>
      </c>
      <c r="I41" s="22">
        <v>5249</v>
      </c>
      <c r="J41" s="22">
        <v>0</v>
      </c>
      <c r="K41" s="22">
        <v>65300</v>
      </c>
      <c r="L41" s="22">
        <v>1718</v>
      </c>
      <c r="M41" s="22">
        <v>833</v>
      </c>
      <c r="N41" s="22">
        <v>62</v>
      </c>
      <c r="O41" s="22">
        <v>0</v>
      </c>
      <c r="P41" s="22">
        <v>0</v>
      </c>
      <c r="Q41" s="22">
        <v>0</v>
      </c>
      <c r="R41" s="22">
        <v>2613</v>
      </c>
    </row>
    <row r="42" spans="1:18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3661396</v>
      </c>
      <c r="F42" s="22">
        <v>3735385</v>
      </c>
      <c r="G42" s="22">
        <v>3151004</v>
      </c>
      <c r="H42" s="22">
        <v>3211411</v>
      </c>
      <c r="I42" s="22">
        <v>441447</v>
      </c>
      <c r="J42" s="22">
        <v>9447122</v>
      </c>
      <c r="K42" s="22">
        <v>23647765</v>
      </c>
      <c r="L42" s="22">
        <v>616370</v>
      </c>
      <c r="M42" s="22">
        <v>542382</v>
      </c>
      <c r="N42" s="22">
        <v>470527</v>
      </c>
      <c r="O42" s="22">
        <v>410119</v>
      </c>
      <c r="P42" s="22">
        <v>359636</v>
      </c>
      <c r="Q42" s="22">
        <v>3509117</v>
      </c>
      <c r="R42" s="22">
        <v>5908151</v>
      </c>
    </row>
    <row r="43" spans="1:18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132065</v>
      </c>
      <c r="F43" s="22">
        <v>139920</v>
      </c>
      <c r="G43" s="22">
        <v>148244</v>
      </c>
      <c r="H43" s="22">
        <v>157066</v>
      </c>
      <c r="I43" s="22">
        <v>13226</v>
      </c>
      <c r="J43" s="22">
        <v>79008</v>
      </c>
      <c r="K43" s="22">
        <v>669529</v>
      </c>
      <c r="L43" s="22">
        <v>40538</v>
      </c>
      <c r="M43" s="22">
        <v>32682</v>
      </c>
      <c r="N43" s="22">
        <v>24359</v>
      </c>
      <c r="O43" s="22">
        <v>15538</v>
      </c>
      <c r="P43" s="22">
        <v>6192</v>
      </c>
      <c r="Q43" s="22">
        <v>17369</v>
      </c>
      <c r="R43" s="22">
        <v>136678</v>
      </c>
    </row>
    <row r="44" spans="1:18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3437364</v>
      </c>
      <c r="F44" s="22">
        <v>3195057</v>
      </c>
      <c r="G44" s="22">
        <v>3186090</v>
      </c>
      <c r="H44" s="22">
        <v>3322168</v>
      </c>
      <c r="I44" s="22">
        <v>3438178</v>
      </c>
      <c r="J44" s="22">
        <v>27858733</v>
      </c>
      <c r="K44" s="22">
        <v>44437590</v>
      </c>
      <c r="L44" s="22">
        <v>1629210</v>
      </c>
      <c r="M44" s="22">
        <v>1503220</v>
      </c>
      <c r="N44" s="22">
        <v>1380386</v>
      </c>
      <c r="O44" s="22">
        <v>1256859</v>
      </c>
      <c r="P44" s="22">
        <v>1128297</v>
      </c>
      <c r="Q44" s="22">
        <v>4404780</v>
      </c>
      <c r="R44" s="22">
        <v>11302752</v>
      </c>
    </row>
    <row r="45" spans="1:18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28156</v>
      </c>
      <c r="F45" s="22">
        <v>29571</v>
      </c>
      <c r="G45" s="22">
        <v>31056</v>
      </c>
      <c r="H45" s="22">
        <v>32618</v>
      </c>
      <c r="I45" s="22">
        <v>34256</v>
      </c>
      <c r="J45" s="22">
        <v>1101550</v>
      </c>
      <c r="K45" s="22">
        <v>1257207</v>
      </c>
      <c r="L45" s="22">
        <v>62062</v>
      </c>
      <c r="M45" s="22">
        <v>60647</v>
      </c>
      <c r="N45" s="22">
        <v>59162</v>
      </c>
      <c r="O45" s="22">
        <v>57600</v>
      </c>
      <c r="P45" s="22">
        <v>55961</v>
      </c>
      <c r="Q45" s="22">
        <v>613202</v>
      </c>
      <c r="R45" s="22">
        <v>908634</v>
      </c>
    </row>
    <row r="46" spans="1:18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2448343</v>
      </c>
      <c r="F46" s="22">
        <v>1857328</v>
      </c>
      <c r="G46" s="22">
        <v>1243230</v>
      </c>
      <c r="H46" s="22">
        <v>1298355</v>
      </c>
      <c r="I46" s="22">
        <v>670609</v>
      </c>
      <c r="J46" s="22">
        <v>0</v>
      </c>
      <c r="K46" s="22">
        <v>7517865</v>
      </c>
      <c r="L46" s="22">
        <v>273222</v>
      </c>
      <c r="M46" s="22">
        <v>188769</v>
      </c>
      <c r="N46" s="22">
        <v>127400</v>
      </c>
      <c r="O46" s="22">
        <v>72275</v>
      </c>
      <c r="P46" s="22">
        <v>14706</v>
      </c>
      <c r="Q46" s="22">
        <v>0</v>
      </c>
      <c r="R46" s="22">
        <v>676372</v>
      </c>
    </row>
    <row r="47" spans="1:18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5855445</v>
      </c>
      <c r="F47" s="22">
        <v>6110612</v>
      </c>
      <c r="G47" s="22">
        <v>5356605</v>
      </c>
      <c r="H47" s="22">
        <v>5592827</v>
      </c>
      <c r="I47" s="22">
        <v>5839489</v>
      </c>
      <c r="J47" s="22">
        <v>9903702</v>
      </c>
      <c r="K47" s="22">
        <v>38658680</v>
      </c>
      <c r="L47" s="22">
        <v>1621813</v>
      </c>
      <c r="M47" s="22">
        <v>1366646</v>
      </c>
      <c r="N47" s="22">
        <v>1110551</v>
      </c>
      <c r="O47" s="22">
        <v>874329</v>
      </c>
      <c r="P47" s="22">
        <v>627667</v>
      </c>
      <c r="Q47" s="22">
        <v>544413</v>
      </c>
      <c r="R47" s="22">
        <v>6145419</v>
      </c>
    </row>
    <row r="48" spans="1:18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1228784</v>
      </c>
      <c r="F48" s="22">
        <v>1101390</v>
      </c>
      <c r="G48" s="22">
        <v>1092216</v>
      </c>
      <c r="H48" s="22">
        <v>1005423</v>
      </c>
      <c r="I48" s="22">
        <v>409818</v>
      </c>
      <c r="J48" s="22">
        <v>2335980</v>
      </c>
      <c r="K48" s="22">
        <v>7173611</v>
      </c>
      <c r="L48" s="22">
        <v>233604</v>
      </c>
      <c r="M48" s="22">
        <v>200922</v>
      </c>
      <c r="N48" s="22">
        <v>172391</v>
      </c>
      <c r="O48" s="22">
        <v>145301</v>
      </c>
      <c r="P48" s="22">
        <v>122696</v>
      </c>
      <c r="Q48" s="22">
        <v>800065</v>
      </c>
      <c r="R48" s="22">
        <v>1674979</v>
      </c>
    </row>
    <row r="49" spans="1:18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1110831</v>
      </c>
      <c r="F51" s="22">
        <v>1159862</v>
      </c>
      <c r="G51" s="22">
        <v>1211070</v>
      </c>
      <c r="H51" s="22">
        <v>1264553</v>
      </c>
      <c r="I51" s="22">
        <v>1320409</v>
      </c>
      <c r="J51" s="22">
        <v>16594051</v>
      </c>
      <c r="K51" s="22">
        <v>22660776</v>
      </c>
      <c r="L51" s="22">
        <v>959267</v>
      </c>
      <c r="M51" s="22">
        <v>910236</v>
      </c>
      <c r="N51" s="22">
        <v>859028</v>
      </c>
      <c r="O51" s="22">
        <v>805546</v>
      </c>
      <c r="P51" s="22">
        <v>749689</v>
      </c>
      <c r="Q51" s="22">
        <v>4619079</v>
      </c>
      <c r="R51" s="22">
        <v>8902845</v>
      </c>
    </row>
    <row r="52" spans="1:18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276066</v>
      </c>
      <c r="F52" s="22">
        <v>288325</v>
      </c>
      <c r="G52" s="22">
        <v>301150</v>
      </c>
      <c r="H52" s="22">
        <v>274005</v>
      </c>
      <c r="I52" s="22">
        <v>257415</v>
      </c>
      <c r="J52" s="22">
        <v>2591246</v>
      </c>
      <c r="K52" s="22">
        <v>3988207</v>
      </c>
      <c r="L52" s="22">
        <v>179782</v>
      </c>
      <c r="M52" s="22">
        <v>167524</v>
      </c>
      <c r="N52" s="22">
        <v>154699</v>
      </c>
      <c r="O52" s="22">
        <v>141579</v>
      </c>
      <c r="P52" s="22">
        <v>129409</v>
      </c>
      <c r="Q52" s="22">
        <v>1359292</v>
      </c>
      <c r="R52" s="22">
        <v>2132285</v>
      </c>
    </row>
    <row r="53" spans="1:18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334009</v>
      </c>
      <c r="F53" s="22">
        <v>352966</v>
      </c>
      <c r="G53" s="22">
        <v>373034</v>
      </c>
      <c r="H53" s="22">
        <v>394277</v>
      </c>
      <c r="I53" s="22">
        <v>416768</v>
      </c>
      <c r="J53" s="22">
        <v>3918421</v>
      </c>
      <c r="K53" s="22">
        <v>5789475</v>
      </c>
      <c r="L53" s="22">
        <v>320133</v>
      </c>
      <c r="M53" s="22">
        <v>301175</v>
      </c>
      <c r="N53" s="22">
        <v>281108</v>
      </c>
      <c r="O53" s="22">
        <v>259865</v>
      </c>
      <c r="P53" s="22">
        <v>237374</v>
      </c>
      <c r="Q53" s="22">
        <v>980494</v>
      </c>
      <c r="R53" s="22">
        <v>2380149</v>
      </c>
    </row>
    <row r="54" spans="1:18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75408</v>
      </c>
      <c r="F54" s="22">
        <v>16703</v>
      </c>
      <c r="G54" s="22">
        <v>17543</v>
      </c>
      <c r="H54" s="22">
        <v>18426</v>
      </c>
      <c r="I54" s="22">
        <v>19353</v>
      </c>
      <c r="J54" s="22">
        <v>75736</v>
      </c>
      <c r="K54" s="22">
        <v>223169</v>
      </c>
      <c r="L54" s="22">
        <v>11734</v>
      </c>
      <c r="M54" s="22">
        <v>7140</v>
      </c>
      <c r="N54" s="22">
        <v>6300</v>
      </c>
      <c r="O54" s="22">
        <v>5407</v>
      </c>
      <c r="P54" s="22">
        <v>4489</v>
      </c>
      <c r="Q54" s="22">
        <v>7714</v>
      </c>
      <c r="R54" s="22">
        <v>42784</v>
      </c>
    </row>
    <row r="55" spans="1:18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543895</v>
      </c>
      <c r="F55" s="22">
        <v>567031</v>
      </c>
      <c r="G55" s="22">
        <v>591186</v>
      </c>
      <c r="H55" s="22">
        <v>616408</v>
      </c>
      <c r="I55" s="22">
        <v>642744</v>
      </c>
      <c r="J55" s="22">
        <v>6188344</v>
      </c>
      <c r="K55" s="22">
        <v>9149608</v>
      </c>
      <c r="L55" s="22">
        <v>392925</v>
      </c>
      <c r="M55" s="22">
        <v>369789</v>
      </c>
      <c r="N55" s="22">
        <v>345634</v>
      </c>
      <c r="O55" s="22">
        <v>320412</v>
      </c>
      <c r="P55" s="22">
        <v>294076</v>
      </c>
      <c r="Q55" s="22">
        <v>1312437</v>
      </c>
      <c r="R55" s="22">
        <v>3035273</v>
      </c>
    </row>
    <row r="56" spans="1:18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2831903</v>
      </c>
      <c r="F56" s="22">
        <v>2922271</v>
      </c>
      <c r="G56" s="22">
        <v>2927863</v>
      </c>
      <c r="H56" s="22">
        <v>3021380</v>
      </c>
      <c r="I56" s="22">
        <v>3111671</v>
      </c>
      <c r="J56" s="22">
        <v>9463057</v>
      </c>
      <c r="K56" s="22">
        <v>24278145</v>
      </c>
      <c r="L56" s="22">
        <v>686328</v>
      </c>
      <c r="M56" s="22">
        <v>595960</v>
      </c>
      <c r="N56" s="22">
        <v>503115</v>
      </c>
      <c r="O56" s="22">
        <v>409598</v>
      </c>
      <c r="P56" s="22">
        <v>312524</v>
      </c>
      <c r="Q56" s="22">
        <v>526185</v>
      </c>
      <c r="R56" s="22">
        <v>3033710</v>
      </c>
    </row>
    <row r="57" spans="1:18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383918</v>
      </c>
      <c r="F57" s="22">
        <v>396209</v>
      </c>
      <c r="G57" s="22">
        <v>408897</v>
      </c>
      <c r="H57" s="22">
        <v>421995</v>
      </c>
      <c r="I57" s="22">
        <v>435516</v>
      </c>
      <c r="J57" s="22">
        <v>4809899</v>
      </c>
      <c r="K57" s="22">
        <v>6856434</v>
      </c>
      <c r="L57" s="22">
        <v>215048</v>
      </c>
      <c r="M57" s="22">
        <v>202757</v>
      </c>
      <c r="N57" s="22">
        <v>190069</v>
      </c>
      <c r="O57" s="22">
        <v>176971</v>
      </c>
      <c r="P57" s="22">
        <v>163450</v>
      </c>
      <c r="Q57" s="22">
        <v>799553</v>
      </c>
      <c r="R57" s="22">
        <v>1747848</v>
      </c>
    </row>
    <row r="58" spans="1:18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1160201</v>
      </c>
      <c r="F58" s="22">
        <v>1199592</v>
      </c>
      <c r="G58" s="22">
        <v>1240466</v>
      </c>
      <c r="H58" s="22">
        <v>1282880</v>
      </c>
      <c r="I58" s="22">
        <v>1326894</v>
      </c>
      <c r="J58" s="22">
        <v>10457213</v>
      </c>
      <c r="K58" s="22">
        <v>16667246</v>
      </c>
      <c r="L58" s="22">
        <v>565928</v>
      </c>
      <c r="M58" s="22">
        <v>524534</v>
      </c>
      <c r="N58" s="22">
        <v>481694</v>
      </c>
      <c r="O58" s="22">
        <v>437219</v>
      </c>
      <c r="P58" s="22">
        <v>391235</v>
      </c>
      <c r="Q58" s="22">
        <v>1396342</v>
      </c>
      <c r="R58" s="22">
        <v>3796952</v>
      </c>
    </row>
    <row r="59" spans="1:18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36707</v>
      </c>
      <c r="F59" s="22">
        <v>39874</v>
      </c>
      <c r="G59" s="22">
        <v>0</v>
      </c>
      <c r="H59" s="22">
        <v>0</v>
      </c>
      <c r="I59" s="22">
        <v>0</v>
      </c>
      <c r="J59" s="22">
        <v>0</v>
      </c>
      <c r="K59" s="22">
        <v>76581</v>
      </c>
      <c r="L59" s="22">
        <v>6605</v>
      </c>
      <c r="M59" s="22">
        <v>3439</v>
      </c>
      <c r="N59" s="22">
        <v>0</v>
      </c>
      <c r="O59" s="22">
        <v>0</v>
      </c>
      <c r="P59" s="22">
        <v>0</v>
      </c>
      <c r="Q59" s="22">
        <v>0</v>
      </c>
      <c r="R59" s="22">
        <v>10044</v>
      </c>
    </row>
    <row r="60" spans="1:18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466667</v>
      </c>
      <c r="F60" s="22">
        <v>466667</v>
      </c>
      <c r="G60" s="22">
        <v>466667</v>
      </c>
      <c r="H60" s="22">
        <v>466667</v>
      </c>
      <c r="I60" s="22">
        <v>466667</v>
      </c>
      <c r="J60" s="22">
        <v>810693</v>
      </c>
      <c r="K60" s="22">
        <v>3144028</v>
      </c>
      <c r="L60" s="22">
        <v>94321</v>
      </c>
      <c r="M60" s="22">
        <v>80321</v>
      </c>
      <c r="N60" s="22">
        <v>66321</v>
      </c>
      <c r="O60" s="22">
        <v>52321</v>
      </c>
      <c r="P60" s="22">
        <v>38321</v>
      </c>
      <c r="Q60" s="22">
        <v>34642</v>
      </c>
      <c r="R60" s="22">
        <v>366247</v>
      </c>
    </row>
    <row r="61" spans="1:18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1044986</v>
      </c>
      <c r="F61" s="22">
        <v>772522</v>
      </c>
      <c r="G61" s="22">
        <v>446193</v>
      </c>
      <c r="H61" s="22">
        <v>460947</v>
      </c>
      <c r="I61" s="22">
        <v>422010</v>
      </c>
      <c r="J61" s="22">
        <v>1403370</v>
      </c>
      <c r="K61" s="22">
        <v>4550028</v>
      </c>
      <c r="L61" s="22">
        <v>233355</v>
      </c>
      <c r="M61" s="22">
        <v>193061</v>
      </c>
      <c r="N61" s="22">
        <v>155979</v>
      </c>
      <c r="O61" s="22">
        <v>129721</v>
      </c>
      <c r="P61" s="22">
        <v>102811</v>
      </c>
      <c r="Q61" s="22">
        <v>194415</v>
      </c>
      <c r="R61" s="22">
        <v>1009342</v>
      </c>
    </row>
    <row r="62" spans="1:18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375304</v>
      </c>
      <c r="F63" s="22">
        <v>385134</v>
      </c>
      <c r="G63" s="22">
        <v>397565</v>
      </c>
      <c r="H63" s="22">
        <v>410403</v>
      </c>
      <c r="I63" s="22">
        <v>423655</v>
      </c>
      <c r="J63" s="22">
        <v>4111552</v>
      </c>
      <c r="K63" s="22">
        <v>6103613</v>
      </c>
      <c r="L63" s="22">
        <v>182884</v>
      </c>
      <c r="M63" s="22">
        <v>170843</v>
      </c>
      <c r="N63" s="22">
        <v>158412</v>
      </c>
      <c r="O63" s="22">
        <v>145575</v>
      </c>
      <c r="P63" s="22">
        <v>132322</v>
      </c>
      <c r="Q63" s="22">
        <v>1682602</v>
      </c>
      <c r="R63" s="22">
        <v>2472638</v>
      </c>
    </row>
    <row r="64" spans="1:18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720245</v>
      </c>
      <c r="F67" s="22">
        <v>754679</v>
      </c>
      <c r="G67" s="22">
        <v>615266</v>
      </c>
      <c r="H67" s="22">
        <v>362440</v>
      </c>
      <c r="I67" s="22">
        <v>0</v>
      </c>
      <c r="J67" s="22">
        <v>0</v>
      </c>
      <c r="K67" s="22">
        <v>2452630</v>
      </c>
      <c r="L67" s="22">
        <v>110075</v>
      </c>
      <c r="M67" s="22">
        <v>75642</v>
      </c>
      <c r="N67" s="22">
        <v>41179</v>
      </c>
      <c r="O67" s="22">
        <v>10009</v>
      </c>
      <c r="P67" s="22">
        <v>0</v>
      </c>
      <c r="Q67" s="22">
        <v>0</v>
      </c>
      <c r="R67" s="22">
        <v>236905</v>
      </c>
    </row>
    <row r="68" spans="1:18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4930426</v>
      </c>
      <c r="F68" s="22">
        <v>4945503</v>
      </c>
      <c r="G68" s="22">
        <v>4846557</v>
      </c>
      <c r="H68" s="22">
        <v>4636596</v>
      </c>
      <c r="I68" s="22">
        <v>4644772</v>
      </c>
      <c r="J68" s="22">
        <v>38645420</v>
      </c>
      <c r="K68" s="22">
        <v>62649274</v>
      </c>
      <c r="L68" s="22">
        <v>1763733</v>
      </c>
      <c r="M68" s="22">
        <v>1622574</v>
      </c>
      <c r="N68" s="22">
        <v>1481345</v>
      </c>
      <c r="O68" s="22">
        <v>1345422</v>
      </c>
      <c r="P68" s="22">
        <v>1214956</v>
      </c>
      <c r="Q68" s="22">
        <v>5307668</v>
      </c>
      <c r="R68" s="22">
        <v>12735698</v>
      </c>
    </row>
    <row r="69" spans="1:18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6083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6083</v>
      </c>
      <c r="L70" s="22">
        <v>540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540</v>
      </c>
    </row>
    <row r="71" spans="1:18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944035</v>
      </c>
      <c r="F73" s="22">
        <v>939467</v>
      </c>
      <c r="G73" s="22">
        <v>972410</v>
      </c>
      <c r="H73" s="22">
        <v>1006705</v>
      </c>
      <c r="I73" s="22">
        <v>905077</v>
      </c>
      <c r="J73" s="22">
        <v>7967366</v>
      </c>
      <c r="K73" s="22">
        <v>12735060</v>
      </c>
      <c r="L73" s="22">
        <v>462546</v>
      </c>
      <c r="M73" s="22">
        <v>428610</v>
      </c>
      <c r="N73" s="22">
        <v>395670</v>
      </c>
      <c r="O73" s="22">
        <v>361339</v>
      </c>
      <c r="P73" s="22">
        <v>326509</v>
      </c>
      <c r="Q73" s="22">
        <v>1713781</v>
      </c>
      <c r="R73" s="22">
        <v>3688455</v>
      </c>
    </row>
    <row r="74" spans="1:18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483696</v>
      </c>
      <c r="F75" s="22">
        <v>490855</v>
      </c>
      <c r="G75" s="22">
        <v>498464</v>
      </c>
      <c r="H75" s="22">
        <v>506554</v>
      </c>
      <c r="I75" s="22">
        <v>515153</v>
      </c>
      <c r="J75" s="22">
        <v>1205192</v>
      </c>
      <c r="K75" s="22">
        <v>3699914</v>
      </c>
      <c r="L75" s="22">
        <v>173015</v>
      </c>
      <c r="M75" s="22">
        <v>149688</v>
      </c>
      <c r="N75" s="22">
        <v>125909</v>
      </c>
      <c r="O75" s="22">
        <v>101650</v>
      </c>
      <c r="P75" s="22">
        <v>76881</v>
      </c>
      <c r="Q75" s="22">
        <v>84194</v>
      </c>
      <c r="R75" s="22">
        <v>711337</v>
      </c>
    </row>
    <row r="76" spans="1:18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1815437</v>
      </c>
      <c r="F76" s="22">
        <v>1826449</v>
      </c>
      <c r="G76" s="22">
        <v>1900178</v>
      </c>
      <c r="H76" s="22">
        <v>1885469</v>
      </c>
      <c r="I76" s="22">
        <v>1807925</v>
      </c>
      <c r="J76" s="22">
        <v>12288822</v>
      </c>
      <c r="K76" s="22">
        <v>21524280</v>
      </c>
      <c r="L76" s="22">
        <v>805041</v>
      </c>
      <c r="M76" s="22">
        <v>733825</v>
      </c>
      <c r="N76" s="22">
        <v>660096</v>
      </c>
      <c r="O76" s="22">
        <v>583499</v>
      </c>
      <c r="P76" s="22">
        <v>505316</v>
      </c>
      <c r="Q76" s="22">
        <v>2388564</v>
      </c>
      <c r="R76" s="22">
        <v>5676341</v>
      </c>
    </row>
    <row r="77" spans="1:18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292100</v>
      </c>
      <c r="F77" s="22">
        <v>308510</v>
      </c>
      <c r="G77" s="22">
        <v>244607</v>
      </c>
      <c r="H77" s="22">
        <v>258719</v>
      </c>
      <c r="I77" s="22">
        <v>273644</v>
      </c>
      <c r="J77" s="22">
        <v>2275768</v>
      </c>
      <c r="K77" s="22">
        <v>3653348</v>
      </c>
      <c r="L77" s="22">
        <v>211623</v>
      </c>
      <c r="M77" s="22">
        <v>194494</v>
      </c>
      <c r="N77" s="22">
        <v>176394</v>
      </c>
      <c r="O77" s="22">
        <v>162283</v>
      </c>
      <c r="P77" s="22">
        <v>147358</v>
      </c>
      <c r="Q77" s="22">
        <v>559441</v>
      </c>
      <c r="R77" s="22">
        <v>1451593</v>
      </c>
    </row>
    <row r="78" spans="1:18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78868</v>
      </c>
      <c r="F78" s="22">
        <v>82985</v>
      </c>
      <c r="G78" s="22">
        <v>87316</v>
      </c>
      <c r="H78" s="22">
        <v>91875</v>
      </c>
      <c r="I78" s="22">
        <v>96673</v>
      </c>
      <c r="J78" s="22">
        <v>432706</v>
      </c>
      <c r="K78" s="22">
        <v>870423</v>
      </c>
      <c r="L78" s="22">
        <v>43382</v>
      </c>
      <c r="M78" s="22">
        <v>39266</v>
      </c>
      <c r="N78" s="22">
        <v>34934</v>
      </c>
      <c r="O78" s="22">
        <v>30375</v>
      </c>
      <c r="P78" s="22">
        <v>25577</v>
      </c>
      <c r="Q78" s="22">
        <v>72314</v>
      </c>
      <c r="R78" s="22">
        <v>245848</v>
      </c>
    </row>
    <row r="79" spans="1:18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88176</v>
      </c>
      <c r="F79" s="22">
        <v>90655</v>
      </c>
      <c r="G79" s="22">
        <v>61318</v>
      </c>
      <c r="H79" s="22">
        <v>30976</v>
      </c>
      <c r="I79" s="22">
        <v>32218</v>
      </c>
      <c r="J79" s="22">
        <v>286588</v>
      </c>
      <c r="K79" s="22">
        <v>589931</v>
      </c>
      <c r="L79" s="22">
        <v>20164</v>
      </c>
      <c r="M79" s="22">
        <v>17686</v>
      </c>
      <c r="N79" s="22">
        <v>15132</v>
      </c>
      <c r="O79" s="22">
        <v>13582</v>
      </c>
      <c r="P79" s="22">
        <v>12340</v>
      </c>
      <c r="Q79" s="22">
        <v>70165</v>
      </c>
      <c r="R79" s="22">
        <v>149069</v>
      </c>
    </row>
    <row r="80" spans="1:18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153930</v>
      </c>
      <c r="F80" s="22">
        <v>161275</v>
      </c>
      <c r="G80" s="22">
        <v>168984</v>
      </c>
      <c r="H80" s="22">
        <v>177075</v>
      </c>
      <c r="I80" s="22">
        <v>185568</v>
      </c>
      <c r="J80" s="22">
        <v>568626</v>
      </c>
      <c r="K80" s="22">
        <v>1415458</v>
      </c>
      <c r="L80" s="22">
        <v>59319</v>
      </c>
      <c r="M80" s="22">
        <v>51974</v>
      </c>
      <c r="N80" s="22">
        <v>44265</v>
      </c>
      <c r="O80" s="22">
        <v>36173</v>
      </c>
      <c r="P80" s="22">
        <v>27680</v>
      </c>
      <c r="Q80" s="22">
        <v>70203</v>
      </c>
      <c r="R80" s="22">
        <v>289614</v>
      </c>
    </row>
    <row r="81" spans="1:18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1294627</v>
      </c>
      <c r="F84" s="22">
        <v>1325163</v>
      </c>
      <c r="G84" s="22">
        <v>1260168</v>
      </c>
      <c r="H84" s="22">
        <v>901885</v>
      </c>
      <c r="I84" s="22">
        <v>659538</v>
      </c>
      <c r="J84" s="22">
        <v>7698218</v>
      </c>
      <c r="K84" s="22">
        <v>13139599</v>
      </c>
      <c r="L84" s="22">
        <v>391129</v>
      </c>
      <c r="M84" s="22">
        <v>360594</v>
      </c>
      <c r="N84" s="22">
        <v>329224</v>
      </c>
      <c r="O84" s="22">
        <v>303967</v>
      </c>
      <c r="P84" s="22">
        <v>281579</v>
      </c>
      <c r="Q84" s="22">
        <v>2295132</v>
      </c>
      <c r="R84" s="22">
        <v>3961625</v>
      </c>
    </row>
    <row r="85" spans="1:18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244437</v>
      </c>
      <c r="F85" s="22">
        <v>253076</v>
      </c>
      <c r="G85" s="22">
        <v>264857</v>
      </c>
      <c r="H85" s="22">
        <v>277207</v>
      </c>
      <c r="I85" s="22">
        <v>290573</v>
      </c>
      <c r="J85" s="22">
        <v>7254748</v>
      </c>
      <c r="K85" s="22">
        <v>8584898</v>
      </c>
      <c r="L85" s="22">
        <v>378682</v>
      </c>
      <c r="M85" s="22">
        <v>367164</v>
      </c>
      <c r="N85" s="22">
        <v>355383</v>
      </c>
      <c r="O85" s="22">
        <v>343033</v>
      </c>
      <c r="P85" s="22">
        <v>333794</v>
      </c>
      <c r="Q85" s="22">
        <v>3178466</v>
      </c>
      <c r="R85" s="22">
        <v>4956522</v>
      </c>
    </row>
    <row r="86" spans="1:18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178986</v>
      </c>
      <c r="F86" s="22">
        <v>184709</v>
      </c>
      <c r="G86" s="22">
        <v>190640</v>
      </c>
      <c r="H86" s="22">
        <v>196788</v>
      </c>
      <c r="I86" s="22">
        <v>203164</v>
      </c>
      <c r="J86" s="22">
        <v>1991545</v>
      </c>
      <c r="K86" s="22">
        <v>2945832</v>
      </c>
      <c r="L86" s="22">
        <v>89184</v>
      </c>
      <c r="M86" s="22">
        <v>83462</v>
      </c>
      <c r="N86" s="22">
        <v>77531</v>
      </c>
      <c r="O86" s="22">
        <v>71382</v>
      </c>
      <c r="P86" s="22">
        <v>65006</v>
      </c>
      <c r="Q86" s="22">
        <v>290020</v>
      </c>
      <c r="R86" s="22">
        <v>676585</v>
      </c>
    </row>
    <row r="87" spans="1:18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</row>
    <row r="88" spans="1:18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2512331</v>
      </c>
      <c r="F88" s="22">
        <v>2573897</v>
      </c>
      <c r="G88" s="22">
        <v>2637382</v>
      </c>
      <c r="H88" s="22">
        <v>2671821</v>
      </c>
      <c r="I88" s="22">
        <v>253566</v>
      </c>
      <c r="J88" s="22">
        <v>3516943</v>
      </c>
      <c r="K88" s="22">
        <v>14165940</v>
      </c>
      <c r="L88" s="22">
        <v>409653</v>
      </c>
      <c r="M88" s="22">
        <v>348087</v>
      </c>
      <c r="N88" s="22">
        <v>284601</v>
      </c>
      <c r="O88" s="22">
        <v>219123</v>
      </c>
      <c r="P88" s="22">
        <v>166700</v>
      </c>
      <c r="Q88" s="22">
        <v>1214162</v>
      </c>
      <c r="R88" s="22">
        <v>2642326</v>
      </c>
    </row>
    <row r="89" spans="1:18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149506</v>
      </c>
      <c r="F89" s="22">
        <v>156340</v>
      </c>
      <c r="G89" s="22">
        <v>163489</v>
      </c>
      <c r="H89" s="22">
        <v>170966</v>
      </c>
      <c r="I89" s="22">
        <v>178787</v>
      </c>
      <c r="J89" s="22">
        <v>2425256</v>
      </c>
      <c r="K89" s="22">
        <v>3244344</v>
      </c>
      <c r="L89" s="22">
        <v>147755</v>
      </c>
      <c r="M89" s="22">
        <v>140920</v>
      </c>
      <c r="N89" s="22">
        <v>133771</v>
      </c>
      <c r="O89" s="22">
        <v>126294</v>
      </c>
      <c r="P89" s="22">
        <v>118473</v>
      </c>
      <c r="Q89" s="22">
        <v>735652</v>
      </c>
      <c r="R89" s="22">
        <v>1402865</v>
      </c>
    </row>
    <row r="90" spans="1:18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205786</v>
      </c>
      <c r="F90" s="22">
        <v>205852</v>
      </c>
      <c r="G90" s="22">
        <v>94538</v>
      </c>
      <c r="H90" s="22">
        <v>97917</v>
      </c>
      <c r="I90" s="22">
        <v>0</v>
      </c>
      <c r="J90" s="22">
        <v>1122491</v>
      </c>
      <c r="K90" s="22">
        <v>1726584</v>
      </c>
      <c r="L90" s="22">
        <v>59140</v>
      </c>
      <c r="M90" s="22">
        <v>48523</v>
      </c>
      <c r="N90" s="22">
        <v>37975</v>
      </c>
      <c r="O90" s="22">
        <v>34596</v>
      </c>
      <c r="P90" s="22">
        <v>0</v>
      </c>
      <c r="Q90" s="22">
        <v>227940</v>
      </c>
      <c r="R90" s="22">
        <v>408174</v>
      </c>
    </row>
    <row r="91" spans="1:18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1306293</v>
      </c>
      <c r="F91" s="22">
        <v>1343545</v>
      </c>
      <c r="G91" s="22">
        <v>1382125</v>
      </c>
      <c r="H91" s="22">
        <v>1422084</v>
      </c>
      <c r="I91" s="22">
        <v>1463473</v>
      </c>
      <c r="J91" s="22">
        <v>3936347</v>
      </c>
      <c r="K91" s="22">
        <v>10853867</v>
      </c>
      <c r="L91" s="22">
        <v>309117</v>
      </c>
      <c r="M91" s="22">
        <v>267202</v>
      </c>
      <c r="N91" s="22">
        <v>224009</v>
      </c>
      <c r="O91" s="22">
        <v>179294</v>
      </c>
      <c r="P91" s="22">
        <v>133286</v>
      </c>
      <c r="Q91" s="22">
        <v>385998</v>
      </c>
      <c r="R91" s="22">
        <v>1498906</v>
      </c>
    </row>
    <row r="92" spans="1:18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508999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508999</v>
      </c>
      <c r="L92" s="22">
        <v>9000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9000</v>
      </c>
    </row>
    <row r="93" spans="1:18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74765</v>
      </c>
      <c r="F94" s="22">
        <v>79058</v>
      </c>
      <c r="G94" s="22">
        <v>83597</v>
      </c>
      <c r="H94" s="22">
        <v>88398</v>
      </c>
      <c r="I94" s="22">
        <v>93474</v>
      </c>
      <c r="J94" s="22">
        <v>618738</v>
      </c>
      <c r="K94" s="22">
        <v>1038030</v>
      </c>
      <c r="L94" s="22">
        <v>57730</v>
      </c>
      <c r="M94" s="22">
        <v>53437</v>
      </c>
      <c r="N94" s="22">
        <v>48897</v>
      </c>
      <c r="O94" s="22">
        <v>44097</v>
      </c>
      <c r="P94" s="22">
        <v>39021</v>
      </c>
      <c r="Q94" s="22">
        <v>109981</v>
      </c>
      <c r="R94" s="22">
        <v>353163</v>
      </c>
    </row>
    <row r="95" spans="1:18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1789468</v>
      </c>
      <c r="F95" s="22">
        <v>1802735</v>
      </c>
      <c r="G95" s="22">
        <v>1784006</v>
      </c>
      <c r="H95" s="22">
        <v>1781482</v>
      </c>
      <c r="I95" s="22">
        <v>1815842</v>
      </c>
      <c r="J95" s="22">
        <v>9595376</v>
      </c>
      <c r="K95" s="22">
        <v>18568909</v>
      </c>
      <c r="L95" s="22">
        <v>752331</v>
      </c>
      <c r="M95" s="22">
        <v>682615</v>
      </c>
      <c r="N95" s="22">
        <v>612581</v>
      </c>
      <c r="O95" s="22">
        <v>543423</v>
      </c>
      <c r="P95" s="22">
        <v>473535</v>
      </c>
      <c r="Q95" s="22">
        <v>2599444</v>
      </c>
      <c r="R95" s="22">
        <v>5663929</v>
      </c>
    </row>
    <row r="96" spans="1:18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217693</v>
      </c>
      <c r="F96" s="22">
        <v>227386</v>
      </c>
      <c r="G96" s="22">
        <v>237629</v>
      </c>
      <c r="H96" s="22">
        <v>248457</v>
      </c>
      <c r="I96" s="22">
        <v>404739</v>
      </c>
      <c r="J96" s="22">
        <v>5479401</v>
      </c>
      <c r="K96" s="22">
        <v>6815305</v>
      </c>
      <c r="L96" s="22">
        <v>277916</v>
      </c>
      <c r="M96" s="22">
        <v>268223</v>
      </c>
      <c r="N96" s="22">
        <v>257981</v>
      </c>
      <c r="O96" s="22">
        <v>247152</v>
      </c>
      <c r="P96" s="22">
        <v>233450</v>
      </c>
      <c r="Q96" s="22">
        <v>2704343</v>
      </c>
      <c r="R96" s="22">
        <v>3989065</v>
      </c>
    </row>
    <row r="97" spans="1:18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19164</v>
      </c>
      <c r="F97" s="22">
        <v>16825</v>
      </c>
      <c r="G97" s="22">
        <v>14686</v>
      </c>
      <c r="H97" s="22">
        <v>11006</v>
      </c>
      <c r="I97" s="22">
        <v>4686</v>
      </c>
      <c r="J97" s="22">
        <v>0</v>
      </c>
      <c r="K97" s="22">
        <v>66367</v>
      </c>
      <c r="L97" s="22">
        <v>2818</v>
      </c>
      <c r="M97" s="22">
        <v>1966</v>
      </c>
      <c r="N97" s="22">
        <v>1123</v>
      </c>
      <c r="O97" s="22">
        <v>524</v>
      </c>
      <c r="P97" s="22">
        <v>57</v>
      </c>
      <c r="Q97" s="22">
        <v>0</v>
      </c>
      <c r="R97" s="22">
        <v>6488</v>
      </c>
    </row>
    <row r="98" spans="1:18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960351</v>
      </c>
      <c r="F98" s="22">
        <v>1008830</v>
      </c>
      <c r="G98" s="22">
        <v>1034191</v>
      </c>
      <c r="H98" s="22">
        <v>1087364</v>
      </c>
      <c r="I98" s="22">
        <v>1143715</v>
      </c>
      <c r="J98" s="22">
        <v>4483229</v>
      </c>
      <c r="K98" s="22">
        <v>9717680</v>
      </c>
      <c r="L98" s="22">
        <v>460419</v>
      </c>
      <c r="M98" s="22">
        <v>411939</v>
      </c>
      <c r="N98" s="22">
        <v>359822</v>
      </c>
      <c r="O98" s="22">
        <v>306650</v>
      </c>
      <c r="P98" s="22">
        <v>250298</v>
      </c>
      <c r="Q98" s="22">
        <v>521042</v>
      </c>
      <c r="R98" s="22">
        <v>2310170</v>
      </c>
    </row>
    <row r="99" spans="1:18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187573</v>
      </c>
      <c r="F99" s="22">
        <v>174919</v>
      </c>
      <c r="G99" s="22">
        <v>137550</v>
      </c>
      <c r="H99" s="22">
        <v>138798</v>
      </c>
      <c r="I99" s="22">
        <v>141902</v>
      </c>
      <c r="J99" s="22">
        <v>187965</v>
      </c>
      <c r="K99" s="22">
        <v>968707</v>
      </c>
      <c r="L99" s="22">
        <v>21274</v>
      </c>
      <c r="M99" s="22">
        <v>38365</v>
      </c>
      <c r="N99" s="22">
        <v>12831</v>
      </c>
      <c r="O99" s="22">
        <v>9740</v>
      </c>
      <c r="P99" s="22">
        <v>6636</v>
      </c>
      <c r="Q99" s="22">
        <v>8626</v>
      </c>
      <c r="R99" s="22">
        <v>97472</v>
      </c>
    </row>
    <row r="100" spans="1:18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897837</v>
      </c>
      <c r="F100" s="22">
        <v>892583</v>
      </c>
      <c r="G100" s="22">
        <v>911920</v>
      </c>
      <c r="H100" s="22">
        <v>894689</v>
      </c>
      <c r="I100" s="22">
        <v>864637</v>
      </c>
      <c r="J100" s="22">
        <v>11465596</v>
      </c>
      <c r="K100" s="22">
        <v>15927262</v>
      </c>
      <c r="L100" s="22">
        <v>535279</v>
      </c>
      <c r="M100" s="22">
        <v>500911</v>
      </c>
      <c r="N100" s="22">
        <v>469160</v>
      </c>
      <c r="O100" s="22">
        <v>436062</v>
      </c>
      <c r="P100" s="22">
        <v>402142</v>
      </c>
      <c r="Q100" s="22">
        <v>3013972</v>
      </c>
      <c r="R100" s="22">
        <v>5357526</v>
      </c>
    </row>
    <row r="101" spans="1:18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143252</v>
      </c>
      <c r="F101" s="22">
        <v>125867</v>
      </c>
      <c r="G101" s="22">
        <v>131089</v>
      </c>
      <c r="H101" s="22">
        <v>136550</v>
      </c>
      <c r="I101" s="22">
        <v>142262</v>
      </c>
      <c r="J101" s="22">
        <v>1444576</v>
      </c>
      <c r="K101" s="22">
        <v>2123596</v>
      </c>
      <c r="L101" s="22">
        <v>72626</v>
      </c>
      <c r="M101" s="22">
        <v>66261</v>
      </c>
      <c r="N101" s="22">
        <v>61039</v>
      </c>
      <c r="O101" s="22">
        <v>55578</v>
      </c>
      <c r="P101" s="22">
        <v>49866</v>
      </c>
      <c r="Q101" s="22">
        <v>330217</v>
      </c>
      <c r="R101" s="22">
        <v>635587</v>
      </c>
    </row>
    <row r="102" spans="1:18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125178</v>
      </c>
      <c r="F102" s="22">
        <v>63772</v>
      </c>
      <c r="G102" s="22">
        <v>66529</v>
      </c>
      <c r="H102" s="22">
        <v>53436</v>
      </c>
      <c r="I102" s="22">
        <v>39428</v>
      </c>
      <c r="J102" s="22">
        <v>591510</v>
      </c>
      <c r="K102" s="22">
        <v>939853</v>
      </c>
      <c r="L102" s="22">
        <v>38806</v>
      </c>
      <c r="M102" s="22">
        <v>33958</v>
      </c>
      <c r="N102" s="22">
        <v>31201</v>
      </c>
      <c r="O102" s="22">
        <v>28325</v>
      </c>
      <c r="P102" s="22">
        <v>26362</v>
      </c>
      <c r="Q102" s="22">
        <v>161026</v>
      </c>
      <c r="R102" s="22">
        <v>319678</v>
      </c>
    </row>
    <row r="103" spans="1:18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12705</v>
      </c>
      <c r="F103" s="22">
        <v>13199</v>
      </c>
      <c r="G103" s="22">
        <v>13713</v>
      </c>
      <c r="H103" s="22">
        <v>14247</v>
      </c>
      <c r="I103" s="22">
        <v>14802</v>
      </c>
      <c r="J103" s="22">
        <v>555366</v>
      </c>
      <c r="K103" s="22">
        <v>624032</v>
      </c>
      <c r="L103" s="22">
        <v>23177</v>
      </c>
      <c r="M103" s="22">
        <v>22683</v>
      </c>
      <c r="N103" s="22">
        <v>22169</v>
      </c>
      <c r="O103" s="22">
        <v>21635</v>
      </c>
      <c r="P103" s="22">
        <v>21080</v>
      </c>
      <c r="Q103" s="22">
        <v>401188</v>
      </c>
      <c r="R103" s="22">
        <v>511932</v>
      </c>
    </row>
    <row r="104" spans="1:18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134987</v>
      </c>
      <c r="F104" s="22">
        <v>121307</v>
      </c>
      <c r="G104" s="22">
        <v>104680</v>
      </c>
      <c r="H104" s="22">
        <v>81676</v>
      </c>
      <c r="I104" s="22">
        <v>86278</v>
      </c>
      <c r="J104" s="22">
        <v>658836</v>
      </c>
      <c r="K104" s="22">
        <v>1187764</v>
      </c>
      <c r="L104" s="22">
        <v>69192</v>
      </c>
      <c r="M104" s="22">
        <v>62444</v>
      </c>
      <c r="N104" s="22">
        <v>55380</v>
      </c>
      <c r="O104" s="22">
        <v>47607</v>
      </c>
      <c r="P104" s="22">
        <v>43005</v>
      </c>
      <c r="Q104" s="22">
        <v>165557</v>
      </c>
      <c r="R104" s="22">
        <v>443185</v>
      </c>
    </row>
    <row r="105" spans="1:18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308403</v>
      </c>
      <c r="F105" s="22">
        <v>223935</v>
      </c>
      <c r="G105" s="22">
        <v>188044</v>
      </c>
      <c r="H105" s="22">
        <v>196096</v>
      </c>
      <c r="I105" s="22">
        <v>204503</v>
      </c>
      <c r="J105" s="22">
        <v>1454846</v>
      </c>
      <c r="K105" s="22">
        <v>2575827</v>
      </c>
      <c r="L105" s="22">
        <v>105200</v>
      </c>
      <c r="M105" s="22">
        <v>93822</v>
      </c>
      <c r="N105" s="22">
        <v>85477</v>
      </c>
      <c r="O105" s="22">
        <v>77352</v>
      </c>
      <c r="P105" s="22">
        <v>68867</v>
      </c>
      <c r="Q105" s="22">
        <v>284031</v>
      </c>
      <c r="R105" s="22">
        <v>714749</v>
      </c>
    </row>
    <row r="106" spans="1:18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4734762</v>
      </c>
      <c r="F106" s="22">
        <v>3361422</v>
      </c>
      <c r="G106" s="22">
        <v>1768029</v>
      </c>
      <c r="H106" s="22">
        <v>1721592</v>
      </c>
      <c r="I106" s="22">
        <v>1805063</v>
      </c>
      <c r="J106" s="22">
        <v>17035509</v>
      </c>
      <c r="K106" s="22">
        <v>30426377</v>
      </c>
      <c r="L106" s="22">
        <v>1227548</v>
      </c>
      <c r="M106" s="22">
        <v>1098521</v>
      </c>
      <c r="N106" s="22">
        <v>997265</v>
      </c>
      <c r="O106" s="22">
        <v>907430</v>
      </c>
      <c r="P106" s="22">
        <v>823959</v>
      </c>
      <c r="Q106" s="22">
        <v>5282120</v>
      </c>
      <c r="R106" s="22">
        <v>10336843</v>
      </c>
    </row>
    <row r="107" spans="1:18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149227</v>
      </c>
      <c r="F107" s="22">
        <v>153000</v>
      </c>
      <c r="G107" s="22">
        <v>156500</v>
      </c>
      <c r="H107" s="22">
        <v>155987</v>
      </c>
      <c r="I107" s="22">
        <v>159605</v>
      </c>
      <c r="J107" s="22">
        <v>501370</v>
      </c>
      <c r="K107" s="22">
        <v>1275689</v>
      </c>
      <c r="L107" s="22">
        <v>29363</v>
      </c>
      <c r="M107" s="22">
        <v>25590</v>
      </c>
      <c r="N107" s="22">
        <v>21597</v>
      </c>
      <c r="O107" s="22">
        <v>17945</v>
      </c>
      <c r="P107" s="22">
        <v>14327</v>
      </c>
      <c r="Q107" s="22">
        <v>20426</v>
      </c>
      <c r="R107" s="22">
        <v>129248</v>
      </c>
    </row>
    <row r="108" spans="1:18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462892</v>
      </c>
      <c r="F108" s="22">
        <v>470299</v>
      </c>
      <c r="G108" s="22">
        <v>285350</v>
      </c>
      <c r="H108" s="22">
        <v>263415</v>
      </c>
      <c r="I108" s="22">
        <v>265785</v>
      </c>
      <c r="J108" s="22">
        <v>1098580</v>
      </c>
      <c r="K108" s="22">
        <v>2846321</v>
      </c>
      <c r="L108" s="22">
        <v>111930</v>
      </c>
      <c r="M108" s="22">
        <v>90689</v>
      </c>
      <c r="N108" s="22">
        <v>69325</v>
      </c>
      <c r="O108" s="22">
        <v>58768</v>
      </c>
      <c r="P108" s="22">
        <v>48986</v>
      </c>
      <c r="Q108" s="22">
        <v>108412</v>
      </c>
      <c r="R108" s="22">
        <v>488110</v>
      </c>
    </row>
    <row r="109" spans="1:18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121554</v>
      </c>
      <c r="F109" s="22">
        <v>125188</v>
      </c>
      <c r="G109" s="22">
        <v>129012</v>
      </c>
      <c r="H109" s="22">
        <v>133037</v>
      </c>
      <c r="I109" s="22">
        <v>87274</v>
      </c>
      <c r="J109" s="22">
        <v>1154724</v>
      </c>
      <c r="K109" s="22">
        <v>1750789</v>
      </c>
      <c r="L109" s="22">
        <v>81780</v>
      </c>
      <c r="M109" s="22">
        <v>76626</v>
      </c>
      <c r="N109" s="22">
        <v>71281</v>
      </c>
      <c r="O109" s="22">
        <v>65735</v>
      </c>
      <c r="P109" s="22">
        <v>59977</v>
      </c>
      <c r="Q109" s="22">
        <v>425521</v>
      </c>
      <c r="R109" s="22">
        <v>780920</v>
      </c>
    </row>
    <row r="110" spans="1:18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1260534</v>
      </c>
      <c r="F110" s="22">
        <v>1290729</v>
      </c>
      <c r="G110" s="22">
        <v>1309558</v>
      </c>
      <c r="H110" s="22">
        <v>1295320</v>
      </c>
      <c r="I110" s="22">
        <v>1264880</v>
      </c>
      <c r="J110" s="22">
        <v>13146002</v>
      </c>
      <c r="K110" s="22">
        <v>19567023</v>
      </c>
      <c r="L110" s="22">
        <v>1025178</v>
      </c>
      <c r="M110" s="22">
        <v>968984</v>
      </c>
      <c r="N110" s="22">
        <v>911237</v>
      </c>
      <c r="O110" s="22">
        <v>852740</v>
      </c>
      <c r="P110" s="22">
        <v>796035</v>
      </c>
      <c r="Q110" s="22">
        <v>5170921</v>
      </c>
      <c r="R110" s="22">
        <v>9725095</v>
      </c>
    </row>
    <row r="111" spans="1:18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244169</v>
      </c>
      <c r="F111" s="22">
        <v>254675</v>
      </c>
      <c r="G111" s="22">
        <v>265692</v>
      </c>
      <c r="H111" s="22">
        <v>277246</v>
      </c>
      <c r="I111" s="22">
        <v>289364</v>
      </c>
      <c r="J111" s="22">
        <v>3654706</v>
      </c>
      <c r="K111" s="22">
        <v>4985852</v>
      </c>
      <c r="L111" s="22">
        <v>240169</v>
      </c>
      <c r="M111" s="22">
        <v>229663</v>
      </c>
      <c r="N111" s="22">
        <v>218646</v>
      </c>
      <c r="O111" s="22">
        <v>207092</v>
      </c>
      <c r="P111" s="22">
        <v>194974</v>
      </c>
      <c r="Q111" s="22">
        <v>1437340</v>
      </c>
      <c r="R111" s="22">
        <v>2527884</v>
      </c>
    </row>
    <row r="112" spans="1:18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473261</v>
      </c>
      <c r="F112" s="22">
        <v>433522</v>
      </c>
      <c r="G112" s="22">
        <v>415472</v>
      </c>
      <c r="H112" s="22">
        <v>438583</v>
      </c>
      <c r="I112" s="22">
        <v>453216</v>
      </c>
      <c r="J112" s="22">
        <v>3347043</v>
      </c>
      <c r="K112" s="22">
        <v>5561097</v>
      </c>
      <c r="L112" s="22">
        <v>292146</v>
      </c>
      <c r="M112" s="22">
        <v>268100</v>
      </c>
      <c r="N112" s="22">
        <v>245223</v>
      </c>
      <c r="O112" s="22">
        <v>222112</v>
      </c>
      <c r="P112" s="22">
        <v>197654</v>
      </c>
      <c r="Q112" s="22">
        <v>822977</v>
      </c>
      <c r="R112" s="22">
        <v>2048212</v>
      </c>
    </row>
    <row r="113" spans="1:18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84232</v>
      </c>
      <c r="F113" s="22">
        <v>87096</v>
      </c>
      <c r="G113" s="22">
        <v>71337</v>
      </c>
      <c r="H113" s="22">
        <v>74060</v>
      </c>
      <c r="I113" s="22">
        <v>76890</v>
      </c>
      <c r="J113" s="22">
        <v>2197462</v>
      </c>
      <c r="K113" s="22">
        <v>2591077</v>
      </c>
      <c r="L113" s="22">
        <v>91093</v>
      </c>
      <c r="M113" s="22">
        <v>88229</v>
      </c>
      <c r="N113" s="22">
        <v>85347</v>
      </c>
      <c r="O113" s="22">
        <v>82624</v>
      </c>
      <c r="P113" s="22">
        <v>79793</v>
      </c>
      <c r="Q113" s="22">
        <v>937648</v>
      </c>
      <c r="R113" s="22">
        <v>1364734</v>
      </c>
    </row>
    <row r="114" spans="1:18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908632</v>
      </c>
      <c r="F114" s="22">
        <v>967351</v>
      </c>
      <c r="G114" s="22">
        <v>687872</v>
      </c>
      <c r="H114" s="22">
        <v>662205</v>
      </c>
      <c r="I114" s="22">
        <v>743175</v>
      </c>
      <c r="J114" s="22">
        <v>9663475</v>
      </c>
      <c r="K114" s="22">
        <v>13632710</v>
      </c>
      <c r="L114" s="22">
        <v>924044</v>
      </c>
      <c r="M114" s="22">
        <v>865804</v>
      </c>
      <c r="N114" s="22">
        <v>802920</v>
      </c>
      <c r="O114" s="22">
        <v>763873</v>
      </c>
      <c r="P114" s="22">
        <v>720239</v>
      </c>
      <c r="Q114" s="22">
        <v>7743449</v>
      </c>
      <c r="R114" s="22">
        <v>11820329</v>
      </c>
    </row>
    <row r="115" spans="1:18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76390</v>
      </c>
      <c r="F115" s="22">
        <v>78602</v>
      </c>
      <c r="G115" s="22">
        <v>80878</v>
      </c>
      <c r="H115" s="22">
        <v>83220</v>
      </c>
      <c r="I115" s="22">
        <v>85019</v>
      </c>
      <c r="J115" s="22">
        <v>179380</v>
      </c>
      <c r="K115" s="22">
        <v>583489</v>
      </c>
      <c r="L115" s="22">
        <v>16230</v>
      </c>
      <c r="M115" s="22">
        <v>14018</v>
      </c>
      <c r="N115" s="22">
        <v>11742</v>
      </c>
      <c r="O115" s="22">
        <v>9400</v>
      </c>
      <c r="P115" s="22">
        <v>7601</v>
      </c>
      <c r="Q115" s="22">
        <v>5860</v>
      </c>
      <c r="R115" s="22">
        <v>64851</v>
      </c>
    </row>
    <row r="116" spans="1:18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380955</v>
      </c>
      <c r="F116" s="22">
        <v>380068</v>
      </c>
      <c r="G116" s="22">
        <v>389934</v>
      </c>
      <c r="H116" s="22">
        <v>334117</v>
      </c>
      <c r="I116" s="22">
        <v>276776</v>
      </c>
      <c r="J116" s="22">
        <v>4314950</v>
      </c>
      <c r="K116" s="22">
        <v>6076800</v>
      </c>
      <c r="L116" s="22">
        <v>170873</v>
      </c>
      <c r="M116" s="22">
        <v>160849</v>
      </c>
      <c r="N116" s="22">
        <v>150983</v>
      </c>
      <c r="O116" s="22">
        <v>140848</v>
      </c>
      <c r="P116" s="22">
        <v>132238</v>
      </c>
      <c r="Q116" s="22">
        <v>932225</v>
      </c>
      <c r="R116" s="22">
        <v>1688016</v>
      </c>
    </row>
    <row r="117" spans="1:18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65830</v>
      </c>
      <c r="F117" s="22">
        <v>46255</v>
      </c>
      <c r="G117" s="22">
        <v>48208</v>
      </c>
      <c r="H117" s="22">
        <v>50244</v>
      </c>
      <c r="I117" s="22">
        <v>52367</v>
      </c>
      <c r="J117" s="22">
        <v>1213811</v>
      </c>
      <c r="K117" s="22">
        <v>1476715</v>
      </c>
      <c r="L117" s="22">
        <v>54494</v>
      </c>
      <c r="M117" s="22">
        <v>52289</v>
      </c>
      <c r="N117" s="22">
        <v>49874</v>
      </c>
      <c r="O117" s="22">
        <v>47822</v>
      </c>
      <c r="P117" s="22">
        <v>45682</v>
      </c>
      <c r="Q117" s="22">
        <v>647508</v>
      </c>
      <c r="R117" s="22">
        <v>897669</v>
      </c>
    </row>
    <row r="118" spans="1:18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94521</v>
      </c>
      <c r="F118" s="22">
        <v>98589</v>
      </c>
      <c r="G118" s="22">
        <v>102832</v>
      </c>
      <c r="H118" s="22">
        <v>107259</v>
      </c>
      <c r="I118" s="22">
        <v>103788</v>
      </c>
      <c r="J118" s="22">
        <v>893497</v>
      </c>
      <c r="K118" s="22">
        <v>1400486</v>
      </c>
      <c r="L118" s="22">
        <v>58238</v>
      </c>
      <c r="M118" s="22">
        <v>54170</v>
      </c>
      <c r="N118" s="22">
        <v>49927</v>
      </c>
      <c r="O118" s="22">
        <v>45500</v>
      </c>
      <c r="P118" s="22">
        <v>40882</v>
      </c>
      <c r="Q118" s="22">
        <v>457239</v>
      </c>
      <c r="R118" s="22">
        <v>705956</v>
      </c>
    </row>
    <row r="119" spans="1:18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662923</v>
      </c>
      <c r="F119" s="22">
        <v>705161</v>
      </c>
      <c r="G119" s="22">
        <v>597939</v>
      </c>
      <c r="H119" s="22">
        <v>563911</v>
      </c>
      <c r="I119" s="22">
        <v>587434</v>
      </c>
      <c r="J119" s="22">
        <v>3997406</v>
      </c>
      <c r="K119" s="22">
        <v>7114774</v>
      </c>
      <c r="L119" s="22">
        <v>275013</v>
      </c>
      <c r="M119" s="22">
        <v>228304</v>
      </c>
      <c r="N119" s="22">
        <v>225966</v>
      </c>
      <c r="O119" s="22">
        <v>202410</v>
      </c>
      <c r="P119" s="22">
        <v>178887</v>
      </c>
      <c r="Q119" s="22">
        <v>1093746</v>
      </c>
      <c r="R119" s="22">
        <v>2204326</v>
      </c>
    </row>
    <row r="120" spans="1:18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913089</v>
      </c>
      <c r="F120" s="22">
        <v>866076</v>
      </c>
      <c r="G120" s="22">
        <v>896918</v>
      </c>
      <c r="H120" s="22">
        <v>891710</v>
      </c>
      <c r="I120" s="22">
        <v>923512</v>
      </c>
      <c r="J120" s="22">
        <v>7041977</v>
      </c>
      <c r="K120" s="22">
        <v>11533282</v>
      </c>
      <c r="L120" s="22">
        <v>420647</v>
      </c>
      <c r="M120" s="22">
        <v>388363</v>
      </c>
      <c r="N120" s="22">
        <v>357522</v>
      </c>
      <c r="O120" s="22">
        <v>325832</v>
      </c>
      <c r="P120" s="22">
        <v>294030</v>
      </c>
      <c r="Q120" s="22">
        <v>1296694</v>
      </c>
      <c r="R120" s="22">
        <v>3083088</v>
      </c>
    </row>
    <row r="121" spans="1:18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505299</v>
      </c>
      <c r="F121" s="22">
        <v>528456</v>
      </c>
      <c r="G121" s="22">
        <v>552693</v>
      </c>
      <c r="H121" s="22">
        <v>578063</v>
      </c>
      <c r="I121" s="22">
        <v>604620</v>
      </c>
      <c r="J121" s="22">
        <v>8338473</v>
      </c>
      <c r="K121" s="22">
        <v>11107604</v>
      </c>
      <c r="L121" s="22">
        <v>490866</v>
      </c>
      <c r="M121" s="22">
        <v>467709</v>
      </c>
      <c r="N121" s="22">
        <v>443472</v>
      </c>
      <c r="O121" s="22">
        <v>418102</v>
      </c>
      <c r="P121" s="22">
        <v>391545</v>
      </c>
      <c r="Q121" s="22">
        <v>2271552</v>
      </c>
      <c r="R121" s="22">
        <v>4483246</v>
      </c>
    </row>
    <row r="122" spans="1:18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44706</v>
      </c>
      <c r="F122" s="22">
        <v>46514</v>
      </c>
      <c r="G122" s="22">
        <v>48396</v>
      </c>
      <c r="H122" s="22">
        <v>50355</v>
      </c>
      <c r="I122" s="22">
        <v>52153</v>
      </c>
      <c r="J122" s="22">
        <v>396519</v>
      </c>
      <c r="K122" s="22">
        <v>638643</v>
      </c>
      <c r="L122" s="22">
        <v>25138</v>
      </c>
      <c r="M122" s="22">
        <v>23330</v>
      </c>
      <c r="N122" s="22">
        <v>21448</v>
      </c>
      <c r="O122" s="22">
        <v>19489</v>
      </c>
      <c r="P122" s="22">
        <v>17691</v>
      </c>
      <c r="Q122" s="22">
        <v>57651</v>
      </c>
      <c r="R122" s="22">
        <v>164747</v>
      </c>
    </row>
    <row r="123" spans="1:18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2493820</v>
      </c>
      <c r="F123" s="22">
        <v>2544988</v>
      </c>
      <c r="G123" s="22">
        <v>2597490</v>
      </c>
      <c r="H123" s="22">
        <v>2357302</v>
      </c>
      <c r="I123" s="22">
        <v>400434</v>
      </c>
      <c r="J123" s="22">
        <v>3863760</v>
      </c>
      <c r="K123" s="22">
        <v>14257794</v>
      </c>
      <c r="L123" s="22">
        <v>394858</v>
      </c>
      <c r="M123" s="22">
        <v>343689</v>
      </c>
      <c r="N123" s="22">
        <v>291188</v>
      </c>
      <c r="O123" s="22">
        <v>238514</v>
      </c>
      <c r="P123" s="22">
        <v>196378</v>
      </c>
      <c r="Q123" s="22">
        <v>1041019</v>
      </c>
      <c r="R123" s="22">
        <v>2505646</v>
      </c>
    </row>
    <row r="124" spans="1:18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400000</v>
      </c>
      <c r="F124" s="22">
        <v>400000</v>
      </c>
      <c r="G124" s="22">
        <v>400000</v>
      </c>
      <c r="H124" s="22">
        <v>400000</v>
      </c>
      <c r="I124" s="22">
        <v>400000</v>
      </c>
      <c r="J124" s="22">
        <v>0</v>
      </c>
      <c r="K124" s="22">
        <v>2000000</v>
      </c>
      <c r="L124" s="22">
        <v>56022</v>
      </c>
      <c r="M124" s="22">
        <v>45995</v>
      </c>
      <c r="N124" s="22">
        <v>34093</v>
      </c>
      <c r="O124" s="22">
        <v>21995</v>
      </c>
      <c r="P124" s="22">
        <v>9994</v>
      </c>
      <c r="Q124" s="22">
        <v>0</v>
      </c>
      <c r="R124" s="22">
        <v>168099</v>
      </c>
    </row>
    <row r="125" spans="1:18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402048</v>
      </c>
      <c r="F125" s="22">
        <v>313971</v>
      </c>
      <c r="G125" s="22">
        <v>306611</v>
      </c>
      <c r="H125" s="22">
        <v>322962</v>
      </c>
      <c r="I125" s="22">
        <v>236720</v>
      </c>
      <c r="J125" s="22">
        <v>2184622</v>
      </c>
      <c r="K125" s="22">
        <v>3766934</v>
      </c>
      <c r="L125" s="22">
        <v>178308</v>
      </c>
      <c r="M125" s="22">
        <v>159997</v>
      </c>
      <c r="N125" s="22">
        <v>142522</v>
      </c>
      <c r="O125" s="22">
        <v>126171</v>
      </c>
      <c r="P125" s="22">
        <v>108925</v>
      </c>
      <c r="Q125" s="22">
        <v>510356</v>
      </c>
      <c r="R125" s="22">
        <v>1226279</v>
      </c>
    </row>
    <row r="126" spans="1:18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39760</v>
      </c>
      <c r="F126" s="22">
        <v>41834</v>
      </c>
      <c r="G126" s="22">
        <v>44018</v>
      </c>
      <c r="H126" s="22">
        <v>46318</v>
      </c>
      <c r="I126" s="22">
        <v>48741</v>
      </c>
      <c r="J126" s="22">
        <v>257891</v>
      </c>
      <c r="K126" s="22">
        <v>478562</v>
      </c>
      <c r="L126" s="22">
        <v>23425</v>
      </c>
      <c r="M126" s="22">
        <v>21351</v>
      </c>
      <c r="N126" s="22">
        <v>19167</v>
      </c>
      <c r="O126" s="22">
        <v>16867</v>
      </c>
      <c r="P126" s="22">
        <v>14444</v>
      </c>
      <c r="Q126" s="22">
        <v>43391</v>
      </c>
      <c r="R126" s="22">
        <v>138645</v>
      </c>
    </row>
    <row r="127" spans="1:18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106038</v>
      </c>
      <c r="F127" s="22">
        <v>73282</v>
      </c>
      <c r="G127" s="22">
        <v>75916</v>
      </c>
      <c r="H127" s="22">
        <v>80010</v>
      </c>
      <c r="I127" s="22">
        <v>84217</v>
      </c>
      <c r="J127" s="22">
        <v>1177273</v>
      </c>
      <c r="K127" s="22">
        <v>1596736</v>
      </c>
      <c r="L127" s="22">
        <v>78130</v>
      </c>
      <c r="M127" s="22">
        <v>73237</v>
      </c>
      <c r="N127" s="22">
        <v>69410</v>
      </c>
      <c r="O127" s="22">
        <v>65415</v>
      </c>
      <c r="P127" s="22">
        <v>61209</v>
      </c>
      <c r="Q127" s="22">
        <v>450589</v>
      </c>
      <c r="R127" s="22">
        <v>797990</v>
      </c>
    </row>
    <row r="128" spans="1:18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177462</v>
      </c>
      <c r="F128" s="22">
        <v>141169</v>
      </c>
      <c r="G128" s="22">
        <v>108285</v>
      </c>
      <c r="H128" s="22">
        <v>114467</v>
      </c>
      <c r="I128" s="22">
        <v>121006</v>
      </c>
      <c r="J128" s="22">
        <v>898755</v>
      </c>
      <c r="K128" s="22">
        <v>1561144</v>
      </c>
      <c r="L128" s="22">
        <v>89929</v>
      </c>
      <c r="M128" s="22">
        <v>75699</v>
      </c>
      <c r="N128" s="22">
        <v>66367</v>
      </c>
      <c r="O128" s="22">
        <v>60184</v>
      </c>
      <c r="P128" s="22">
        <v>53643</v>
      </c>
      <c r="Q128" s="22">
        <v>250254</v>
      </c>
      <c r="R128" s="22">
        <v>596076</v>
      </c>
    </row>
    <row r="129" spans="1:18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431322</v>
      </c>
      <c r="F129" s="22">
        <v>440940</v>
      </c>
      <c r="G129" s="22">
        <v>450850</v>
      </c>
      <c r="H129" s="22">
        <v>461064</v>
      </c>
      <c r="I129" s="22">
        <v>94028</v>
      </c>
      <c r="J129" s="22">
        <v>1856383</v>
      </c>
      <c r="K129" s="22">
        <v>3734587</v>
      </c>
      <c r="L129" s="22">
        <v>134828</v>
      </c>
      <c r="M129" s="22">
        <v>125210</v>
      </c>
      <c r="N129" s="22">
        <v>115300</v>
      </c>
      <c r="O129" s="22">
        <v>105086</v>
      </c>
      <c r="P129" s="22">
        <v>96062</v>
      </c>
      <c r="Q129" s="22">
        <v>727432</v>
      </c>
      <c r="R129" s="22">
        <v>1303918</v>
      </c>
    </row>
    <row r="130" spans="1:18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5919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5919</v>
      </c>
      <c r="L130" s="22">
        <v>340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340</v>
      </c>
    </row>
    <row r="131" spans="1:18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919945</v>
      </c>
      <c r="F131" s="22">
        <v>964948</v>
      </c>
      <c r="G131" s="22">
        <v>1012189</v>
      </c>
      <c r="H131" s="22">
        <v>700264</v>
      </c>
      <c r="I131" s="22">
        <v>363175</v>
      </c>
      <c r="J131" s="22">
        <v>2592420</v>
      </c>
      <c r="K131" s="22">
        <v>6552941</v>
      </c>
      <c r="L131" s="22">
        <v>290759</v>
      </c>
      <c r="M131" s="22">
        <v>245756</v>
      </c>
      <c r="N131" s="22">
        <v>198515</v>
      </c>
      <c r="O131" s="22">
        <v>148924</v>
      </c>
      <c r="P131" s="22">
        <v>124495</v>
      </c>
      <c r="Q131" s="22">
        <v>387081</v>
      </c>
      <c r="R131" s="22">
        <v>1395530</v>
      </c>
    </row>
    <row r="132" spans="1:18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57795</v>
      </c>
      <c r="F133" s="22">
        <v>29725</v>
      </c>
      <c r="G133" s="22">
        <v>0</v>
      </c>
      <c r="H133" s="22">
        <v>0</v>
      </c>
      <c r="I133" s="22">
        <v>0</v>
      </c>
      <c r="J133" s="22">
        <v>0</v>
      </c>
      <c r="K133" s="22">
        <v>87520</v>
      </c>
      <c r="L133" s="22">
        <v>2785</v>
      </c>
      <c r="M133" s="22">
        <v>565</v>
      </c>
      <c r="N133" s="22">
        <v>0</v>
      </c>
      <c r="O133" s="22">
        <v>0</v>
      </c>
      <c r="P133" s="22">
        <v>0</v>
      </c>
      <c r="Q133" s="22">
        <v>0</v>
      </c>
      <c r="R133" s="22">
        <v>3350</v>
      </c>
    </row>
    <row r="134" spans="1:18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78892</v>
      </c>
      <c r="F134" s="22">
        <v>38758</v>
      </c>
      <c r="G134" s="22">
        <v>30523</v>
      </c>
      <c r="H134" s="22">
        <v>31085</v>
      </c>
      <c r="I134" s="22">
        <v>31675</v>
      </c>
      <c r="J134" s="22">
        <v>107285</v>
      </c>
      <c r="K134" s="22">
        <v>318218</v>
      </c>
      <c r="L134" s="22">
        <v>13181</v>
      </c>
      <c r="M134" s="22">
        <v>8938</v>
      </c>
      <c r="N134" s="22">
        <v>7768</v>
      </c>
      <c r="O134" s="22">
        <v>6643</v>
      </c>
      <c r="P134" s="22">
        <v>5480</v>
      </c>
      <c r="Q134" s="22">
        <v>12889</v>
      </c>
      <c r="R134" s="22">
        <v>54899</v>
      </c>
    </row>
    <row r="135" spans="1:18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671244</v>
      </c>
      <c r="F135" s="22">
        <v>527948</v>
      </c>
      <c r="G135" s="22">
        <v>379623</v>
      </c>
      <c r="H135" s="22">
        <v>287457</v>
      </c>
      <c r="I135" s="22">
        <v>301507</v>
      </c>
      <c r="J135" s="22">
        <v>2972840</v>
      </c>
      <c r="K135" s="22">
        <v>5140619</v>
      </c>
      <c r="L135" s="22">
        <v>241276</v>
      </c>
      <c r="M135" s="22">
        <v>205878</v>
      </c>
      <c r="N135" s="22">
        <v>178272</v>
      </c>
      <c r="O135" s="22">
        <v>161351</v>
      </c>
      <c r="P135" s="22">
        <v>147301</v>
      </c>
      <c r="Q135" s="22">
        <v>746215</v>
      </c>
      <c r="R135" s="22">
        <v>1680293</v>
      </c>
    </row>
    <row r="136" spans="1:18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300659</v>
      </c>
      <c r="F136" s="22">
        <v>316724</v>
      </c>
      <c r="G136" s="22">
        <v>333651</v>
      </c>
      <c r="H136" s="22">
        <v>351487</v>
      </c>
      <c r="I136" s="22">
        <v>370281</v>
      </c>
      <c r="J136" s="22">
        <v>2930632</v>
      </c>
      <c r="K136" s="22">
        <v>4603434</v>
      </c>
      <c r="L136" s="22">
        <v>236557</v>
      </c>
      <c r="M136" s="22">
        <v>220493</v>
      </c>
      <c r="N136" s="22">
        <v>203567</v>
      </c>
      <c r="O136" s="22">
        <v>185730</v>
      </c>
      <c r="P136" s="22">
        <v>166936</v>
      </c>
      <c r="Q136" s="22">
        <v>651661</v>
      </c>
      <c r="R136" s="22">
        <v>1664944</v>
      </c>
    </row>
    <row r="137" spans="1:18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859926</v>
      </c>
      <c r="F137" s="22">
        <v>753017</v>
      </c>
      <c r="G137" s="22">
        <v>775757</v>
      </c>
      <c r="H137" s="22">
        <v>705077</v>
      </c>
      <c r="I137" s="22">
        <v>727889</v>
      </c>
      <c r="J137" s="22">
        <v>8498254</v>
      </c>
      <c r="K137" s="22">
        <v>12319920</v>
      </c>
      <c r="L137" s="22">
        <v>398727</v>
      </c>
      <c r="M137" s="22">
        <v>368485</v>
      </c>
      <c r="N137" s="22">
        <v>345745</v>
      </c>
      <c r="O137" s="22">
        <v>322620</v>
      </c>
      <c r="P137" s="22">
        <v>299808</v>
      </c>
      <c r="Q137" s="22">
        <v>1885482</v>
      </c>
      <c r="R137" s="22">
        <v>3620867</v>
      </c>
    </row>
    <row r="138" spans="1:18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2081409</v>
      </c>
      <c r="F138" s="22">
        <v>2165259</v>
      </c>
      <c r="G138" s="22">
        <v>2252719</v>
      </c>
      <c r="H138" s="22">
        <v>2343953</v>
      </c>
      <c r="I138" s="22">
        <v>2439134</v>
      </c>
      <c r="J138" s="22">
        <v>4319570</v>
      </c>
      <c r="K138" s="22">
        <v>15602044</v>
      </c>
      <c r="L138" s="22">
        <v>627850</v>
      </c>
      <c r="M138" s="22">
        <v>543999</v>
      </c>
      <c r="N138" s="22">
        <v>456539</v>
      </c>
      <c r="O138" s="22">
        <v>365305</v>
      </c>
      <c r="P138" s="22">
        <v>270124</v>
      </c>
      <c r="Q138" s="22">
        <v>577843</v>
      </c>
      <c r="R138" s="22">
        <v>2841660</v>
      </c>
    </row>
    <row r="139" spans="1:18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100900</v>
      </c>
      <c r="F139" s="22">
        <v>100900</v>
      </c>
      <c r="G139" s="22">
        <v>100900</v>
      </c>
      <c r="H139" s="22">
        <v>100900</v>
      </c>
      <c r="I139" s="22">
        <v>100900</v>
      </c>
      <c r="J139" s="22">
        <v>201800</v>
      </c>
      <c r="K139" s="22">
        <v>706300</v>
      </c>
      <c r="L139" s="22">
        <v>31834</v>
      </c>
      <c r="M139" s="22">
        <v>27830</v>
      </c>
      <c r="N139" s="22">
        <v>23664</v>
      </c>
      <c r="O139" s="22">
        <v>19317</v>
      </c>
      <c r="P139" s="22">
        <v>14785</v>
      </c>
      <c r="Q139" s="22">
        <v>15194</v>
      </c>
      <c r="R139" s="22">
        <v>132624</v>
      </c>
    </row>
    <row r="140" spans="1:18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15612</v>
      </c>
      <c r="F140" s="22">
        <v>16529</v>
      </c>
      <c r="G140" s="22">
        <v>17500</v>
      </c>
      <c r="H140" s="22">
        <v>18528</v>
      </c>
      <c r="I140" s="22">
        <v>19617</v>
      </c>
      <c r="J140" s="22">
        <v>272157</v>
      </c>
      <c r="K140" s="22">
        <v>359943</v>
      </c>
      <c r="L140" s="22">
        <v>21147</v>
      </c>
      <c r="M140" s="22">
        <v>20229</v>
      </c>
      <c r="N140" s="22">
        <v>19258</v>
      </c>
      <c r="O140" s="22">
        <v>18230</v>
      </c>
      <c r="P140" s="22">
        <v>17142</v>
      </c>
      <c r="Q140" s="22">
        <v>95430</v>
      </c>
      <c r="R140" s="22">
        <v>191436</v>
      </c>
    </row>
    <row r="141" spans="1:18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114761</v>
      </c>
      <c r="F141" s="22">
        <v>118141</v>
      </c>
      <c r="G141" s="22">
        <v>121623</v>
      </c>
      <c r="H141" s="22">
        <v>125210</v>
      </c>
      <c r="I141" s="22">
        <v>131114</v>
      </c>
      <c r="J141" s="22">
        <v>621117</v>
      </c>
      <c r="K141" s="22">
        <v>1231966</v>
      </c>
      <c r="L141" s="22">
        <v>34900</v>
      </c>
      <c r="M141" s="22">
        <v>31521</v>
      </c>
      <c r="N141" s="22">
        <v>28039</v>
      </c>
      <c r="O141" s="22">
        <v>24452</v>
      </c>
      <c r="P141" s="22">
        <v>20756</v>
      </c>
      <c r="Q141" s="22">
        <v>65932</v>
      </c>
      <c r="R141" s="22">
        <v>205600</v>
      </c>
    </row>
    <row r="142" spans="1:18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77416</v>
      </c>
      <c r="F142" s="22">
        <v>80303</v>
      </c>
      <c r="G142" s="22">
        <v>83301</v>
      </c>
      <c r="H142" s="22">
        <v>86416</v>
      </c>
      <c r="I142" s="22">
        <v>89652</v>
      </c>
      <c r="J142" s="22">
        <v>1332546</v>
      </c>
      <c r="K142" s="22">
        <v>1749634</v>
      </c>
      <c r="L142" s="22">
        <v>67686</v>
      </c>
      <c r="M142" s="22">
        <v>64800</v>
      </c>
      <c r="N142" s="22">
        <v>61801</v>
      </c>
      <c r="O142" s="22">
        <v>58686</v>
      </c>
      <c r="P142" s="22">
        <v>55450</v>
      </c>
      <c r="Q142" s="22">
        <v>381996</v>
      </c>
      <c r="R142" s="22">
        <v>690419</v>
      </c>
    </row>
    <row r="143" spans="1:18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96321</v>
      </c>
      <c r="F144" s="22">
        <v>102448</v>
      </c>
      <c r="G144" s="22">
        <v>109005</v>
      </c>
      <c r="H144" s="22">
        <v>116025</v>
      </c>
      <c r="I144" s="22">
        <v>89073</v>
      </c>
      <c r="J144" s="22">
        <v>712211</v>
      </c>
      <c r="K144" s="22">
        <v>1225083</v>
      </c>
      <c r="L144" s="22">
        <v>67447</v>
      </c>
      <c r="M144" s="22">
        <v>61321</v>
      </c>
      <c r="N144" s="22">
        <v>54764</v>
      </c>
      <c r="O144" s="22">
        <v>47744</v>
      </c>
      <c r="P144" s="22">
        <v>40224</v>
      </c>
      <c r="Q144" s="22">
        <v>147969</v>
      </c>
      <c r="R144" s="22">
        <v>419469</v>
      </c>
    </row>
    <row r="145" spans="1:18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415258</v>
      </c>
      <c r="F145" s="22">
        <v>425593</v>
      </c>
      <c r="G145" s="22">
        <v>436249</v>
      </c>
      <c r="H145" s="22">
        <v>300207</v>
      </c>
      <c r="I145" s="22">
        <v>262884</v>
      </c>
      <c r="J145" s="22">
        <v>1517480</v>
      </c>
      <c r="K145" s="22">
        <v>3357671</v>
      </c>
      <c r="L145" s="22">
        <v>118469</v>
      </c>
      <c r="M145" s="22">
        <v>108134</v>
      </c>
      <c r="N145" s="22">
        <v>97477</v>
      </c>
      <c r="O145" s="22">
        <v>87089</v>
      </c>
      <c r="P145" s="22">
        <v>78376</v>
      </c>
      <c r="Q145" s="22">
        <v>568999</v>
      </c>
      <c r="R145" s="22">
        <v>1058544</v>
      </c>
    </row>
    <row r="146" spans="1:18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140467</v>
      </c>
      <c r="F146" s="22">
        <v>160452</v>
      </c>
      <c r="G146" s="22">
        <v>148750</v>
      </c>
      <c r="H146" s="22">
        <v>136170</v>
      </c>
      <c r="I146" s="22">
        <v>107119</v>
      </c>
      <c r="J146" s="22">
        <v>1453528</v>
      </c>
      <c r="K146" s="22">
        <v>2146486</v>
      </c>
      <c r="L146" s="22">
        <v>93770</v>
      </c>
      <c r="M146" s="22">
        <v>87042</v>
      </c>
      <c r="N146" s="22">
        <v>79987</v>
      </c>
      <c r="O146" s="22">
        <v>73817</v>
      </c>
      <c r="P146" s="22">
        <v>67753</v>
      </c>
      <c r="Q146" s="22">
        <v>594657</v>
      </c>
      <c r="R146" s="22">
        <v>997026</v>
      </c>
    </row>
    <row r="147" spans="1:18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83875</v>
      </c>
      <c r="F147" s="22">
        <v>74555</v>
      </c>
      <c r="G147" s="22">
        <v>37299</v>
      </c>
      <c r="H147" s="22">
        <v>34314</v>
      </c>
      <c r="I147" s="22">
        <v>36209</v>
      </c>
      <c r="J147" s="22">
        <v>237967</v>
      </c>
      <c r="K147" s="22">
        <v>504219</v>
      </c>
      <c r="L147" s="22">
        <v>25313</v>
      </c>
      <c r="M147" s="22">
        <v>20780</v>
      </c>
      <c r="N147" s="22">
        <v>17889</v>
      </c>
      <c r="O147" s="22">
        <v>15717</v>
      </c>
      <c r="P147" s="22">
        <v>13822</v>
      </c>
      <c r="Q147" s="22">
        <v>54070</v>
      </c>
      <c r="R147" s="22">
        <v>147591</v>
      </c>
    </row>
    <row r="148" spans="1:18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47500</v>
      </c>
      <c r="F148" s="22">
        <v>47500</v>
      </c>
      <c r="G148" s="22">
        <v>47500</v>
      </c>
      <c r="H148" s="22">
        <v>0</v>
      </c>
      <c r="I148" s="22">
        <v>0</v>
      </c>
      <c r="J148" s="22">
        <v>0</v>
      </c>
      <c r="K148" s="22">
        <v>142500</v>
      </c>
      <c r="L148" s="22">
        <v>2850</v>
      </c>
      <c r="M148" s="22">
        <v>1900</v>
      </c>
      <c r="N148" s="22">
        <v>950</v>
      </c>
      <c r="O148" s="22">
        <v>0</v>
      </c>
      <c r="P148" s="22">
        <v>0</v>
      </c>
      <c r="Q148" s="22">
        <v>0</v>
      </c>
      <c r="R148" s="22">
        <v>5700</v>
      </c>
    </row>
    <row r="149" spans="1:18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36246</v>
      </c>
      <c r="F149" s="22">
        <v>38168</v>
      </c>
      <c r="G149" s="22">
        <v>40197</v>
      </c>
      <c r="H149" s="22">
        <v>42339</v>
      </c>
      <c r="I149" s="22">
        <v>40843</v>
      </c>
      <c r="J149" s="22">
        <v>484365</v>
      </c>
      <c r="K149" s="22">
        <v>682158</v>
      </c>
      <c r="L149" s="22">
        <v>29411</v>
      </c>
      <c r="M149" s="22">
        <v>27489</v>
      </c>
      <c r="N149" s="22">
        <v>25460</v>
      </c>
      <c r="O149" s="22">
        <v>23318</v>
      </c>
      <c r="P149" s="22">
        <v>21056</v>
      </c>
      <c r="Q149" s="22">
        <v>173875</v>
      </c>
      <c r="R149" s="22">
        <v>300609</v>
      </c>
    </row>
    <row r="150" spans="1:18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846271</v>
      </c>
      <c r="F150" s="22">
        <v>868983</v>
      </c>
      <c r="G150" s="22">
        <v>573488</v>
      </c>
      <c r="H150" s="22">
        <v>267900</v>
      </c>
      <c r="I150" s="22">
        <v>278104</v>
      </c>
      <c r="J150" s="22">
        <v>2024235</v>
      </c>
      <c r="K150" s="22">
        <v>4858981</v>
      </c>
      <c r="L150" s="22">
        <v>142153</v>
      </c>
      <c r="M150" s="22">
        <v>119441</v>
      </c>
      <c r="N150" s="22">
        <v>96023</v>
      </c>
      <c r="O150" s="22">
        <v>83149</v>
      </c>
      <c r="P150" s="22">
        <v>72494</v>
      </c>
      <c r="Q150" s="22">
        <v>252803</v>
      </c>
      <c r="R150" s="22">
        <v>766063</v>
      </c>
    </row>
    <row r="151" spans="1:18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53739</v>
      </c>
      <c r="F151" s="22">
        <v>49480</v>
      </c>
      <c r="G151" s="22">
        <v>51930</v>
      </c>
      <c r="H151" s="22">
        <v>54503</v>
      </c>
      <c r="I151" s="22">
        <v>57204</v>
      </c>
      <c r="J151" s="22">
        <v>1247033</v>
      </c>
      <c r="K151" s="22">
        <v>1513889</v>
      </c>
      <c r="L151" s="22">
        <v>71871</v>
      </c>
      <c r="M151" s="22">
        <v>69328</v>
      </c>
      <c r="N151" s="22">
        <v>66878</v>
      </c>
      <c r="O151" s="22">
        <v>64305</v>
      </c>
      <c r="P151" s="22">
        <v>61604</v>
      </c>
      <c r="Q151" s="22">
        <v>535446</v>
      </c>
      <c r="R151" s="22">
        <v>869432</v>
      </c>
    </row>
    <row r="152" spans="1:18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279803</v>
      </c>
      <c r="F152" s="22">
        <v>293256</v>
      </c>
      <c r="G152" s="22">
        <v>307357</v>
      </c>
      <c r="H152" s="22">
        <v>322138</v>
      </c>
      <c r="I152" s="22">
        <v>279024</v>
      </c>
      <c r="J152" s="22">
        <v>864829</v>
      </c>
      <c r="K152" s="22">
        <v>2346407</v>
      </c>
      <c r="L152" s="22">
        <v>106352</v>
      </c>
      <c r="M152" s="22">
        <v>92899</v>
      </c>
      <c r="N152" s="22">
        <v>78798</v>
      </c>
      <c r="O152" s="22">
        <v>64017</v>
      </c>
      <c r="P152" s="22">
        <v>49202</v>
      </c>
      <c r="Q152" s="22">
        <v>113679</v>
      </c>
      <c r="R152" s="22">
        <v>504947</v>
      </c>
    </row>
    <row r="153" spans="1:18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2845653</v>
      </c>
      <c r="F153" s="22">
        <v>2976691</v>
      </c>
      <c r="G153" s="22">
        <v>3050563</v>
      </c>
      <c r="H153" s="22">
        <v>3098349</v>
      </c>
      <c r="I153" s="22">
        <v>3189220</v>
      </c>
      <c r="J153" s="22">
        <v>14259108</v>
      </c>
      <c r="K153" s="22">
        <v>29419584</v>
      </c>
      <c r="L153" s="22">
        <v>1215019</v>
      </c>
      <c r="M153" s="22">
        <v>1083981</v>
      </c>
      <c r="N153" s="22">
        <v>946702</v>
      </c>
      <c r="O153" s="22">
        <v>807433</v>
      </c>
      <c r="P153" s="22">
        <v>665951</v>
      </c>
      <c r="Q153" s="22">
        <v>2775760</v>
      </c>
      <c r="R153" s="22">
        <v>7494846</v>
      </c>
    </row>
    <row r="154" spans="1:18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943851</v>
      </c>
      <c r="F154" s="22">
        <v>969440</v>
      </c>
      <c r="G154" s="22">
        <v>988725</v>
      </c>
      <c r="H154" s="22">
        <v>1023683</v>
      </c>
      <c r="I154" s="22">
        <v>1060142</v>
      </c>
      <c r="J154" s="22">
        <v>7454802</v>
      </c>
      <c r="K154" s="22">
        <v>12440643</v>
      </c>
      <c r="L154" s="22">
        <v>456200</v>
      </c>
      <c r="M154" s="22">
        <v>423399</v>
      </c>
      <c r="N154" s="22">
        <v>389702</v>
      </c>
      <c r="O154" s="22">
        <v>354744</v>
      </c>
      <c r="P154" s="22">
        <v>318284</v>
      </c>
      <c r="Q154" s="22">
        <v>1891048</v>
      </c>
      <c r="R154" s="22">
        <v>3833377</v>
      </c>
    </row>
    <row r="155" spans="1:18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61640</v>
      </c>
      <c r="F155" s="22">
        <v>64556</v>
      </c>
      <c r="G155" s="22">
        <v>67610</v>
      </c>
      <c r="H155" s="22">
        <v>70809</v>
      </c>
      <c r="I155" s="22">
        <v>74158</v>
      </c>
      <c r="J155" s="22">
        <v>1642358</v>
      </c>
      <c r="K155" s="22">
        <v>1981131</v>
      </c>
      <c r="L155" s="22">
        <v>91925</v>
      </c>
      <c r="M155" s="22">
        <v>89010</v>
      </c>
      <c r="N155" s="22">
        <v>85955</v>
      </c>
      <c r="O155" s="22">
        <v>82757</v>
      </c>
      <c r="P155" s="22">
        <v>79407</v>
      </c>
      <c r="Q155" s="22">
        <v>660128</v>
      </c>
      <c r="R155" s="22">
        <v>1089182</v>
      </c>
    </row>
    <row r="156" spans="1:18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74004</v>
      </c>
      <c r="F156" s="22">
        <v>38231</v>
      </c>
      <c r="G156" s="22">
        <v>26511</v>
      </c>
      <c r="H156" s="22">
        <v>15411</v>
      </c>
      <c r="I156" s="22">
        <v>3437</v>
      </c>
      <c r="J156" s="22">
        <v>0</v>
      </c>
      <c r="K156" s="22">
        <v>157594</v>
      </c>
      <c r="L156" s="22">
        <v>10355</v>
      </c>
      <c r="M156" s="22">
        <v>4508</v>
      </c>
      <c r="N156" s="22">
        <v>2383</v>
      </c>
      <c r="O156" s="22">
        <v>911</v>
      </c>
      <c r="P156" s="22">
        <v>314</v>
      </c>
      <c r="Q156" s="22">
        <v>0</v>
      </c>
      <c r="R156" s="22">
        <v>18471</v>
      </c>
    </row>
    <row r="157" spans="1:18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634859</v>
      </c>
      <c r="F157" s="22">
        <v>647270</v>
      </c>
      <c r="G157" s="22">
        <v>620215</v>
      </c>
      <c r="H157" s="22">
        <v>543217</v>
      </c>
      <c r="I157" s="22">
        <v>325949</v>
      </c>
      <c r="J157" s="22">
        <v>3986341</v>
      </c>
      <c r="K157" s="22">
        <v>6757851</v>
      </c>
      <c r="L157" s="22">
        <v>302973</v>
      </c>
      <c r="M157" s="22">
        <v>270251</v>
      </c>
      <c r="N157" s="22">
        <v>236591</v>
      </c>
      <c r="O157" s="22">
        <v>205564</v>
      </c>
      <c r="P157" s="22">
        <v>184419</v>
      </c>
      <c r="Q157" s="22">
        <v>1411207</v>
      </c>
      <c r="R157" s="22">
        <v>2611005</v>
      </c>
    </row>
    <row r="158" spans="1:18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93264</v>
      </c>
      <c r="F158" s="22">
        <v>97149</v>
      </c>
      <c r="G158" s="22">
        <v>101197</v>
      </c>
      <c r="H158" s="22">
        <v>105414</v>
      </c>
      <c r="I158" s="22">
        <v>109806</v>
      </c>
      <c r="J158" s="22">
        <v>1735171</v>
      </c>
      <c r="K158" s="22">
        <v>2242001</v>
      </c>
      <c r="L158" s="22">
        <v>91508</v>
      </c>
      <c r="M158" s="22">
        <v>87623</v>
      </c>
      <c r="N158" s="22">
        <v>83575</v>
      </c>
      <c r="O158" s="22">
        <v>79358</v>
      </c>
      <c r="P158" s="22">
        <v>74966</v>
      </c>
      <c r="Q158" s="22">
        <v>577332</v>
      </c>
      <c r="R158" s="22">
        <v>994362</v>
      </c>
    </row>
    <row r="159" spans="1:18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158016</v>
      </c>
      <c r="F159" s="22">
        <v>96889</v>
      </c>
      <c r="G159" s="22">
        <v>99814</v>
      </c>
      <c r="H159" s="22">
        <v>102856</v>
      </c>
      <c r="I159" s="22">
        <v>106020</v>
      </c>
      <c r="J159" s="22">
        <v>782044</v>
      </c>
      <c r="K159" s="22">
        <v>1345639</v>
      </c>
      <c r="L159" s="22">
        <v>59980</v>
      </c>
      <c r="M159" s="22">
        <v>53182</v>
      </c>
      <c r="N159" s="22">
        <v>48787</v>
      </c>
      <c r="O159" s="22">
        <v>44275</v>
      </c>
      <c r="P159" s="22">
        <v>39641</v>
      </c>
      <c r="Q159" s="22">
        <v>141872</v>
      </c>
      <c r="R159" s="22">
        <v>387737</v>
      </c>
    </row>
    <row r="160" spans="1:18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197829</v>
      </c>
      <c r="F160" s="22">
        <v>207441</v>
      </c>
      <c r="G160" s="22">
        <v>157045</v>
      </c>
      <c r="H160" s="22">
        <v>102792</v>
      </c>
      <c r="I160" s="22">
        <v>107529</v>
      </c>
      <c r="J160" s="22">
        <v>2135555</v>
      </c>
      <c r="K160" s="22">
        <v>2908191</v>
      </c>
      <c r="L160" s="22">
        <v>138657</v>
      </c>
      <c r="M160" s="22">
        <v>129045</v>
      </c>
      <c r="N160" s="22">
        <v>118965</v>
      </c>
      <c r="O160" s="22">
        <v>112743</v>
      </c>
      <c r="P160" s="22">
        <v>108006</v>
      </c>
      <c r="Q160" s="22">
        <v>905174</v>
      </c>
      <c r="R160" s="22">
        <v>1512590</v>
      </c>
    </row>
    <row r="161" spans="1:18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501834</v>
      </c>
      <c r="F161" s="22">
        <v>519953</v>
      </c>
      <c r="G161" s="22">
        <v>543392</v>
      </c>
      <c r="H161" s="22">
        <v>483818</v>
      </c>
      <c r="I161" s="22">
        <v>446840</v>
      </c>
      <c r="J161" s="22">
        <v>1515176</v>
      </c>
      <c r="K161" s="22">
        <v>4011013</v>
      </c>
      <c r="L161" s="22">
        <v>179627</v>
      </c>
      <c r="M161" s="22">
        <v>157116</v>
      </c>
      <c r="N161" s="22">
        <v>133666</v>
      </c>
      <c r="O161" s="22">
        <v>109581</v>
      </c>
      <c r="P161" s="22">
        <v>88202</v>
      </c>
      <c r="Q161" s="22">
        <v>268496</v>
      </c>
      <c r="R161" s="22">
        <v>936688</v>
      </c>
    </row>
    <row r="162" spans="1:18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182941</v>
      </c>
      <c r="F162" s="22">
        <v>189982</v>
      </c>
      <c r="G162" s="22">
        <v>197320</v>
      </c>
      <c r="H162" s="22">
        <v>204971</v>
      </c>
      <c r="I162" s="22">
        <v>212949</v>
      </c>
      <c r="J162" s="22">
        <v>1254082</v>
      </c>
      <c r="K162" s="22">
        <v>2242245</v>
      </c>
      <c r="L162" s="22">
        <v>77132</v>
      </c>
      <c r="M162" s="22">
        <v>70091</v>
      </c>
      <c r="N162" s="22">
        <v>62753</v>
      </c>
      <c r="O162" s="22">
        <v>55102</v>
      </c>
      <c r="P162" s="22">
        <v>47124</v>
      </c>
      <c r="Q162" s="22">
        <v>207846</v>
      </c>
      <c r="R162" s="22">
        <v>520048</v>
      </c>
    </row>
    <row r="163" spans="1:18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185581</v>
      </c>
      <c r="F163" s="22">
        <v>194311</v>
      </c>
      <c r="G163" s="22">
        <v>203451</v>
      </c>
      <c r="H163" s="22">
        <v>213022</v>
      </c>
      <c r="I163" s="22">
        <v>223043</v>
      </c>
      <c r="J163" s="22">
        <v>1366689</v>
      </c>
      <c r="K163" s="22">
        <v>2386097</v>
      </c>
      <c r="L163" s="22">
        <v>108858</v>
      </c>
      <c r="M163" s="22">
        <v>100128</v>
      </c>
      <c r="N163" s="22">
        <v>90988</v>
      </c>
      <c r="O163" s="22">
        <v>81417</v>
      </c>
      <c r="P163" s="22">
        <v>71396</v>
      </c>
      <c r="Q163" s="22">
        <v>258465</v>
      </c>
      <c r="R163" s="22">
        <v>711252</v>
      </c>
    </row>
    <row r="164" spans="1:18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308234</v>
      </c>
      <c r="F164" s="22">
        <v>251505</v>
      </c>
      <c r="G164" s="22">
        <v>78407</v>
      </c>
      <c r="H164" s="22">
        <v>63096</v>
      </c>
      <c r="I164" s="22">
        <v>49439</v>
      </c>
      <c r="J164" s="22">
        <v>1094904</v>
      </c>
      <c r="K164" s="22">
        <v>1845585</v>
      </c>
      <c r="L164" s="22">
        <v>65782</v>
      </c>
      <c r="M164" s="22">
        <v>61861</v>
      </c>
      <c r="N164" s="22">
        <v>58673</v>
      </c>
      <c r="O164" s="22">
        <v>55536</v>
      </c>
      <c r="P164" s="22">
        <v>52938</v>
      </c>
      <c r="Q164" s="22">
        <v>440753</v>
      </c>
      <c r="R164" s="22">
        <v>735543</v>
      </c>
    </row>
    <row r="165" spans="1:18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375471</v>
      </c>
      <c r="F165" s="22">
        <v>364467</v>
      </c>
      <c r="G165" s="22">
        <v>374585</v>
      </c>
      <c r="H165" s="22">
        <v>364515</v>
      </c>
      <c r="I165" s="22">
        <v>381854</v>
      </c>
      <c r="J165" s="22">
        <v>3142283</v>
      </c>
      <c r="K165" s="22">
        <v>5003175</v>
      </c>
      <c r="L165" s="22">
        <v>223766</v>
      </c>
      <c r="M165" s="22">
        <v>204938</v>
      </c>
      <c r="N165" s="22">
        <v>186568</v>
      </c>
      <c r="O165" s="22">
        <v>167816</v>
      </c>
      <c r="P165" s="22">
        <v>149748</v>
      </c>
      <c r="Q165" s="22">
        <v>755858</v>
      </c>
      <c r="R165" s="22">
        <v>1688694</v>
      </c>
    </row>
    <row r="166" spans="1:18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404586</v>
      </c>
      <c r="F166" s="22">
        <v>422117</v>
      </c>
      <c r="G166" s="22">
        <v>440608</v>
      </c>
      <c r="H166" s="22">
        <v>377714</v>
      </c>
      <c r="I166" s="22">
        <v>372132</v>
      </c>
      <c r="J166" s="22">
        <v>2586730</v>
      </c>
      <c r="K166" s="22">
        <v>4603887</v>
      </c>
      <c r="L166" s="22">
        <v>190113</v>
      </c>
      <c r="M166" s="22">
        <v>172582</v>
      </c>
      <c r="N166" s="22">
        <v>154091</v>
      </c>
      <c r="O166" s="22">
        <v>134580</v>
      </c>
      <c r="P166" s="22">
        <v>120986</v>
      </c>
      <c r="Q166" s="22">
        <v>568610</v>
      </c>
      <c r="R166" s="22">
        <v>1340962</v>
      </c>
    </row>
    <row r="167" spans="1:18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311963</v>
      </c>
      <c r="F167" s="22">
        <v>325158</v>
      </c>
      <c r="G167" s="22">
        <v>338919</v>
      </c>
      <c r="H167" s="22">
        <v>353271</v>
      </c>
      <c r="I167" s="22">
        <v>341401</v>
      </c>
      <c r="J167" s="22">
        <v>2016229</v>
      </c>
      <c r="K167" s="22">
        <v>3686941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</row>
    <row r="168" spans="1:18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549822</v>
      </c>
      <c r="F168" s="22">
        <v>577788</v>
      </c>
      <c r="G168" s="22">
        <v>586257</v>
      </c>
      <c r="H168" s="22">
        <v>540005</v>
      </c>
      <c r="I168" s="22">
        <v>417027</v>
      </c>
      <c r="J168" s="22">
        <v>3782137</v>
      </c>
      <c r="K168" s="22">
        <v>6453036</v>
      </c>
      <c r="L168" s="22">
        <v>300788</v>
      </c>
      <c r="M168" s="22">
        <v>272820</v>
      </c>
      <c r="N168" s="22">
        <v>243392</v>
      </c>
      <c r="O168" s="22">
        <v>214579</v>
      </c>
      <c r="P168" s="22">
        <v>336881</v>
      </c>
      <c r="Q168" s="22">
        <v>3066267</v>
      </c>
      <c r="R168" s="22">
        <v>4434727</v>
      </c>
    </row>
    <row r="169" spans="1:18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83655</v>
      </c>
      <c r="F169" s="22">
        <v>85258</v>
      </c>
      <c r="G169" s="22">
        <v>0</v>
      </c>
      <c r="H169" s="22">
        <v>0</v>
      </c>
      <c r="I169" s="22">
        <v>0</v>
      </c>
      <c r="J169" s="22">
        <v>0</v>
      </c>
      <c r="K169" s="22">
        <v>168913</v>
      </c>
      <c r="L169" s="22">
        <v>2824</v>
      </c>
      <c r="M169" s="22">
        <v>1222</v>
      </c>
      <c r="N169" s="22">
        <v>0</v>
      </c>
      <c r="O169" s="22">
        <v>0</v>
      </c>
      <c r="P169" s="22">
        <v>0</v>
      </c>
      <c r="Q169" s="22">
        <v>0</v>
      </c>
      <c r="R169" s="22">
        <v>4046</v>
      </c>
    </row>
    <row r="170" spans="1:18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387558</v>
      </c>
      <c r="F170" s="22">
        <v>397840</v>
      </c>
      <c r="G170" s="22">
        <v>374472</v>
      </c>
      <c r="H170" s="22">
        <v>350891</v>
      </c>
      <c r="I170" s="22">
        <v>151427</v>
      </c>
      <c r="J170" s="22">
        <v>1187432</v>
      </c>
      <c r="K170" s="22">
        <v>2849620</v>
      </c>
      <c r="L170" s="22">
        <v>101149</v>
      </c>
      <c r="M170" s="22">
        <v>90866</v>
      </c>
      <c r="N170" s="22">
        <v>80205</v>
      </c>
      <c r="O170" s="22">
        <v>69755</v>
      </c>
      <c r="P170" s="22">
        <v>59970</v>
      </c>
      <c r="Q170" s="22">
        <v>309555</v>
      </c>
      <c r="R170" s="22">
        <v>711500</v>
      </c>
    </row>
    <row r="171" spans="1:18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1494546</v>
      </c>
      <c r="F171" s="22">
        <v>1560579</v>
      </c>
      <c r="G171" s="22">
        <v>1631405</v>
      </c>
      <c r="H171" s="22">
        <v>1705486</v>
      </c>
      <c r="I171" s="22">
        <v>1782974</v>
      </c>
      <c r="J171" s="22">
        <v>24370080</v>
      </c>
      <c r="K171" s="22">
        <v>32545070</v>
      </c>
      <c r="L171" s="22">
        <v>1448668</v>
      </c>
      <c r="M171" s="22">
        <v>1380789</v>
      </c>
      <c r="N171" s="22">
        <v>1309963</v>
      </c>
      <c r="O171" s="22">
        <v>1235882</v>
      </c>
      <c r="P171" s="22">
        <v>1158394</v>
      </c>
      <c r="Q171" s="22">
        <v>7070218</v>
      </c>
      <c r="R171" s="22">
        <v>13603914</v>
      </c>
    </row>
    <row r="172" spans="1:18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84853</v>
      </c>
      <c r="F172" s="22">
        <v>86906</v>
      </c>
      <c r="G172" s="22">
        <v>64252</v>
      </c>
      <c r="H172" s="22">
        <v>40000</v>
      </c>
      <c r="I172" s="22">
        <v>40000</v>
      </c>
      <c r="J172" s="22">
        <v>158894</v>
      </c>
      <c r="K172" s="22">
        <v>474905</v>
      </c>
      <c r="L172" s="22">
        <v>16747</v>
      </c>
      <c r="M172" s="22">
        <v>13495</v>
      </c>
      <c r="N172" s="22">
        <v>10149</v>
      </c>
      <c r="O172" s="22">
        <v>8400</v>
      </c>
      <c r="P172" s="22">
        <v>8400</v>
      </c>
      <c r="Q172" s="22">
        <v>16800</v>
      </c>
      <c r="R172" s="22">
        <v>73991</v>
      </c>
    </row>
    <row r="173" spans="1:18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117717</v>
      </c>
      <c r="F173" s="22">
        <v>122613</v>
      </c>
      <c r="G173" s="22">
        <v>126412</v>
      </c>
      <c r="H173" s="22">
        <v>105150</v>
      </c>
      <c r="I173" s="22">
        <v>81191</v>
      </c>
      <c r="J173" s="22">
        <v>1093492</v>
      </c>
      <c r="K173" s="22">
        <v>1646575</v>
      </c>
      <c r="L173" s="22">
        <v>69938</v>
      </c>
      <c r="M173" s="22">
        <v>65042</v>
      </c>
      <c r="N173" s="22">
        <v>59905</v>
      </c>
      <c r="O173" s="22">
        <v>54917</v>
      </c>
      <c r="P173" s="22">
        <v>50682</v>
      </c>
      <c r="Q173" s="22">
        <v>305677</v>
      </c>
      <c r="R173" s="22">
        <v>606161</v>
      </c>
    </row>
    <row r="174" spans="1:18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219818</v>
      </c>
      <c r="F174" s="22">
        <v>229676</v>
      </c>
      <c r="G174" s="22">
        <v>239981</v>
      </c>
      <c r="H174" s="22">
        <v>250755</v>
      </c>
      <c r="I174" s="22">
        <v>262019</v>
      </c>
      <c r="J174" s="22">
        <v>1917707</v>
      </c>
      <c r="K174" s="22">
        <v>3119956</v>
      </c>
      <c r="L174" s="22">
        <v>136737</v>
      </c>
      <c r="M174" s="22">
        <v>126879</v>
      </c>
      <c r="N174" s="22">
        <v>116574</v>
      </c>
      <c r="O174" s="22">
        <v>105800</v>
      </c>
      <c r="P174" s="22">
        <v>94537</v>
      </c>
      <c r="Q174" s="22">
        <v>310369</v>
      </c>
      <c r="R174" s="22">
        <v>890896</v>
      </c>
    </row>
    <row r="175" spans="1:18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124329</v>
      </c>
      <c r="F175" s="22">
        <v>128460</v>
      </c>
      <c r="G175" s="22">
        <v>132745</v>
      </c>
      <c r="H175" s="22">
        <v>137190</v>
      </c>
      <c r="I175" s="22">
        <v>141800</v>
      </c>
      <c r="J175" s="22">
        <v>217597</v>
      </c>
      <c r="K175" s="22">
        <v>882121</v>
      </c>
      <c r="L175" s="22">
        <v>30232</v>
      </c>
      <c r="M175" s="22">
        <v>25741</v>
      </c>
      <c r="N175" s="22">
        <v>21096</v>
      </c>
      <c r="O175" s="22">
        <v>16291</v>
      </c>
      <c r="P175" s="22">
        <v>11321</v>
      </c>
      <c r="Q175" s="22">
        <v>13509</v>
      </c>
      <c r="R175" s="22">
        <v>118190</v>
      </c>
    </row>
    <row r="176" spans="1:18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383685</v>
      </c>
      <c r="F176" s="22">
        <v>401831</v>
      </c>
      <c r="G176" s="22">
        <v>420859</v>
      </c>
      <c r="H176" s="22">
        <v>440811</v>
      </c>
      <c r="I176" s="22">
        <v>461735</v>
      </c>
      <c r="J176" s="22">
        <v>5152936</v>
      </c>
      <c r="K176" s="22">
        <v>7261857</v>
      </c>
      <c r="L176" s="22">
        <v>320723</v>
      </c>
      <c r="M176" s="22">
        <v>302577</v>
      </c>
      <c r="N176" s="22">
        <v>283549</v>
      </c>
      <c r="O176" s="22">
        <v>263597</v>
      </c>
      <c r="P176" s="22">
        <v>242673</v>
      </c>
      <c r="Q176" s="22">
        <v>1346079</v>
      </c>
      <c r="R176" s="22">
        <v>2759198</v>
      </c>
    </row>
    <row r="177" spans="1:18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1014301</v>
      </c>
      <c r="F177" s="22">
        <v>1050253</v>
      </c>
      <c r="G177" s="22">
        <v>1087929</v>
      </c>
      <c r="H177" s="22">
        <v>1086583</v>
      </c>
      <c r="I177" s="22">
        <v>621937</v>
      </c>
      <c r="J177" s="22">
        <v>5945478</v>
      </c>
      <c r="K177" s="22">
        <v>10806481</v>
      </c>
      <c r="L177" s="22">
        <v>425934</v>
      </c>
      <c r="M177" s="22">
        <v>389982</v>
      </c>
      <c r="N177" s="22">
        <v>352306</v>
      </c>
      <c r="O177" s="22">
        <v>312805</v>
      </c>
      <c r="P177" s="22">
        <v>277532</v>
      </c>
      <c r="Q177" s="22">
        <v>1368214</v>
      </c>
      <c r="R177" s="22">
        <v>3126773</v>
      </c>
    </row>
    <row r="178" spans="1:18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1542409</v>
      </c>
      <c r="F178" s="22">
        <v>1619761</v>
      </c>
      <c r="G178" s="22">
        <v>1702278</v>
      </c>
      <c r="H178" s="22">
        <v>1388748</v>
      </c>
      <c r="I178" s="22">
        <v>1439777</v>
      </c>
      <c r="J178" s="22">
        <v>7767722</v>
      </c>
      <c r="K178" s="22">
        <v>15460695</v>
      </c>
      <c r="L178" s="22">
        <v>600324</v>
      </c>
      <c r="M178" s="22">
        <v>522972</v>
      </c>
      <c r="N178" s="22">
        <v>440455</v>
      </c>
      <c r="O178" s="22">
        <v>352084</v>
      </c>
      <c r="P178" s="22">
        <v>301055</v>
      </c>
      <c r="Q178" s="22">
        <v>1204519</v>
      </c>
      <c r="R178" s="22">
        <v>3421409</v>
      </c>
    </row>
    <row r="179" spans="1:18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351432</v>
      </c>
      <c r="F179" s="22">
        <v>366626</v>
      </c>
      <c r="G179" s="22">
        <v>338681</v>
      </c>
      <c r="H179" s="22">
        <v>353321</v>
      </c>
      <c r="I179" s="22">
        <v>368599</v>
      </c>
      <c r="J179" s="22">
        <v>3010497</v>
      </c>
      <c r="K179" s="22">
        <v>4789156</v>
      </c>
      <c r="L179" s="22">
        <v>205521</v>
      </c>
      <c r="M179" s="22">
        <v>190327</v>
      </c>
      <c r="N179" s="22">
        <v>174937</v>
      </c>
      <c r="O179" s="22">
        <v>160297</v>
      </c>
      <c r="P179" s="22">
        <v>145019</v>
      </c>
      <c r="Q179" s="22">
        <v>832884</v>
      </c>
      <c r="R179" s="22">
        <v>1708985</v>
      </c>
    </row>
    <row r="180" spans="1:18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</row>
    <row r="181" spans="1:18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358967</v>
      </c>
      <c r="F181" s="22">
        <v>380705</v>
      </c>
      <c r="G181" s="22">
        <v>403826</v>
      </c>
      <c r="H181" s="22">
        <v>428422</v>
      </c>
      <c r="I181" s="22">
        <v>454594</v>
      </c>
      <c r="J181" s="22">
        <v>6122340</v>
      </c>
      <c r="K181" s="22">
        <v>8148854</v>
      </c>
      <c r="L181" s="22">
        <v>446871</v>
      </c>
      <c r="M181" s="22">
        <v>425133</v>
      </c>
      <c r="N181" s="22">
        <v>402012</v>
      </c>
      <c r="O181" s="22">
        <v>377416</v>
      </c>
      <c r="P181" s="22">
        <v>351244</v>
      </c>
      <c r="Q181" s="22">
        <v>2367158</v>
      </c>
      <c r="R181" s="22">
        <v>4369834</v>
      </c>
    </row>
    <row r="182" spans="1:18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578449</v>
      </c>
      <c r="F182" s="22">
        <v>584311</v>
      </c>
      <c r="G182" s="22">
        <v>554736</v>
      </c>
      <c r="H182" s="22">
        <v>558917</v>
      </c>
      <c r="I182" s="22">
        <v>563276</v>
      </c>
      <c r="J182" s="22">
        <v>5500402</v>
      </c>
      <c r="K182" s="22">
        <v>8340091</v>
      </c>
      <c r="L182" s="22">
        <v>485292</v>
      </c>
      <c r="M182" s="22">
        <v>450686</v>
      </c>
      <c r="N182" s="22">
        <v>415790</v>
      </c>
      <c r="O182" s="22">
        <v>382865</v>
      </c>
      <c r="P182" s="22">
        <v>349764</v>
      </c>
      <c r="Q182" s="22">
        <v>1680890</v>
      </c>
      <c r="R182" s="22">
        <v>3765287</v>
      </c>
    </row>
    <row r="183" spans="1:18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428306</v>
      </c>
      <c r="F183" s="22">
        <v>433099</v>
      </c>
      <c r="G183" s="22">
        <v>356767</v>
      </c>
      <c r="H183" s="22">
        <v>370539</v>
      </c>
      <c r="I183" s="22">
        <v>308450</v>
      </c>
      <c r="J183" s="22">
        <v>2183432</v>
      </c>
      <c r="K183" s="22">
        <v>4080593</v>
      </c>
      <c r="L183" s="22">
        <v>139853</v>
      </c>
      <c r="M183" s="22">
        <v>124110</v>
      </c>
      <c r="N183" s="22">
        <v>109227</v>
      </c>
      <c r="O183" s="22">
        <v>95669</v>
      </c>
      <c r="P183" s="22">
        <v>81769</v>
      </c>
      <c r="Q183" s="22">
        <v>362121</v>
      </c>
      <c r="R183" s="22">
        <v>912749</v>
      </c>
    </row>
    <row r="184" spans="1:18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55620</v>
      </c>
      <c r="F184" s="22">
        <v>58113</v>
      </c>
      <c r="G184" s="22">
        <v>60721</v>
      </c>
      <c r="H184" s="22">
        <v>63448</v>
      </c>
      <c r="I184" s="22">
        <v>66301</v>
      </c>
      <c r="J184" s="22">
        <v>975590</v>
      </c>
      <c r="K184" s="22">
        <v>1279793</v>
      </c>
      <c r="L184" s="22">
        <v>55895</v>
      </c>
      <c r="M184" s="22">
        <v>53402</v>
      </c>
      <c r="N184" s="22">
        <v>50794</v>
      </c>
      <c r="O184" s="22">
        <v>48067</v>
      </c>
      <c r="P184" s="22">
        <v>45214</v>
      </c>
      <c r="Q184" s="22">
        <v>268491</v>
      </c>
      <c r="R184" s="22">
        <v>521863</v>
      </c>
    </row>
    <row r="185" spans="1:18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96719</v>
      </c>
      <c r="F185" s="22">
        <v>98031</v>
      </c>
      <c r="G185" s="22">
        <v>99402</v>
      </c>
      <c r="H185" s="22">
        <v>85016</v>
      </c>
      <c r="I185" s="22">
        <v>81792</v>
      </c>
      <c r="J185" s="22">
        <v>343000</v>
      </c>
      <c r="K185" s="22">
        <v>803960</v>
      </c>
      <c r="L185" s="22">
        <v>25100</v>
      </c>
      <c r="M185" s="22">
        <v>21807</v>
      </c>
      <c r="N185" s="22">
        <v>18458</v>
      </c>
      <c r="O185" s="22">
        <v>15034</v>
      </c>
      <c r="P185" s="22">
        <v>12482</v>
      </c>
      <c r="Q185" s="22">
        <v>51330</v>
      </c>
      <c r="R185" s="22">
        <v>144211</v>
      </c>
    </row>
    <row r="186" spans="1:18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94708</v>
      </c>
      <c r="F186" s="22">
        <v>98372</v>
      </c>
      <c r="G186" s="22">
        <v>102178</v>
      </c>
      <c r="H186" s="22">
        <v>106133</v>
      </c>
      <c r="I186" s="22">
        <v>110241</v>
      </c>
      <c r="J186" s="22">
        <v>2059833</v>
      </c>
      <c r="K186" s="22">
        <v>2571465</v>
      </c>
      <c r="L186" s="22">
        <v>101976</v>
      </c>
      <c r="M186" s="22">
        <v>98312</v>
      </c>
      <c r="N186" s="22">
        <v>94506</v>
      </c>
      <c r="O186" s="22">
        <v>90552</v>
      </c>
      <c r="P186" s="22">
        <v>86444</v>
      </c>
      <c r="Q186" s="22">
        <v>929986</v>
      </c>
      <c r="R186" s="22">
        <v>1401776</v>
      </c>
    </row>
    <row r="187" spans="1:18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139970</v>
      </c>
      <c r="F187" s="22">
        <v>106816</v>
      </c>
      <c r="G187" s="22">
        <v>111006</v>
      </c>
      <c r="H187" s="22">
        <v>115367</v>
      </c>
      <c r="I187" s="22">
        <v>119904</v>
      </c>
      <c r="J187" s="22">
        <v>1193299</v>
      </c>
      <c r="K187" s="22">
        <v>1786362</v>
      </c>
      <c r="L187" s="22">
        <v>70760</v>
      </c>
      <c r="M187" s="22">
        <v>66125</v>
      </c>
      <c r="N187" s="22">
        <v>62026</v>
      </c>
      <c r="O187" s="22">
        <v>57665</v>
      </c>
      <c r="P187" s="22">
        <v>53128</v>
      </c>
      <c r="Q187" s="22">
        <v>546315</v>
      </c>
      <c r="R187" s="22">
        <v>856019</v>
      </c>
    </row>
    <row r="188" spans="1:18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846172</v>
      </c>
      <c r="F188" s="22">
        <v>762641</v>
      </c>
      <c r="G188" s="22">
        <v>691809</v>
      </c>
      <c r="H188" s="22">
        <v>559578</v>
      </c>
      <c r="I188" s="22">
        <v>359121</v>
      </c>
      <c r="J188" s="22">
        <v>813770</v>
      </c>
      <c r="K188" s="22">
        <v>4033091</v>
      </c>
      <c r="L188" s="22">
        <v>162549</v>
      </c>
      <c r="M188" s="22">
        <v>134573</v>
      </c>
      <c r="N188" s="22">
        <v>108093</v>
      </c>
      <c r="O188" s="22">
        <v>81750</v>
      </c>
      <c r="P188" s="22">
        <v>58983</v>
      </c>
      <c r="Q188" s="22">
        <v>70906</v>
      </c>
      <c r="R188" s="22">
        <v>616854</v>
      </c>
    </row>
    <row r="189" spans="1:18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38473</v>
      </c>
      <c r="F189" s="22">
        <v>39557</v>
      </c>
      <c r="G189" s="22">
        <v>40671</v>
      </c>
      <c r="H189" s="22">
        <v>41817</v>
      </c>
      <c r="I189" s="22">
        <v>42996</v>
      </c>
      <c r="J189" s="22">
        <v>411753</v>
      </c>
      <c r="K189" s="22">
        <v>615267</v>
      </c>
      <c r="L189" s="22">
        <v>16941</v>
      </c>
      <c r="M189" s="22">
        <v>15857</v>
      </c>
      <c r="N189" s="22">
        <v>14743</v>
      </c>
      <c r="O189" s="22">
        <v>13597</v>
      </c>
      <c r="P189" s="22">
        <v>12418</v>
      </c>
      <c r="Q189" s="22">
        <v>53008</v>
      </c>
      <c r="R189" s="22">
        <v>126564</v>
      </c>
    </row>
    <row r="190" spans="1:18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468592</v>
      </c>
      <c r="F190" s="22">
        <v>425929</v>
      </c>
      <c r="G190" s="22">
        <v>440873</v>
      </c>
      <c r="H190" s="22">
        <v>456383</v>
      </c>
      <c r="I190" s="22">
        <v>393822</v>
      </c>
      <c r="J190" s="22">
        <v>4283264</v>
      </c>
      <c r="K190" s="22">
        <v>6468863</v>
      </c>
      <c r="L190" s="22">
        <v>227098</v>
      </c>
      <c r="M190" s="22">
        <v>209488</v>
      </c>
      <c r="N190" s="22">
        <v>194544</v>
      </c>
      <c r="O190" s="22">
        <v>180034</v>
      </c>
      <c r="P190" s="22">
        <v>163249</v>
      </c>
      <c r="Q190" s="22">
        <v>1368724</v>
      </c>
      <c r="R190" s="22">
        <v>2343137</v>
      </c>
    </row>
    <row r="191" spans="1:18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719891</v>
      </c>
      <c r="F191" s="22">
        <v>736854</v>
      </c>
      <c r="G191" s="22">
        <v>746278</v>
      </c>
      <c r="H191" s="22">
        <v>757367</v>
      </c>
      <c r="I191" s="22">
        <v>771711</v>
      </c>
      <c r="J191" s="22">
        <v>3765508</v>
      </c>
      <c r="K191" s="22">
        <v>7497609</v>
      </c>
      <c r="L191" s="22">
        <v>254653</v>
      </c>
      <c r="M191" s="22">
        <v>228437</v>
      </c>
      <c r="N191" s="22">
        <v>201777</v>
      </c>
      <c r="O191" s="22">
        <v>174805</v>
      </c>
      <c r="P191" s="22">
        <v>147461</v>
      </c>
      <c r="Q191" s="22">
        <v>467413</v>
      </c>
      <c r="R191" s="22">
        <v>1474546</v>
      </c>
    </row>
    <row r="192" spans="1:18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48221</v>
      </c>
      <c r="F192" s="22">
        <v>50441</v>
      </c>
      <c r="G192" s="22">
        <v>52763</v>
      </c>
      <c r="H192" s="22">
        <v>55191</v>
      </c>
      <c r="I192" s="22">
        <v>57732</v>
      </c>
      <c r="J192" s="22">
        <v>745633</v>
      </c>
      <c r="K192" s="22">
        <v>1009981</v>
      </c>
      <c r="L192" s="22">
        <v>45422</v>
      </c>
      <c r="M192" s="22">
        <v>43202</v>
      </c>
      <c r="N192" s="22">
        <v>40881</v>
      </c>
      <c r="O192" s="22">
        <v>38452</v>
      </c>
      <c r="P192" s="22">
        <v>35912</v>
      </c>
      <c r="Q192" s="22">
        <v>188092</v>
      </c>
      <c r="R192" s="22">
        <v>391961</v>
      </c>
    </row>
    <row r="193" spans="1:18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169965</v>
      </c>
      <c r="F193" s="22">
        <v>123319</v>
      </c>
      <c r="G193" s="22">
        <v>123401</v>
      </c>
      <c r="H193" s="22">
        <v>129972</v>
      </c>
      <c r="I193" s="22">
        <v>136898</v>
      </c>
      <c r="J193" s="22">
        <v>2230301</v>
      </c>
      <c r="K193" s="22">
        <v>2913856</v>
      </c>
      <c r="L193" s="22">
        <v>144766</v>
      </c>
      <c r="M193" s="22">
        <v>137031</v>
      </c>
      <c r="N193" s="22">
        <v>130268</v>
      </c>
      <c r="O193" s="22">
        <v>123697</v>
      </c>
      <c r="P193" s="22">
        <v>116771</v>
      </c>
      <c r="Q193" s="22">
        <v>873542</v>
      </c>
      <c r="R193" s="22">
        <v>1526075</v>
      </c>
    </row>
    <row r="194" spans="1:18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1052895</v>
      </c>
      <c r="F194" s="22">
        <v>439474</v>
      </c>
      <c r="G194" s="22">
        <v>0</v>
      </c>
      <c r="H194" s="22">
        <v>0</v>
      </c>
      <c r="I194" s="22">
        <v>0</v>
      </c>
      <c r="J194" s="22">
        <v>0</v>
      </c>
      <c r="K194" s="22">
        <v>1492369</v>
      </c>
      <c r="L194" s="22">
        <v>38912</v>
      </c>
      <c r="M194" s="22">
        <v>13194</v>
      </c>
      <c r="N194" s="22">
        <v>0</v>
      </c>
      <c r="O194" s="22">
        <v>0</v>
      </c>
      <c r="P194" s="22">
        <v>0</v>
      </c>
      <c r="Q194" s="22">
        <v>0</v>
      </c>
      <c r="R194" s="22">
        <v>52106</v>
      </c>
    </row>
    <row r="195" spans="1:18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838626</v>
      </c>
      <c r="F196" s="22">
        <v>827084</v>
      </c>
      <c r="G196" s="22">
        <v>713497</v>
      </c>
      <c r="H196" s="22">
        <v>600942</v>
      </c>
      <c r="I196" s="22">
        <v>626369</v>
      </c>
      <c r="J196" s="22">
        <v>5890266</v>
      </c>
      <c r="K196" s="22">
        <v>9496784</v>
      </c>
      <c r="L196" s="22">
        <v>362698</v>
      </c>
      <c r="M196" s="22">
        <v>325915</v>
      </c>
      <c r="N196" s="22">
        <v>293595</v>
      </c>
      <c r="O196" s="22">
        <v>264976</v>
      </c>
      <c r="P196" s="22">
        <v>239567</v>
      </c>
      <c r="Q196" s="22">
        <v>1436940</v>
      </c>
      <c r="R196" s="22">
        <v>2923691</v>
      </c>
    </row>
    <row r="197" spans="1:18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939442</v>
      </c>
      <c r="F197" s="22">
        <v>984316</v>
      </c>
      <c r="G197" s="22">
        <v>1031400</v>
      </c>
      <c r="H197" s="22">
        <v>1080808</v>
      </c>
      <c r="I197" s="22">
        <v>1132657</v>
      </c>
      <c r="J197" s="22">
        <v>4390396</v>
      </c>
      <c r="K197" s="22">
        <v>9559019</v>
      </c>
      <c r="L197" s="22">
        <v>435964</v>
      </c>
      <c r="M197" s="22">
        <v>391090</v>
      </c>
      <c r="N197" s="22">
        <v>344006</v>
      </c>
      <c r="O197" s="22">
        <v>294598</v>
      </c>
      <c r="P197" s="22">
        <v>242749</v>
      </c>
      <c r="Q197" s="22">
        <v>623545</v>
      </c>
      <c r="R197" s="22">
        <v>2331952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167652</v>
      </c>
      <c r="F198" s="22">
        <v>107003</v>
      </c>
      <c r="G198" s="22">
        <v>43969</v>
      </c>
      <c r="H198" s="22">
        <v>44473</v>
      </c>
      <c r="I198" s="22">
        <v>45006</v>
      </c>
      <c r="J198" s="22">
        <v>57000</v>
      </c>
      <c r="K198" s="22">
        <v>465103</v>
      </c>
      <c r="L198" s="22">
        <v>13288</v>
      </c>
      <c r="M198" s="22">
        <v>8594</v>
      </c>
      <c r="N198" s="22">
        <v>6286</v>
      </c>
      <c r="O198" s="22">
        <v>4770</v>
      </c>
      <c r="P198" s="22">
        <v>3224</v>
      </c>
      <c r="Q198" s="22">
        <v>3928</v>
      </c>
      <c r="R198" s="22">
        <v>40090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43329</v>
      </c>
      <c r="F200" s="22">
        <v>45244</v>
      </c>
      <c r="G200" s="22">
        <v>47247</v>
      </c>
      <c r="H200" s="22">
        <v>49337</v>
      </c>
      <c r="I200" s="22">
        <v>51520</v>
      </c>
      <c r="J200" s="22">
        <v>832862</v>
      </c>
      <c r="K200" s="22">
        <v>1069539</v>
      </c>
      <c r="L200" s="22">
        <v>46629</v>
      </c>
      <c r="M200" s="22">
        <v>44712</v>
      </c>
      <c r="N200" s="22">
        <v>42711</v>
      </c>
      <c r="O200" s="22">
        <v>40620</v>
      </c>
      <c r="P200" s="22">
        <v>38437</v>
      </c>
      <c r="Q200" s="22">
        <v>253344</v>
      </c>
      <c r="R200" s="22">
        <v>466453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5477</v>
      </c>
      <c r="F201" s="22">
        <v>5820</v>
      </c>
      <c r="G201" s="22">
        <v>6183</v>
      </c>
      <c r="H201" s="22">
        <v>6570</v>
      </c>
      <c r="I201" s="22">
        <v>6981</v>
      </c>
      <c r="J201" s="22">
        <v>23670</v>
      </c>
      <c r="K201" s="22">
        <v>54701</v>
      </c>
      <c r="L201" s="22">
        <v>3419</v>
      </c>
      <c r="M201" s="22">
        <v>3076</v>
      </c>
      <c r="N201" s="22">
        <v>2713</v>
      </c>
      <c r="O201" s="22">
        <v>2326</v>
      </c>
      <c r="P201" s="22">
        <v>1915</v>
      </c>
      <c r="Q201" s="22">
        <v>3019</v>
      </c>
      <c r="R201" s="22">
        <v>16468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25307</v>
      </c>
      <c r="F203" s="22">
        <v>25307</v>
      </c>
      <c r="G203" s="22">
        <v>25308</v>
      </c>
      <c r="H203" s="22">
        <v>0</v>
      </c>
      <c r="I203" s="22">
        <v>0</v>
      </c>
      <c r="J203" s="22">
        <v>0</v>
      </c>
      <c r="K203" s="22">
        <v>75922</v>
      </c>
      <c r="L203" s="22">
        <v>2278</v>
      </c>
      <c r="M203" s="22">
        <v>1518</v>
      </c>
      <c r="N203" s="22">
        <v>759</v>
      </c>
      <c r="O203" s="22">
        <v>0</v>
      </c>
      <c r="P203" s="22">
        <v>0</v>
      </c>
      <c r="Q203" s="22">
        <v>0</v>
      </c>
      <c r="R203" s="22">
        <v>4555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17900</v>
      </c>
      <c r="F205" s="22">
        <v>18700</v>
      </c>
      <c r="G205" s="22">
        <v>19536</v>
      </c>
      <c r="H205" s="22">
        <v>20410</v>
      </c>
      <c r="I205" s="22">
        <v>21322</v>
      </c>
      <c r="J205" s="22">
        <v>381541</v>
      </c>
      <c r="K205" s="22">
        <v>479409</v>
      </c>
      <c r="L205" s="22">
        <v>21004</v>
      </c>
      <c r="M205" s="22">
        <v>20204</v>
      </c>
      <c r="N205" s="22">
        <v>19368</v>
      </c>
      <c r="O205" s="22">
        <v>18494</v>
      </c>
      <c r="P205" s="22">
        <v>17582</v>
      </c>
      <c r="Q205" s="22">
        <v>124206</v>
      </c>
      <c r="R205" s="22">
        <v>220858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8191</v>
      </c>
      <c r="F206" s="22">
        <v>8583</v>
      </c>
      <c r="G206" s="22">
        <v>8994</v>
      </c>
      <c r="H206" s="22">
        <v>9424</v>
      </c>
      <c r="I206" s="22">
        <v>9874</v>
      </c>
      <c r="J206" s="22">
        <v>113065</v>
      </c>
      <c r="K206" s="22">
        <v>158131</v>
      </c>
      <c r="L206" s="22">
        <v>7378</v>
      </c>
      <c r="M206" s="22">
        <v>6986</v>
      </c>
      <c r="N206" s="22">
        <v>6575</v>
      </c>
      <c r="O206" s="22">
        <v>6145</v>
      </c>
      <c r="P206" s="22">
        <v>5695</v>
      </c>
      <c r="Q206" s="22">
        <v>27056</v>
      </c>
      <c r="R206" s="22">
        <v>59835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159412</v>
      </c>
      <c r="F208" s="22">
        <v>152268</v>
      </c>
      <c r="G208" s="22">
        <v>300845</v>
      </c>
      <c r="H208" s="22">
        <v>75533</v>
      </c>
      <c r="I208" s="22">
        <v>12077</v>
      </c>
      <c r="J208" s="22">
        <v>7824</v>
      </c>
      <c r="K208" s="22">
        <v>707959</v>
      </c>
      <c r="L208" s="22">
        <v>26264</v>
      </c>
      <c r="M208" s="22">
        <v>20350</v>
      </c>
      <c r="N208" s="22">
        <v>6680</v>
      </c>
      <c r="O208" s="22">
        <v>1673</v>
      </c>
      <c r="P208" s="22">
        <v>561</v>
      </c>
      <c r="Q208" s="22">
        <v>115</v>
      </c>
      <c r="R208" s="22">
        <v>55643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21289</v>
      </c>
      <c r="F209" s="22">
        <v>21958</v>
      </c>
      <c r="G209" s="22">
        <v>22649</v>
      </c>
      <c r="H209" s="22">
        <v>23361</v>
      </c>
      <c r="I209" s="22">
        <v>24096</v>
      </c>
      <c r="J209" s="22">
        <v>60485</v>
      </c>
      <c r="K209" s="22">
        <v>173838</v>
      </c>
      <c r="L209" s="22">
        <v>5111</v>
      </c>
      <c r="M209" s="22">
        <v>4442</v>
      </c>
      <c r="N209" s="22">
        <v>3751</v>
      </c>
      <c r="O209" s="22">
        <v>3039</v>
      </c>
      <c r="P209" s="22">
        <v>2304</v>
      </c>
      <c r="Q209" s="22">
        <v>2394</v>
      </c>
      <c r="R209" s="22">
        <v>21041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2292</v>
      </c>
      <c r="F211" s="22">
        <v>2395</v>
      </c>
      <c r="G211" s="22">
        <v>2502</v>
      </c>
      <c r="H211" s="22">
        <v>2613</v>
      </c>
      <c r="I211" s="22">
        <v>2730</v>
      </c>
      <c r="J211" s="22">
        <v>5832</v>
      </c>
      <c r="K211" s="22">
        <v>18364</v>
      </c>
      <c r="L211" s="22">
        <v>787</v>
      </c>
      <c r="M211" s="22">
        <v>684</v>
      </c>
      <c r="N211" s="22">
        <v>577</v>
      </c>
      <c r="O211" s="22">
        <v>466</v>
      </c>
      <c r="P211" s="22">
        <v>349</v>
      </c>
      <c r="Q211" s="22">
        <v>326</v>
      </c>
      <c r="R211" s="22">
        <v>3189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4800</v>
      </c>
      <c r="F214" s="22">
        <v>3070</v>
      </c>
      <c r="G214" s="22">
        <v>0</v>
      </c>
      <c r="H214" s="22">
        <v>0</v>
      </c>
      <c r="I214" s="22">
        <v>0</v>
      </c>
      <c r="J214" s="22">
        <v>0</v>
      </c>
      <c r="K214" s="22">
        <v>7870</v>
      </c>
      <c r="L214" s="22">
        <v>188</v>
      </c>
      <c r="M214" s="22">
        <v>61</v>
      </c>
      <c r="N214" s="22">
        <v>0</v>
      </c>
      <c r="O214" s="22">
        <v>0</v>
      </c>
      <c r="P214" s="22">
        <v>0</v>
      </c>
      <c r="Q214" s="22">
        <v>0</v>
      </c>
      <c r="R214" s="22">
        <v>249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84025</v>
      </c>
      <c r="F215" s="22">
        <v>73782</v>
      </c>
      <c r="G215" s="22">
        <v>61667</v>
      </c>
      <c r="H215" s="22">
        <v>61667</v>
      </c>
      <c r="I215" s="22">
        <v>61667</v>
      </c>
      <c r="J215" s="22">
        <v>349901</v>
      </c>
      <c r="K215" s="22">
        <v>692709</v>
      </c>
      <c r="L215" s="22">
        <v>21888</v>
      </c>
      <c r="M215" s="22">
        <v>18655</v>
      </c>
      <c r="N215" s="22">
        <v>16047</v>
      </c>
      <c r="O215" s="22">
        <v>14197</v>
      </c>
      <c r="P215" s="22">
        <v>12347</v>
      </c>
      <c r="Q215" s="22">
        <v>35231</v>
      </c>
      <c r="R215" s="22">
        <v>118365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8997</v>
      </c>
      <c r="F216" s="22">
        <v>9270</v>
      </c>
      <c r="G216" s="22">
        <v>9381</v>
      </c>
      <c r="H216" s="22">
        <v>0</v>
      </c>
      <c r="I216" s="22">
        <v>0</v>
      </c>
      <c r="J216" s="22">
        <v>0</v>
      </c>
      <c r="K216" s="22">
        <v>27648</v>
      </c>
      <c r="L216" s="22">
        <v>729</v>
      </c>
      <c r="M216" s="22">
        <v>456</v>
      </c>
      <c r="N216" s="22">
        <v>175</v>
      </c>
      <c r="O216" s="22">
        <v>0</v>
      </c>
      <c r="P216" s="22">
        <v>0</v>
      </c>
      <c r="Q216" s="22">
        <v>0</v>
      </c>
      <c r="R216" s="22">
        <v>1360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18513</v>
      </c>
      <c r="F219" s="22">
        <v>18728</v>
      </c>
      <c r="G219" s="22">
        <v>18956</v>
      </c>
      <c r="H219" s="22">
        <v>19199</v>
      </c>
      <c r="I219" s="22">
        <v>19456</v>
      </c>
      <c r="J219" s="22">
        <v>45073</v>
      </c>
      <c r="K219" s="22">
        <v>139925</v>
      </c>
      <c r="L219" s="22">
        <v>2139</v>
      </c>
      <c r="M219" s="22">
        <v>1924</v>
      </c>
      <c r="N219" s="22">
        <v>1696</v>
      </c>
      <c r="O219" s="22">
        <v>1453</v>
      </c>
      <c r="P219" s="22">
        <v>1196</v>
      </c>
      <c r="Q219" s="22">
        <v>1883</v>
      </c>
      <c r="R219" s="22">
        <v>10291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29770</v>
      </c>
      <c r="F220" s="22">
        <v>31146</v>
      </c>
      <c r="G220" s="22">
        <v>32586</v>
      </c>
      <c r="H220" s="22">
        <v>34092</v>
      </c>
      <c r="I220" s="22">
        <v>35667</v>
      </c>
      <c r="J220" s="22">
        <v>507639</v>
      </c>
      <c r="K220" s="22">
        <v>670900</v>
      </c>
      <c r="L220" s="22">
        <v>30366</v>
      </c>
      <c r="M220" s="22">
        <v>28989</v>
      </c>
      <c r="N220" s="22">
        <v>27550</v>
      </c>
      <c r="O220" s="22">
        <v>26044</v>
      </c>
      <c r="P220" s="22">
        <v>24468</v>
      </c>
      <c r="Q220" s="22">
        <v>142642</v>
      </c>
      <c r="R220" s="22">
        <v>280059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12020</v>
      </c>
      <c r="F221" s="22">
        <v>12666</v>
      </c>
      <c r="G221" s="22">
        <v>13347</v>
      </c>
      <c r="H221" s="22">
        <v>14063</v>
      </c>
      <c r="I221" s="22">
        <v>0</v>
      </c>
      <c r="J221" s="22">
        <v>0</v>
      </c>
      <c r="K221" s="22">
        <v>52096</v>
      </c>
      <c r="L221" s="22">
        <v>2800</v>
      </c>
      <c r="M221" s="22">
        <v>2154</v>
      </c>
      <c r="N221" s="22">
        <v>1473</v>
      </c>
      <c r="O221" s="22">
        <v>757</v>
      </c>
      <c r="P221" s="22">
        <v>0</v>
      </c>
      <c r="Q221" s="22">
        <v>0</v>
      </c>
      <c r="R221" s="22">
        <v>7184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315970</v>
      </c>
      <c r="F223" s="22">
        <v>315970</v>
      </c>
      <c r="G223" s="22">
        <v>315970</v>
      </c>
      <c r="H223" s="22">
        <v>315970</v>
      </c>
      <c r="I223" s="22">
        <v>311887</v>
      </c>
      <c r="J223" s="22">
        <v>251667</v>
      </c>
      <c r="K223" s="22">
        <v>1827434</v>
      </c>
      <c r="L223" s="22">
        <v>47776</v>
      </c>
      <c r="M223" s="22">
        <v>38483</v>
      </c>
      <c r="N223" s="22">
        <v>28373</v>
      </c>
      <c r="O223" s="22">
        <v>18262</v>
      </c>
      <c r="P223" s="22">
        <v>8151</v>
      </c>
      <c r="Q223" s="22">
        <v>1292</v>
      </c>
      <c r="R223" s="22">
        <v>142337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38533</v>
      </c>
      <c r="F229" s="22">
        <v>21418</v>
      </c>
      <c r="G229" s="22">
        <v>18219</v>
      </c>
      <c r="H229" s="22">
        <v>17425</v>
      </c>
      <c r="I229" s="22">
        <v>17955</v>
      </c>
      <c r="J229" s="22">
        <v>33916</v>
      </c>
      <c r="K229" s="22">
        <v>147466</v>
      </c>
      <c r="L229" s="22">
        <v>4116</v>
      </c>
      <c r="M229" s="22">
        <v>3173</v>
      </c>
      <c r="N229" s="22">
        <v>2378</v>
      </c>
      <c r="O229" s="22">
        <v>1841</v>
      </c>
      <c r="P229" s="22">
        <v>1311</v>
      </c>
      <c r="Q229" s="22">
        <v>972</v>
      </c>
      <c r="R229" s="22">
        <v>13791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16577</v>
      </c>
      <c r="F230" s="22">
        <v>17030</v>
      </c>
      <c r="G230" s="22">
        <v>17498</v>
      </c>
      <c r="H230" s="22">
        <v>18021</v>
      </c>
      <c r="I230" s="22">
        <v>18538</v>
      </c>
      <c r="J230" s="22">
        <v>201757</v>
      </c>
      <c r="K230" s="22">
        <v>289421</v>
      </c>
      <c r="L230" s="22">
        <v>8142</v>
      </c>
      <c r="M230" s="22">
        <v>7689</v>
      </c>
      <c r="N230" s="22">
        <v>7221</v>
      </c>
      <c r="O230" s="22">
        <v>6698</v>
      </c>
      <c r="P230" s="22">
        <v>6181</v>
      </c>
      <c r="Q230" s="22">
        <v>65859</v>
      </c>
      <c r="R230" s="22">
        <v>101790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1262</v>
      </c>
      <c r="F231" s="22">
        <v>1392</v>
      </c>
      <c r="G231" s="22">
        <v>0</v>
      </c>
      <c r="H231" s="22">
        <v>0</v>
      </c>
      <c r="I231" s="22">
        <v>0</v>
      </c>
      <c r="J231" s="22">
        <v>0</v>
      </c>
      <c r="K231" s="22">
        <v>2654</v>
      </c>
      <c r="L231" s="22">
        <v>205</v>
      </c>
      <c r="M231" s="22">
        <v>75</v>
      </c>
      <c r="N231" s="22">
        <v>0</v>
      </c>
      <c r="O231" s="22">
        <v>0</v>
      </c>
      <c r="P231" s="22">
        <v>0</v>
      </c>
      <c r="Q231" s="22">
        <v>0</v>
      </c>
      <c r="R231" s="22">
        <v>280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17765</v>
      </c>
      <c r="F232" s="22">
        <v>18506</v>
      </c>
      <c r="G232" s="22">
        <v>19277</v>
      </c>
      <c r="H232" s="22">
        <v>20080</v>
      </c>
      <c r="I232" s="22">
        <v>20916</v>
      </c>
      <c r="J232" s="22">
        <v>330527</v>
      </c>
      <c r="K232" s="22">
        <v>427071</v>
      </c>
      <c r="L232" s="22">
        <v>17431</v>
      </c>
      <c r="M232" s="22">
        <v>16691</v>
      </c>
      <c r="N232" s="22">
        <v>15920</v>
      </c>
      <c r="O232" s="22">
        <v>15117</v>
      </c>
      <c r="P232" s="22">
        <v>14280</v>
      </c>
      <c r="Q232" s="22">
        <v>91832</v>
      </c>
      <c r="R232" s="22">
        <v>171271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11234</v>
      </c>
      <c r="F233" s="22">
        <v>11880</v>
      </c>
      <c r="G233" s="22">
        <v>12563</v>
      </c>
      <c r="H233" s="22">
        <v>13286</v>
      </c>
      <c r="I233" s="22">
        <v>14049</v>
      </c>
      <c r="J233" s="22">
        <v>83336</v>
      </c>
      <c r="K233" s="22">
        <v>146348</v>
      </c>
      <c r="L233" s="22">
        <v>8415</v>
      </c>
      <c r="M233" s="22">
        <v>7769</v>
      </c>
      <c r="N233" s="22">
        <v>7086</v>
      </c>
      <c r="O233" s="22">
        <v>6364</v>
      </c>
      <c r="P233" s="22">
        <v>5600</v>
      </c>
      <c r="Q233" s="22">
        <v>14910</v>
      </c>
      <c r="R233" s="22">
        <v>50144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25942</v>
      </c>
      <c r="F236" s="22">
        <v>27072</v>
      </c>
      <c r="G236" s="22">
        <v>28252</v>
      </c>
      <c r="H236" s="22">
        <v>14585</v>
      </c>
      <c r="I236" s="22">
        <v>0</v>
      </c>
      <c r="J236" s="22">
        <v>0</v>
      </c>
      <c r="K236" s="22">
        <v>95851</v>
      </c>
      <c r="L236" s="22">
        <v>3856</v>
      </c>
      <c r="M236" s="22">
        <v>2725</v>
      </c>
      <c r="N236" s="22">
        <v>1545</v>
      </c>
      <c r="O236" s="22">
        <v>314</v>
      </c>
      <c r="P236" s="22">
        <v>0</v>
      </c>
      <c r="Q236" s="22">
        <v>0</v>
      </c>
      <c r="R236" s="22">
        <v>8440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13070</v>
      </c>
      <c r="F239" s="22">
        <v>13727</v>
      </c>
      <c r="G239" s="22">
        <v>14417</v>
      </c>
      <c r="H239" s="22">
        <v>15141</v>
      </c>
      <c r="I239" s="22">
        <v>15902</v>
      </c>
      <c r="J239" s="22">
        <v>147716</v>
      </c>
      <c r="K239" s="22">
        <v>219973</v>
      </c>
      <c r="L239" s="22">
        <v>10759</v>
      </c>
      <c r="M239" s="22">
        <v>10102</v>
      </c>
      <c r="N239" s="22">
        <v>9412</v>
      </c>
      <c r="O239" s="22">
        <v>8688</v>
      </c>
      <c r="P239" s="22">
        <v>7927</v>
      </c>
      <c r="Q239" s="22">
        <v>31005</v>
      </c>
      <c r="R239" s="22">
        <v>77893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49551</v>
      </c>
      <c r="F240" s="22">
        <v>51667</v>
      </c>
      <c r="G240" s="22">
        <v>53872</v>
      </c>
      <c r="H240" s="22">
        <v>56172</v>
      </c>
      <c r="I240" s="22">
        <v>58570</v>
      </c>
      <c r="J240" s="22">
        <v>899381</v>
      </c>
      <c r="K240" s="22">
        <v>1169213</v>
      </c>
      <c r="L240" s="22">
        <v>48865</v>
      </c>
      <c r="M240" s="22">
        <v>46749</v>
      </c>
      <c r="N240" s="22">
        <v>44544</v>
      </c>
      <c r="O240" s="22">
        <v>42244</v>
      </c>
      <c r="P240" s="22">
        <v>39845</v>
      </c>
      <c r="Q240" s="22">
        <v>249024</v>
      </c>
      <c r="R240" s="22">
        <v>471271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27347</v>
      </c>
      <c r="F242" s="22">
        <v>24636</v>
      </c>
      <c r="G242" s="22">
        <v>25901</v>
      </c>
      <c r="H242" s="22">
        <v>27232</v>
      </c>
      <c r="I242" s="22">
        <v>28633</v>
      </c>
      <c r="J242" s="22">
        <v>353207</v>
      </c>
      <c r="K242" s="22">
        <v>486956</v>
      </c>
      <c r="L242" s="22">
        <v>23222</v>
      </c>
      <c r="M242" s="22">
        <v>21780</v>
      </c>
      <c r="N242" s="22">
        <v>20516</v>
      </c>
      <c r="O242" s="22">
        <v>19184</v>
      </c>
      <c r="P242" s="22">
        <v>17784</v>
      </c>
      <c r="Q242" s="22">
        <v>166058</v>
      </c>
      <c r="R242" s="22">
        <v>268544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90071</v>
      </c>
      <c r="F251" s="22">
        <v>91658</v>
      </c>
      <c r="G251" s="22">
        <v>93271</v>
      </c>
      <c r="H251" s="22">
        <v>0</v>
      </c>
      <c r="I251" s="22">
        <v>0</v>
      </c>
      <c r="J251" s="22">
        <v>0</v>
      </c>
      <c r="K251" s="22">
        <v>275000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84296</v>
      </c>
      <c r="F252" s="22">
        <v>87331</v>
      </c>
      <c r="G252" s="22">
        <v>90476</v>
      </c>
      <c r="H252" s="22">
        <v>93733</v>
      </c>
      <c r="I252" s="22">
        <v>97109</v>
      </c>
      <c r="J252" s="22">
        <v>848912</v>
      </c>
      <c r="K252" s="22">
        <v>1301857</v>
      </c>
      <c r="L252" s="22">
        <v>45718</v>
      </c>
      <c r="M252" s="22">
        <v>42682</v>
      </c>
      <c r="N252" s="22">
        <v>39538</v>
      </c>
      <c r="O252" s="22">
        <v>36280</v>
      </c>
      <c r="P252" s="22">
        <v>32905</v>
      </c>
      <c r="Q252" s="22">
        <v>126187</v>
      </c>
      <c r="R252" s="22">
        <v>323310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17956</v>
      </c>
      <c r="F253" s="22">
        <v>18966</v>
      </c>
      <c r="G253" s="22">
        <v>20033</v>
      </c>
      <c r="H253" s="22">
        <v>21160</v>
      </c>
      <c r="I253" s="22">
        <v>22348</v>
      </c>
      <c r="J253" s="22">
        <v>0</v>
      </c>
      <c r="K253" s="22">
        <v>100463</v>
      </c>
      <c r="L253" s="22">
        <v>5651</v>
      </c>
      <c r="M253" s="22">
        <v>4641</v>
      </c>
      <c r="N253" s="22">
        <v>3574</v>
      </c>
      <c r="O253" s="22">
        <v>2447</v>
      </c>
      <c r="P253" s="22">
        <v>1259</v>
      </c>
      <c r="Q253" s="22">
        <v>0</v>
      </c>
      <c r="R253" s="22">
        <v>17572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5381</v>
      </c>
      <c r="F254" s="22">
        <v>5683</v>
      </c>
      <c r="G254" s="22">
        <v>6003</v>
      </c>
      <c r="H254" s="22">
        <v>6341</v>
      </c>
      <c r="I254" s="22">
        <v>6697</v>
      </c>
      <c r="J254" s="22">
        <v>39580</v>
      </c>
      <c r="K254" s="22">
        <v>69685</v>
      </c>
      <c r="L254" s="22">
        <v>3919</v>
      </c>
      <c r="M254" s="22">
        <v>3617</v>
      </c>
      <c r="N254" s="22">
        <v>3297</v>
      </c>
      <c r="O254" s="22">
        <v>2959</v>
      </c>
      <c r="P254" s="22">
        <v>2603</v>
      </c>
      <c r="Q254" s="22">
        <v>6922</v>
      </c>
      <c r="R254" s="22">
        <v>23317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77427</v>
      </c>
      <c r="F255" s="22">
        <v>74615</v>
      </c>
      <c r="G255" s="22">
        <v>34963</v>
      </c>
      <c r="H255" s="22">
        <v>36618</v>
      </c>
      <c r="I255" s="22">
        <v>0</v>
      </c>
      <c r="J255" s="22">
        <v>0</v>
      </c>
      <c r="K255" s="22">
        <v>223623</v>
      </c>
      <c r="L255" s="22">
        <v>8886</v>
      </c>
      <c r="M255" s="22">
        <v>5640</v>
      </c>
      <c r="N255" s="22">
        <v>2946</v>
      </c>
      <c r="O255" s="22">
        <v>1290</v>
      </c>
      <c r="P255" s="22">
        <v>0</v>
      </c>
      <c r="Q255" s="22">
        <v>0</v>
      </c>
      <c r="R255" s="22">
        <v>18762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58000</v>
      </c>
      <c r="F257" s="22">
        <v>33269</v>
      </c>
      <c r="G257" s="22">
        <v>18000</v>
      </c>
      <c r="H257" s="22">
        <v>18000</v>
      </c>
      <c r="I257" s="22">
        <v>18000</v>
      </c>
      <c r="J257" s="22">
        <v>0</v>
      </c>
      <c r="K257" s="22">
        <v>145269</v>
      </c>
      <c r="L257" s="22">
        <v>2241</v>
      </c>
      <c r="M257" s="22">
        <v>2160</v>
      </c>
      <c r="N257" s="22">
        <v>1620</v>
      </c>
      <c r="O257" s="22">
        <v>1080</v>
      </c>
      <c r="P257" s="22">
        <v>540</v>
      </c>
      <c r="Q257" s="22">
        <v>0</v>
      </c>
      <c r="R257" s="22">
        <v>7641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150791</v>
      </c>
      <c r="F258" s="22">
        <v>134240</v>
      </c>
      <c r="G258" s="22">
        <v>139150</v>
      </c>
      <c r="H258" s="22">
        <v>144251</v>
      </c>
      <c r="I258" s="22">
        <v>85630</v>
      </c>
      <c r="J258" s="22">
        <v>178769</v>
      </c>
      <c r="K258" s="22">
        <v>832831</v>
      </c>
      <c r="L258" s="22">
        <v>26588</v>
      </c>
      <c r="M258" s="22">
        <v>21562</v>
      </c>
      <c r="N258" s="22">
        <v>16652</v>
      </c>
      <c r="O258" s="22">
        <v>11551</v>
      </c>
      <c r="P258" s="22">
        <v>6990</v>
      </c>
      <c r="Q258" s="22">
        <v>6470</v>
      </c>
      <c r="R258" s="22">
        <v>89813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105026</v>
      </c>
      <c r="F259" s="22">
        <v>73436</v>
      </c>
      <c r="G259" s="22">
        <v>75298</v>
      </c>
      <c r="H259" s="22">
        <v>46226</v>
      </c>
      <c r="I259" s="22">
        <v>47844</v>
      </c>
      <c r="J259" s="22">
        <v>469757</v>
      </c>
      <c r="K259" s="22">
        <v>817587</v>
      </c>
      <c r="L259" s="22">
        <v>32056</v>
      </c>
      <c r="M259" s="22">
        <v>28132</v>
      </c>
      <c r="N259" s="22">
        <v>24840</v>
      </c>
      <c r="O259" s="22">
        <v>21260</v>
      </c>
      <c r="P259" s="22">
        <v>19642</v>
      </c>
      <c r="Q259" s="22">
        <v>94021</v>
      </c>
      <c r="R259" s="22">
        <v>219951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4891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4891</v>
      </c>
      <c r="L260" s="22">
        <v>300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300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19681</v>
      </c>
      <c r="F261" s="22">
        <v>20484</v>
      </c>
      <c r="G261" s="22">
        <v>21321</v>
      </c>
      <c r="H261" s="22">
        <v>22192</v>
      </c>
      <c r="I261" s="22">
        <v>23098</v>
      </c>
      <c r="J261" s="22">
        <v>597335</v>
      </c>
      <c r="K261" s="22">
        <v>704111</v>
      </c>
      <c r="L261" s="22">
        <v>28269</v>
      </c>
      <c r="M261" s="22">
        <v>27466</v>
      </c>
      <c r="N261" s="22">
        <v>26629</v>
      </c>
      <c r="O261" s="22">
        <v>25758</v>
      </c>
      <c r="P261" s="22">
        <v>24853</v>
      </c>
      <c r="Q261" s="22">
        <v>206967</v>
      </c>
      <c r="R261" s="22">
        <v>339942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15497</v>
      </c>
      <c r="F262" s="22">
        <v>6754</v>
      </c>
      <c r="G262" s="22">
        <v>7174</v>
      </c>
      <c r="H262" s="22">
        <v>7621</v>
      </c>
      <c r="I262" s="22">
        <v>8095</v>
      </c>
      <c r="J262" s="22">
        <v>30665</v>
      </c>
      <c r="K262" s="22">
        <v>75806</v>
      </c>
      <c r="L262" s="22">
        <v>4628</v>
      </c>
      <c r="M262" s="22">
        <v>3707</v>
      </c>
      <c r="N262" s="22">
        <v>3287</v>
      </c>
      <c r="O262" s="22">
        <v>2841</v>
      </c>
      <c r="P262" s="22">
        <v>2367</v>
      </c>
      <c r="Q262" s="22">
        <v>7511</v>
      </c>
      <c r="R262" s="22">
        <v>24341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99647</v>
      </c>
      <c r="F263" s="22">
        <v>102178</v>
      </c>
      <c r="G263" s="22">
        <v>104777</v>
      </c>
      <c r="H263" s="22">
        <v>107446</v>
      </c>
      <c r="I263" s="22">
        <v>86275</v>
      </c>
      <c r="J263" s="22">
        <v>667143</v>
      </c>
      <c r="K263" s="22">
        <v>1167466</v>
      </c>
      <c r="L263" s="22">
        <v>31878</v>
      </c>
      <c r="M263" s="22">
        <v>29346</v>
      </c>
      <c r="N263" s="22">
        <v>26747</v>
      </c>
      <c r="O263" s="22">
        <v>24078</v>
      </c>
      <c r="P263" s="22">
        <v>21432</v>
      </c>
      <c r="Q263" s="22">
        <v>93496</v>
      </c>
      <c r="R263" s="22">
        <v>226977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76376</v>
      </c>
      <c r="F264" s="22">
        <v>78996</v>
      </c>
      <c r="G264" s="22">
        <v>81721</v>
      </c>
      <c r="H264" s="22">
        <v>84556</v>
      </c>
      <c r="I264" s="22">
        <v>87506</v>
      </c>
      <c r="J264" s="22">
        <v>685388</v>
      </c>
      <c r="K264" s="22">
        <v>1094543</v>
      </c>
      <c r="L264" s="22">
        <v>42457</v>
      </c>
      <c r="M264" s="22">
        <v>39836</v>
      </c>
      <c r="N264" s="22">
        <v>37111</v>
      </c>
      <c r="O264" s="22">
        <v>34276</v>
      </c>
      <c r="P264" s="22">
        <v>31327</v>
      </c>
      <c r="Q264" s="22">
        <v>208372</v>
      </c>
      <c r="R264" s="22">
        <v>393379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4460</v>
      </c>
      <c r="F265" s="22">
        <v>4706</v>
      </c>
      <c r="G265" s="22">
        <v>4967</v>
      </c>
      <c r="H265" s="22">
        <v>5241</v>
      </c>
      <c r="I265" s="22">
        <v>5531</v>
      </c>
      <c r="J265" s="22">
        <v>144124</v>
      </c>
      <c r="K265" s="22">
        <v>169029</v>
      </c>
      <c r="L265" s="22">
        <v>9155</v>
      </c>
      <c r="M265" s="22">
        <v>8909</v>
      </c>
      <c r="N265" s="22">
        <v>8649</v>
      </c>
      <c r="O265" s="22">
        <v>8374</v>
      </c>
      <c r="P265" s="22">
        <v>8085</v>
      </c>
      <c r="Q265" s="22">
        <v>73725</v>
      </c>
      <c r="R265" s="22">
        <v>116897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10884</v>
      </c>
      <c r="F267" s="22">
        <v>10884</v>
      </c>
      <c r="G267" s="22">
        <v>10884</v>
      </c>
      <c r="H267" s="22">
        <v>10884</v>
      </c>
      <c r="I267" s="22">
        <v>10884</v>
      </c>
      <c r="J267" s="22">
        <v>146008</v>
      </c>
      <c r="K267" s="22">
        <v>200428</v>
      </c>
      <c r="L267" s="22">
        <v>5836</v>
      </c>
      <c r="M267" s="22">
        <v>5509</v>
      </c>
      <c r="N267" s="22">
        <v>5183</v>
      </c>
      <c r="O267" s="22">
        <v>4856</v>
      </c>
      <c r="P267" s="22">
        <v>4530</v>
      </c>
      <c r="Q267" s="22">
        <v>29198</v>
      </c>
      <c r="R267" s="22">
        <v>55112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25774</v>
      </c>
      <c r="F268" s="22">
        <v>26944</v>
      </c>
      <c r="G268" s="22">
        <v>28168</v>
      </c>
      <c r="H268" s="22">
        <v>29448</v>
      </c>
      <c r="I268" s="22">
        <v>2514</v>
      </c>
      <c r="J268" s="22">
        <v>0</v>
      </c>
      <c r="K268" s="22">
        <v>112848</v>
      </c>
      <c r="L268" s="22">
        <v>4608</v>
      </c>
      <c r="M268" s="22">
        <v>4500</v>
      </c>
      <c r="N268" s="22">
        <v>3330</v>
      </c>
      <c r="O268" s="22">
        <v>2106</v>
      </c>
      <c r="P268" s="22">
        <v>836</v>
      </c>
      <c r="Q268" s="22">
        <v>0</v>
      </c>
      <c r="R268" s="22">
        <v>15380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21649</v>
      </c>
      <c r="F270" s="22">
        <v>23240</v>
      </c>
      <c r="G270" s="22">
        <v>14109</v>
      </c>
      <c r="H270" s="22">
        <v>15027</v>
      </c>
      <c r="I270" s="22">
        <v>16003</v>
      </c>
      <c r="J270" s="22">
        <v>17044</v>
      </c>
      <c r="K270" s="22">
        <v>107072</v>
      </c>
      <c r="L270" s="22">
        <v>7344</v>
      </c>
      <c r="M270" s="22">
        <v>5752</v>
      </c>
      <c r="N270" s="22">
        <v>4042</v>
      </c>
      <c r="O270" s="22">
        <v>3125</v>
      </c>
      <c r="P270" s="22">
        <v>2148</v>
      </c>
      <c r="Q270" s="22">
        <v>1108</v>
      </c>
      <c r="R270" s="22">
        <v>23519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38508</v>
      </c>
      <c r="F271" s="22">
        <v>18401</v>
      </c>
      <c r="G271" s="22">
        <v>14214</v>
      </c>
      <c r="H271" s="22">
        <v>14863</v>
      </c>
      <c r="I271" s="22">
        <v>15542</v>
      </c>
      <c r="J271" s="22">
        <v>238897</v>
      </c>
      <c r="K271" s="22">
        <v>340425</v>
      </c>
      <c r="L271" s="22">
        <v>14222</v>
      </c>
      <c r="M271" s="22">
        <v>13427</v>
      </c>
      <c r="N271" s="22">
        <v>12650</v>
      </c>
      <c r="O271" s="22">
        <v>12001</v>
      </c>
      <c r="P271" s="22">
        <v>11322</v>
      </c>
      <c r="Q271" s="22">
        <v>124819</v>
      </c>
      <c r="R271" s="22">
        <v>188441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32855</v>
      </c>
      <c r="F273" s="22">
        <v>34366</v>
      </c>
      <c r="G273" s="22">
        <v>35950</v>
      </c>
      <c r="H273" s="22">
        <v>37611</v>
      </c>
      <c r="I273" s="22">
        <v>39352</v>
      </c>
      <c r="J273" s="22">
        <v>605346</v>
      </c>
      <c r="K273" s="22">
        <v>785480</v>
      </c>
      <c r="L273" s="22">
        <v>31097</v>
      </c>
      <c r="M273" s="22">
        <v>29586</v>
      </c>
      <c r="N273" s="22">
        <v>28002</v>
      </c>
      <c r="O273" s="22">
        <v>26341</v>
      </c>
      <c r="P273" s="22">
        <v>24600</v>
      </c>
      <c r="Q273" s="22">
        <v>211160</v>
      </c>
      <c r="R273" s="22">
        <v>350786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12014</v>
      </c>
      <c r="F275" s="22">
        <v>8067</v>
      </c>
      <c r="G275" s="22">
        <v>3888</v>
      </c>
      <c r="H275" s="22">
        <v>4121</v>
      </c>
      <c r="I275" s="22">
        <v>4368</v>
      </c>
      <c r="J275" s="22">
        <v>53207</v>
      </c>
      <c r="K275" s="22">
        <v>85665</v>
      </c>
      <c r="L275" s="22">
        <v>4775</v>
      </c>
      <c r="M275" s="22">
        <v>4239</v>
      </c>
      <c r="N275" s="22">
        <v>3935</v>
      </c>
      <c r="O275" s="22">
        <v>3702</v>
      </c>
      <c r="P275" s="22">
        <v>3455</v>
      </c>
      <c r="Q275" s="22">
        <v>17196</v>
      </c>
      <c r="R275" s="22">
        <v>37302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17956</v>
      </c>
      <c r="F276" s="22">
        <v>18612</v>
      </c>
      <c r="G276" s="22">
        <v>19293</v>
      </c>
      <c r="H276" s="22">
        <v>19998</v>
      </c>
      <c r="I276" s="22">
        <v>20729</v>
      </c>
      <c r="J276" s="22">
        <v>419398</v>
      </c>
      <c r="K276" s="22">
        <v>515986</v>
      </c>
      <c r="L276" s="22">
        <v>18533</v>
      </c>
      <c r="M276" s="22">
        <v>17877</v>
      </c>
      <c r="N276" s="22">
        <v>17196</v>
      </c>
      <c r="O276" s="22">
        <v>16491</v>
      </c>
      <c r="P276" s="22">
        <v>15760</v>
      </c>
      <c r="Q276" s="22">
        <v>127928</v>
      </c>
      <c r="R276" s="22">
        <v>213785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62756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62756</v>
      </c>
      <c r="L277" s="22">
        <v>1077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1077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7550</v>
      </c>
      <c r="F278" s="22">
        <v>4636</v>
      </c>
      <c r="G278" s="22">
        <v>0</v>
      </c>
      <c r="H278" s="22">
        <v>0</v>
      </c>
      <c r="I278" s="22">
        <v>0</v>
      </c>
      <c r="J278" s="22">
        <v>0</v>
      </c>
      <c r="K278" s="22">
        <v>12186</v>
      </c>
      <c r="L278" s="22">
        <v>250</v>
      </c>
      <c r="M278" s="22">
        <v>65</v>
      </c>
      <c r="N278" s="22">
        <v>0</v>
      </c>
      <c r="O278" s="22">
        <v>0</v>
      </c>
      <c r="P278" s="22">
        <v>0</v>
      </c>
      <c r="Q278" s="22">
        <v>0</v>
      </c>
      <c r="R278" s="22">
        <v>315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60471</v>
      </c>
      <c r="F279" s="22">
        <v>63865</v>
      </c>
      <c r="G279" s="22">
        <v>60125</v>
      </c>
      <c r="H279" s="22">
        <v>63445</v>
      </c>
      <c r="I279" s="22">
        <v>56569</v>
      </c>
      <c r="J279" s="22">
        <v>578705</v>
      </c>
      <c r="K279" s="22">
        <v>883180</v>
      </c>
      <c r="L279" s="22">
        <v>46298</v>
      </c>
      <c r="M279" s="22">
        <v>42904</v>
      </c>
      <c r="N279" s="22">
        <v>39319</v>
      </c>
      <c r="O279" s="22">
        <v>35999</v>
      </c>
      <c r="P279" s="22">
        <v>32495</v>
      </c>
      <c r="Q279" s="22">
        <v>362785</v>
      </c>
      <c r="R279" s="22">
        <v>559800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34685</v>
      </c>
      <c r="F280" s="22">
        <v>35870</v>
      </c>
      <c r="G280" s="22">
        <v>37109</v>
      </c>
      <c r="H280" s="22">
        <v>38406</v>
      </c>
      <c r="I280" s="22">
        <v>30763</v>
      </c>
      <c r="J280" s="22">
        <v>312173</v>
      </c>
      <c r="K280" s="22">
        <v>489006</v>
      </c>
      <c r="L280" s="22">
        <v>20371</v>
      </c>
      <c r="M280" s="22">
        <v>19186</v>
      </c>
      <c r="N280" s="22">
        <v>17946</v>
      </c>
      <c r="O280" s="22">
        <v>16649</v>
      </c>
      <c r="P280" s="22">
        <v>15292</v>
      </c>
      <c r="Q280" s="22">
        <v>67731</v>
      </c>
      <c r="R280" s="22">
        <v>157175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119632</v>
      </c>
      <c r="F282" s="22">
        <v>119436</v>
      </c>
      <c r="G282" s="22">
        <v>124624</v>
      </c>
      <c r="H282" s="22">
        <v>130102</v>
      </c>
      <c r="I282" s="22">
        <v>130689</v>
      </c>
      <c r="J282" s="22">
        <v>823288</v>
      </c>
      <c r="K282" s="22">
        <v>1447771</v>
      </c>
      <c r="L282" s="22">
        <v>60481</v>
      </c>
      <c r="M282" s="22">
        <v>55094</v>
      </c>
      <c r="N282" s="22">
        <v>49906</v>
      </c>
      <c r="O282" s="22">
        <v>44428</v>
      </c>
      <c r="P282" s="22">
        <v>38638</v>
      </c>
      <c r="Q282" s="22">
        <v>118345</v>
      </c>
      <c r="R282" s="22">
        <v>366892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59211</v>
      </c>
      <c r="F284" s="22">
        <v>52915</v>
      </c>
      <c r="G284" s="22">
        <v>54398</v>
      </c>
      <c r="H284" s="22">
        <v>55945</v>
      </c>
      <c r="I284" s="22">
        <v>57558</v>
      </c>
      <c r="J284" s="22">
        <v>160731</v>
      </c>
      <c r="K284" s="22">
        <v>440758</v>
      </c>
      <c r="L284" s="22">
        <v>15677</v>
      </c>
      <c r="M284" s="22">
        <v>13531</v>
      </c>
      <c r="N284" s="22">
        <v>11635</v>
      </c>
      <c r="O284" s="22">
        <v>9677</v>
      </c>
      <c r="P284" s="22">
        <v>7650</v>
      </c>
      <c r="Q284" s="22">
        <v>16410</v>
      </c>
      <c r="R284" s="22">
        <v>74580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14000</v>
      </c>
      <c r="K285" s="22">
        <v>14000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3391</v>
      </c>
      <c r="F289" s="22">
        <v>3525</v>
      </c>
      <c r="G289" s="22">
        <v>3664</v>
      </c>
      <c r="H289" s="22">
        <v>3809</v>
      </c>
      <c r="I289" s="22">
        <v>3959</v>
      </c>
      <c r="J289" s="22">
        <v>64864</v>
      </c>
      <c r="K289" s="22">
        <v>83212</v>
      </c>
      <c r="L289" s="22">
        <v>3216</v>
      </c>
      <c r="M289" s="22">
        <v>3082</v>
      </c>
      <c r="N289" s="22">
        <v>2943</v>
      </c>
      <c r="O289" s="22">
        <v>2799</v>
      </c>
      <c r="P289" s="22">
        <v>2649</v>
      </c>
      <c r="Q289" s="22">
        <v>17728</v>
      </c>
      <c r="R289" s="22">
        <v>32417</v>
      </c>
    </row>
    <row r="290" spans="1:18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4519</v>
      </c>
      <c r="F290" s="22">
        <v>4908</v>
      </c>
      <c r="G290" s="22">
        <v>0</v>
      </c>
      <c r="H290" s="22">
        <v>0</v>
      </c>
      <c r="I290" s="22">
        <v>0</v>
      </c>
      <c r="J290" s="22">
        <v>0</v>
      </c>
      <c r="K290" s="22">
        <v>9427</v>
      </c>
      <c r="L290" s="22">
        <v>813</v>
      </c>
      <c r="M290" s="22">
        <v>423</v>
      </c>
      <c r="N290" s="22">
        <v>0</v>
      </c>
      <c r="O290" s="22">
        <v>0</v>
      </c>
      <c r="P290" s="22">
        <v>0</v>
      </c>
      <c r="Q290" s="22">
        <v>0</v>
      </c>
      <c r="R290" s="22">
        <v>1236</v>
      </c>
    </row>
    <row r="291" spans="1:1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62770</v>
      </c>
      <c r="F291" s="22">
        <v>110196</v>
      </c>
      <c r="G291" s="22">
        <v>113542</v>
      </c>
      <c r="H291" s="22">
        <v>116995</v>
      </c>
      <c r="I291" s="22">
        <v>120554</v>
      </c>
      <c r="J291" s="22">
        <v>15943</v>
      </c>
      <c r="K291" s="22">
        <v>540000</v>
      </c>
      <c r="L291" s="22">
        <v>8981</v>
      </c>
      <c r="M291" s="22">
        <v>12804</v>
      </c>
      <c r="N291" s="22">
        <v>9458</v>
      </c>
      <c r="O291" s="22">
        <v>6005</v>
      </c>
      <c r="P291" s="22">
        <v>2446</v>
      </c>
      <c r="Q291" s="22">
        <v>54</v>
      </c>
      <c r="R291" s="22">
        <v>39748</v>
      </c>
    </row>
    <row r="292" spans="1:1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10782</v>
      </c>
      <c r="F323" s="22">
        <v>6417</v>
      </c>
      <c r="G323" s="22">
        <v>6417</v>
      </c>
      <c r="H323" s="22">
        <v>6417</v>
      </c>
      <c r="I323" s="22">
        <v>2672</v>
      </c>
      <c r="J323" s="22">
        <v>0</v>
      </c>
      <c r="K323" s="22">
        <v>32705</v>
      </c>
      <c r="L323" s="22">
        <v>1196</v>
      </c>
      <c r="M323" s="22">
        <v>854</v>
      </c>
      <c r="N323" s="22">
        <v>567</v>
      </c>
      <c r="O323" s="22">
        <v>276</v>
      </c>
      <c r="P323" s="22">
        <v>30</v>
      </c>
      <c r="Q323" s="22">
        <v>0</v>
      </c>
      <c r="R323" s="22">
        <v>2923</v>
      </c>
    </row>
    <row r="324" spans="1:1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6544</v>
      </c>
      <c r="F334" s="22">
        <v>6953</v>
      </c>
      <c r="G334" s="22">
        <v>7387</v>
      </c>
      <c r="H334" s="22">
        <v>0</v>
      </c>
      <c r="I334" s="22">
        <v>0</v>
      </c>
      <c r="J334" s="22">
        <v>0</v>
      </c>
      <c r="K334" s="22">
        <v>20884</v>
      </c>
      <c r="L334" s="22">
        <v>1305</v>
      </c>
      <c r="M334" s="22">
        <v>896</v>
      </c>
      <c r="N334" s="22">
        <v>462</v>
      </c>
      <c r="O334" s="22">
        <v>0</v>
      </c>
      <c r="P334" s="22">
        <v>0</v>
      </c>
      <c r="Q334" s="22">
        <v>0</v>
      </c>
      <c r="R334" s="22">
        <v>2663</v>
      </c>
    </row>
    <row r="335" spans="1:1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19585</v>
      </c>
      <c r="F339" s="22">
        <v>20031</v>
      </c>
      <c r="G339" s="22">
        <v>20488</v>
      </c>
      <c r="H339" s="22">
        <v>20956</v>
      </c>
      <c r="I339" s="22">
        <v>21434</v>
      </c>
      <c r="J339" s="22">
        <v>78945</v>
      </c>
      <c r="K339" s="22">
        <v>181439</v>
      </c>
      <c r="L339" s="22">
        <v>4006</v>
      </c>
      <c r="M339" s="22">
        <v>3560</v>
      </c>
      <c r="N339" s="22">
        <v>3102</v>
      </c>
      <c r="O339" s="22">
        <v>2635</v>
      </c>
      <c r="P339" s="22">
        <v>2157</v>
      </c>
      <c r="Q339" s="22">
        <v>3623</v>
      </c>
      <c r="R339" s="22">
        <v>19083</v>
      </c>
    </row>
    <row r="340" spans="1:1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218151</v>
      </c>
      <c r="F342" s="22">
        <v>110208</v>
      </c>
      <c r="G342" s="22">
        <v>0</v>
      </c>
      <c r="H342" s="22">
        <v>0</v>
      </c>
      <c r="I342" s="22">
        <v>0</v>
      </c>
      <c r="J342" s="22">
        <v>0</v>
      </c>
      <c r="K342" s="22">
        <v>328359</v>
      </c>
      <c r="L342" s="22">
        <v>3790</v>
      </c>
      <c r="M342" s="22">
        <v>762</v>
      </c>
      <c r="N342" s="22">
        <v>0</v>
      </c>
      <c r="O342" s="22">
        <v>0</v>
      </c>
      <c r="P342" s="22">
        <v>0</v>
      </c>
      <c r="Q342" s="22">
        <v>0</v>
      </c>
      <c r="R342" s="22">
        <v>4552</v>
      </c>
    </row>
    <row r="343" spans="1:1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</row>
    <row r="350" spans="1:18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3169196</v>
      </c>
      <c r="F350" s="22">
        <v>3258210</v>
      </c>
      <c r="G350" s="22">
        <v>2970558</v>
      </c>
      <c r="H350" s="22">
        <v>2686369</v>
      </c>
      <c r="I350" s="22">
        <v>2522549</v>
      </c>
      <c r="J350" s="22">
        <v>2602183</v>
      </c>
      <c r="K350" s="22">
        <v>17209065</v>
      </c>
      <c r="L350" s="22">
        <v>574908</v>
      </c>
      <c r="M350" s="22">
        <v>464995</v>
      </c>
      <c r="N350" s="22">
        <v>352233</v>
      </c>
      <c r="O350" s="22">
        <v>251642</v>
      </c>
      <c r="P350" s="22">
        <v>152238</v>
      </c>
      <c r="Q350" s="22">
        <v>91628</v>
      </c>
      <c r="R350" s="22">
        <v>1887644</v>
      </c>
    </row>
    <row r="351" spans="1:18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3471-83A6-471E-AA96-24EB0A0F27D3}">
  <dimension ref="A1:S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1295</v>
      </c>
      <c r="D1" s="20" t="s">
        <v>1296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1297</v>
      </c>
      <c r="F2" s="21" t="s">
        <v>1298</v>
      </c>
      <c r="G2" s="21" t="s">
        <v>1198</v>
      </c>
      <c r="H2" s="21" t="s">
        <v>1299</v>
      </c>
      <c r="I2" s="21" t="s">
        <v>1300</v>
      </c>
      <c r="J2" s="21" t="s">
        <v>1301</v>
      </c>
      <c r="K2" s="21" t="s">
        <v>1302</v>
      </c>
      <c r="L2" s="21" t="s">
        <v>1303</v>
      </c>
      <c r="M2" s="21" t="s">
        <v>1304</v>
      </c>
      <c r="N2" s="21" t="s">
        <v>1305</v>
      </c>
      <c r="O2" s="21" t="s">
        <v>1306</v>
      </c>
      <c r="P2" s="21" t="s">
        <v>65</v>
      </c>
      <c r="Q2" s="21" t="s">
        <v>1307</v>
      </c>
      <c r="R2" s="21" t="s">
        <v>1308</v>
      </c>
      <c r="S2" s="21" t="s">
        <v>1309</v>
      </c>
    </row>
    <row r="3" spans="1:19" x14ac:dyDescent="0.25">
      <c r="A3" s="21"/>
      <c r="B3" s="21"/>
      <c r="C3" s="21"/>
      <c r="D3" s="21" t="s">
        <v>88</v>
      </c>
      <c r="E3" s="21" t="s">
        <v>1310</v>
      </c>
      <c r="F3" s="21" t="s">
        <v>1311</v>
      </c>
      <c r="G3" s="21" t="s">
        <v>1312</v>
      </c>
      <c r="H3" s="21" t="s">
        <v>1313</v>
      </c>
      <c r="I3" s="21" t="s">
        <v>1314</v>
      </c>
      <c r="J3" s="21" t="s">
        <v>1315</v>
      </c>
      <c r="K3" s="21" t="s">
        <v>1316</v>
      </c>
      <c r="L3" s="21" t="s">
        <v>1317</v>
      </c>
      <c r="M3" s="21" t="s">
        <v>1318</v>
      </c>
      <c r="N3" s="21" t="s">
        <v>1319</v>
      </c>
      <c r="O3" s="21" t="s">
        <v>1320</v>
      </c>
      <c r="P3" s="21" t="s">
        <v>1321</v>
      </c>
      <c r="Q3" s="21" t="s">
        <v>1322</v>
      </c>
      <c r="R3" s="21" t="s">
        <v>1323</v>
      </c>
      <c r="S3" s="21" t="s">
        <v>1324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41227119</v>
      </c>
      <c r="F4" s="22">
        <v>12664646</v>
      </c>
      <c r="G4" s="22">
        <v>7187</v>
      </c>
      <c r="H4" s="22">
        <v>693532</v>
      </c>
      <c r="I4" s="22">
        <v>9408</v>
      </c>
      <c r="J4" s="22">
        <v>193705</v>
      </c>
      <c r="K4" s="22">
        <v>0</v>
      </c>
      <c r="L4" s="22">
        <v>54795597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10006540</v>
      </c>
      <c r="F5" s="22">
        <v>4733273</v>
      </c>
      <c r="G5" s="22">
        <v>0</v>
      </c>
      <c r="H5" s="22">
        <v>385702</v>
      </c>
      <c r="I5" s="22">
        <v>0</v>
      </c>
      <c r="J5" s="22">
        <v>4692</v>
      </c>
      <c r="K5" s="22">
        <v>0</v>
      </c>
      <c r="L5" s="22">
        <v>15130207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1096079000</v>
      </c>
      <c r="F6" s="22">
        <v>794325000</v>
      </c>
      <c r="G6" s="22">
        <v>0</v>
      </c>
      <c r="H6" s="22">
        <v>15839000</v>
      </c>
      <c r="I6" s="22">
        <v>136000</v>
      </c>
      <c r="J6" s="22">
        <v>160000</v>
      </c>
      <c r="K6" s="22">
        <v>0</v>
      </c>
      <c r="L6" s="22">
        <v>1906539000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19207943</v>
      </c>
      <c r="F7" s="22">
        <v>8295890</v>
      </c>
      <c r="G7" s="22">
        <v>0</v>
      </c>
      <c r="H7" s="22">
        <v>413738</v>
      </c>
      <c r="I7" s="22">
        <v>0</v>
      </c>
      <c r="J7" s="22">
        <v>10885</v>
      </c>
      <c r="K7" s="22">
        <v>0</v>
      </c>
      <c r="L7" s="22">
        <v>27928456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13270822</v>
      </c>
      <c r="F8" s="22">
        <v>3240288</v>
      </c>
      <c r="G8" s="22">
        <v>9777</v>
      </c>
      <c r="H8" s="22">
        <v>326899</v>
      </c>
      <c r="I8" s="22">
        <v>0</v>
      </c>
      <c r="J8" s="22">
        <v>3056</v>
      </c>
      <c r="K8" s="22">
        <v>0</v>
      </c>
      <c r="L8" s="22">
        <v>16850842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820561000</v>
      </c>
      <c r="F9" s="22">
        <v>615739000</v>
      </c>
      <c r="G9" s="22">
        <v>0</v>
      </c>
      <c r="H9" s="22">
        <v>31012000</v>
      </c>
      <c r="I9" s="22">
        <v>188000</v>
      </c>
      <c r="J9" s="22">
        <v>236000</v>
      </c>
      <c r="K9" s="22">
        <v>0</v>
      </c>
      <c r="L9" s="22">
        <v>1467736000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19565841</v>
      </c>
      <c r="F10" s="22">
        <v>10868625</v>
      </c>
      <c r="G10" s="22">
        <v>10432455</v>
      </c>
      <c r="H10" s="22">
        <v>841767</v>
      </c>
      <c r="I10" s="22">
        <v>2037</v>
      </c>
      <c r="J10" s="22">
        <v>7777</v>
      </c>
      <c r="K10" s="22">
        <v>0</v>
      </c>
      <c r="L10" s="22">
        <v>41718502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66710998</v>
      </c>
      <c r="F11" s="22">
        <v>42617405</v>
      </c>
      <c r="G11" s="22">
        <v>794351</v>
      </c>
      <c r="H11" s="22">
        <v>2359779</v>
      </c>
      <c r="I11" s="22">
        <v>6820</v>
      </c>
      <c r="J11" s="22">
        <v>155466</v>
      </c>
      <c r="K11" s="22">
        <v>242068</v>
      </c>
      <c r="L11" s="22">
        <v>112886887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12289710</v>
      </c>
      <c r="F12" s="22">
        <v>2438115</v>
      </c>
      <c r="G12" s="22">
        <v>18586</v>
      </c>
      <c r="H12" s="22">
        <v>185278</v>
      </c>
      <c r="I12" s="22">
        <v>4601</v>
      </c>
      <c r="J12" s="22">
        <v>3386</v>
      </c>
      <c r="K12" s="22">
        <v>0</v>
      </c>
      <c r="L12" s="22">
        <v>14939676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27288239</v>
      </c>
      <c r="F13" s="22">
        <v>14487774</v>
      </c>
      <c r="G13" s="22">
        <v>91</v>
      </c>
      <c r="H13" s="22">
        <v>391764</v>
      </c>
      <c r="I13" s="22">
        <v>8889</v>
      </c>
      <c r="J13" s="22">
        <v>34387</v>
      </c>
      <c r="K13" s="22">
        <v>0</v>
      </c>
      <c r="L13" s="22">
        <v>42211144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87391000</v>
      </c>
      <c r="F14" s="22">
        <v>43084000</v>
      </c>
      <c r="G14" s="22">
        <v>0</v>
      </c>
      <c r="H14" s="22">
        <v>3735000</v>
      </c>
      <c r="I14" s="22">
        <v>24000</v>
      </c>
      <c r="J14" s="22">
        <v>274000</v>
      </c>
      <c r="K14" s="22">
        <v>0</v>
      </c>
      <c r="L14" s="22">
        <v>134508000</v>
      </c>
      <c r="M14" s="22"/>
      <c r="N14" s="22"/>
      <c r="O14" s="22"/>
      <c r="P14" s="22"/>
      <c r="Q14" s="22"/>
      <c r="R14" s="22"/>
      <c r="S14" s="22"/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21194353</v>
      </c>
      <c r="F15" s="22">
        <v>10138887</v>
      </c>
      <c r="G15" s="22">
        <v>801471</v>
      </c>
      <c r="H15" s="22">
        <v>727682</v>
      </c>
      <c r="I15" s="22">
        <v>3024</v>
      </c>
      <c r="J15" s="22">
        <v>14434</v>
      </c>
      <c r="K15" s="22">
        <v>0</v>
      </c>
      <c r="L15" s="22">
        <v>32879851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50145000</v>
      </c>
      <c r="F16" s="22">
        <v>21575000</v>
      </c>
      <c r="G16" s="22">
        <v>0</v>
      </c>
      <c r="H16" s="22">
        <v>877000</v>
      </c>
      <c r="I16" s="22">
        <v>45000</v>
      </c>
      <c r="J16" s="22">
        <v>123000</v>
      </c>
      <c r="K16" s="22">
        <v>190000</v>
      </c>
      <c r="L16" s="22">
        <v>72955000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89039285</v>
      </c>
      <c r="F17" s="22">
        <v>53320895</v>
      </c>
      <c r="G17" s="22">
        <v>0</v>
      </c>
      <c r="H17" s="22">
        <v>1370100</v>
      </c>
      <c r="I17" s="22">
        <v>95073</v>
      </c>
      <c r="J17" s="22">
        <v>16173</v>
      </c>
      <c r="K17" s="22">
        <v>0</v>
      </c>
      <c r="L17" s="22">
        <v>143841526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28971660</v>
      </c>
      <c r="F18" s="22">
        <v>7775980</v>
      </c>
      <c r="G18" s="22">
        <v>0</v>
      </c>
      <c r="H18" s="22">
        <v>278030</v>
      </c>
      <c r="I18" s="22">
        <v>0</v>
      </c>
      <c r="J18" s="22">
        <v>2020</v>
      </c>
      <c r="K18" s="22">
        <v>0</v>
      </c>
      <c r="L18" s="22">
        <v>37027690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91062126</v>
      </c>
      <c r="F19" s="22">
        <v>16718999</v>
      </c>
      <c r="G19" s="22">
        <v>3195</v>
      </c>
      <c r="H19" s="22">
        <v>1059393</v>
      </c>
      <c r="I19" s="22">
        <v>2208</v>
      </c>
      <c r="J19" s="22">
        <v>90791</v>
      </c>
      <c r="K19" s="22">
        <v>0</v>
      </c>
      <c r="L19" s="22">
        <v>108936712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10429321</v>
      </c>
      <c r="F20" s="22">
        <v>4805680</v>
      </c>
      <c r="G20" s="22">
        <v>0</v>
      </c>
      <c r="H20" s="22">
        <v>453974</v>
      </c>
      <c r="I20" s="22">
        <v>0</v>
      </c>
      <c r="J20" s="22">
        <v>36028</v>
      </c>
      <c r="K20" s="22">
        <v>0</v>
      </c>
      <c r="L20" s="22">
        <v>15725003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7230708</v>
      </c>
      <c r="F21" s="22">
        <v>1270155</v>
      </c>
      <c r="G21" s="22">
        <v>54997</v>
      </c>
      <c r="H21" s="22">
        <v>871646</v>
      </c>
      <c r="I21" s="22">
        <v>0</v>
      </c>
      <c r="J21" s="22">
        <v>0</v>
      </c>
      <c r="K21" s="22">
        <v>0</v>
      </c>
      <c r="L21" s="22">
        <v>9427506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3507033</v>
      </c>
      <c r="F22" s="22">
        <v>5633299</v>
      </c>
      <c r="G22" s="22">
        <v>14239</v>
      </c>
      <c r="H22" s="22">
        <v>526336</v>
      </c>
      <c r="I22" s="22">
        <v>171480</v>
      </c>
      <c r="J22" s="22">
        <v>0</v>
      </c>
      <c r="K22" s="22">
        <v>0</v>
      </c>
      <c r="L22" s="22">
        <v>9852387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5083089</v>
      </c>
      <c r="F23" s="22">
        <v>3700388</v>
      </c>
      <c r="G23" s="22">
        <v>4109396</v>
      </c>
      <c r="H23" s="22">
        <v>17396117</v>
      </c>
      <c r="I23" s="22">
        <v>51753</v>
      </c>
      <c r="J23" s="22">
        <v>437018</v>
      </c>
      <c r="K23" s="22">
        <v>0</v>
      </c>
      <c r="L23" s="22">
        <v>30777761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108610944</v>
      </c>
      <c r="F24" s="22">
        <v>45384274</v>
      </c>
      <c r="G24" s="22">
        <v>82234108</v>
      </c>
      <c r="H24" s="22">
        <v>8360530</v>
      </c>
      <c r="I24" s="22">
        <v>121600</v>
      </c>
      <c r="J24" s="22">
        <v>242214</v>
      </c>
      <c r="K24" s="22">
        <v>0</v>
      </c>
      <c r="L24" s="22">
        <v>244953670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65005974</v>
      </c>
      <c r="F25" s="22">
        <v>98760443</v>
      </c>
      <c r="G25" s="22">
        <v>391187983</v>
      </c>
      <c r="H25" s="22">
        <v>49774733</v>
      </c>
      <c r="I25" s="22">
        <v>0</v>
      </c>
      <c r="J25" s="22">
        <v>0</v>
      </c>
      <c r="K25" s="22">
        <v>0</v>
      </c>
      <c r="L25" s="22">
        <v>604729133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137087</v>
      </c>
      <c r="F26" s="22">
        <v>112168</v>
      </c>
      <c r="G26" s="22">
        <v>138702</v>
      </c>
      <c r="H26" s="22">
        <v>470810</v>
      </c>
      <c r="I26" s="22">
        <v>0</v>
      </c>
      <c r="J26" s="22">
        <v>494140</v>
      </c>
      <c r="K26" s="22">
        <v>0</v>
      </c>
      <c r="L26" s="22">
        <v>1352907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5200504</v>
      </c>
      <c r="F27" s="22">
        <v>2380456</v>
      </c>
      <c r="G27" s="22">
        <v>4704730</v>
      </c>
      <c r="H27" s="22">
        <v>9630209</v>
      </c>
      <c r="I27" s="22">
        <v>18466</v>
      </c>
      <c r="J27" s="22">
        <v>932112</v>
      </c>
      <c r="K27" s="22">
        <v>0</v>
      </c>
      <c r="L27" s="22">
        <v>22866477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4431360</v>
      </c>
      <c r="F28" s="22">
        <v>686727</v>
      </c>
      <c r="G28" s="22">
        <v>680046</v>
      </c>
      <c r="H28" s="22">
        <v>3376185</v>
      </c>
      <c r="I28" s="22">
        <v>0</v>
      </c>
      <c r="J28" s="22">
        <v>1056407</v>
      </c>
      <c r="K28" s="22">
        <v>0</v>
      </c>
      <c r="L28" s="22">
        <v>10230725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3566535</v>
      </c>
      <c r="F29" s="22">
        <v>656980</v>
      </c>
      <c r="G29" s="22">
        <v>1945246</v>
      </c>
      <c r="H29" s="22">
        <v>6266065</v>
      </c>
      <c r="I29" s="22">
        <v>443035</v>
      </c>
      <c r="J29" s="22">
        <v>1989118</v>
      </c>
      <c r="K29" s="22">
        <v>0</v>
      </c>
      <c r="L29" s="22">
        <v>14866979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2174899</v>
      </c>
      <c r="F30" s="22">
        <v>1823105</v>
      </c>
      <c r="G30" s="22">
        <v>4790155</v>
      </c>
      <c r="H30" s="22">
        <v>17450483</v>
      </c>
      <c r="I30" s="22">
        <v>24667</v>
      </c>
      <c r="J30" s="22">
        <v>215593</v>
      </c>
      <c r="K30" s="22">
        <v>0</v>
      </c>
      <c r="L30" s="22">
        <v>26478902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597971</v>
      </c>
      <c r="F31" s="22">
        <v>3478133</v>
      </c>
      <c r="G31" s="22">
        <v>1524921</v>
      </c>
      <c r="H31" s="22">
        <v>800976</v>
      </c>
      <c r="I31" s="22">
        <v>0</v>
      </c>
      <c r="J31" s="22">
        <v>9212</v>
      </c>
      <c r="K31" s="22">
        <v>23230</v>
      </c>
      <c r="L31" s="22">
        <v>6434443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460809</v>
      </c>
      <c r="F32" s="22">
        <v>424166</v>
      </c>
      <c r="G32" s="22">
        <v>1016117</v>
      </c>
      <c r="H32" s="22">
        <v>3414328</v>
      </c>
      <c r="I32" s="22">
        <v>2935</v>
      </c>
      <c r="J32" s="22">
        <v>753002</v>
      </c>
      <c r="K32" s="22">
        <v>0</v>
      </c>
      <c r="L32" s="22">
        <v>6071357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8293766</v>
      </c>
      <c r="F33" s="22">
        <v>5992058</v>
      </c>
      <c r="G33" s="22">
        <v>16393975</v>
      </c>
      <c r="H33" s="22">
        <v>29113991</v>
      </c>
      <c r="I33" s="22">
        <v>0</v>
      </c>
      <c r="J33" s="22">
        <v>403239</v>
      </c>
      <c r="K33" s="22">
        <v>0</v>
      </c>
      <c r="L33" s="22">
        <v>60197029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4693035</v>
      </c>
      <c r="F34" s="22">
        <v>2991248</v>
      </c>
      <c r="G34" s="22">
        <v>5864470</v>
      </c>
      <c r="H34" s="22">
        <v>22329747</v>
      </c>
      <c r="I34" s="22">
        <v>0</v>
      </c>
      <c r="J34" s="22">
        <v>127744</v>
      </c>
      <c r="K34" s="22">
        <v>0</v>
      </c>
      <c r="L34" s="22">
        <v>36006244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5012880</v>
      </c>
      <c r="F35" s="22">
        <v>1799291</v>
      </c>
      <c r="G35" s="22">
        <v>1529413</v>
      </c>
      <c r="H35" s="22">
        <v>6631076</v>
      </c>
      <c r="I35" s="22">
        <v>59145</v>
      </c>
      <c r="J35" s="22">
        <v>2061175</v>
      </c>
      <c r="K35" s="22">
        <v>0</v>
      </c>
      <c r="L35" s="22">
        <v>17092980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3523081</v>
      </c>
      <c r="F36" s="22">
        <v>357539</v>
      </c>
      <c r="G36" s="22">
        <v>230267</v>
      </c>
      <c r="H36" s="22">
        <v>1670728</v>
      </c>
      <c r="I36" s="22">
        <v>0</v>
      </c>
      <c r="J36" s="22">
        <v>0</v>
      </c>
      <c r="K36" s="22">
        <v>0</v>
      </c>
      <c r="L36" s="22">
        <v>5781615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390474</v>
      </c>
      <c r="F37" s="22">
        <v>1252197</v>
      </c>
      <c r="G37" s="22">
        <v>3942145</v>
      </c>
      <c r="H37" s="22">
        <v>12451783</v>
      </c>
      <c r="I37" s="22">
        <v>0</v>
      </c>
      <c r="J37" s="22">
        <v>397494</v>
      </c>
      <c r="K37" s="22">
        <v>0</v>
      </c>
      <c r="L37" s="22">
        <v>18434093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7853401</v>
      </c>
      <c r="F38" s="22">
        <v>4273783</v>
      </c>
      <c r="G38" s="22">
        <v>10091710</v>
      </c>
      <c r="H38" s="22">
        <v>30378343</v>
      </c>
      <c r="I38" s="22">
        <v>0</v>
      </c>
      <c r="J38" s="22">
        <v>383001</v>
      </c>
      <c r="K38" s="22">
        <v>0</v>
      </c>
      <c r="L38" s="22">
        <v>52980238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2634506</v>
      </c>
      <c r="F39" s="22">
        <v>3152592</v>
      </c>
      <c r="G39" s="22">
        <v>2750893</v>
      </c>
      <c r="H39" s="22">
        <v>18035603</v>
      </c>
      <c r="I39" s="22">
        <v>1569</v>
      </c>
      <c r="J39" s="22">
        <v>3628194</v>
      </c>
      <c r="K39" s="22">
        <v>0</v>
      </c>
      <c r="L39" s="22">
        <v>30203357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1253977</v>
      </c>
      <c r="F40" s="22">
        <v>197130</v>
      </c>
      <c r="G40" s="22">
        <v>1506425</v>
      </c>
      <c r="H40" s="22">
        <v>2807808</v>
      </c>
      <c r="I40" s="22">
        <v>0</v>
      </c>
      <c r="J40" s="22">
        <v>562057</v>
      </c>
      <c r="K40" s="22">
        <v>0</v>
      </c>
      <c r="L40" s="22">
        <v>6327397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1925386</v>
      </c>
      <c r="F41" s="22">
        <v>1735192</v>
      </c>
      <c r="G41" s="22">
        <v>3648905</v>
      </c>
      <c r="H41" s="22">
        <v>12412805</v>
      </c>
      <c r="I41" s="22">
        <v>42003</v>
      </c>
      <c r="J41" s="22">
        <v>2958356</v>
      </c>
      <c r="K41" s="22">
        <v>0</v>
      </c>
      <c r="L41" s="22">
        <v>22722647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32820755</v>
      </c>
      <c r="F42" s="22">
        <v>4863373</v>
      </c>
      <c r="G42" s="22">
        <v>1699140</v>
      </c>
      <c r="H42" s="22">
        <v>5199657</v>
      </c>
      <c r="I42" s="22">
        <v>32982</v>
      </c>
      <c r="J42" s="22">
        <v>1579438</v>
      </c>
      <c r="K42" s="22">
        <v>0</v>
      </c>
      <c r="L42" s="22">
        <v>46195345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1547240</v>
      </c>
      <c r="F43" s="22">
        <v>0</v>
      </c>
      <c r="G43" s="22">
        <v>849304</v>
      </c>
      <c r="H43" s="22">
        <v>4272295</v>
      </c>
      <c r="I43" s="22">
        <v>0</v>
      </c>
      <c r="J43" s="22">
        <v>2470511</v>
      </c>
      <c r="K43" s="22">
        <v>0</v>
      </c>
      <c r="L43" s="22">
        <v>9139350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16880452</v>
      </c>
      <c r="F44" s="22">
        <v>23867332</v>
      </c>
      <c r="G44" s="22">
        <v>13044322</v>
      </c>
      <c r="H44" s="22">
        <v>24248532</v>
      </c>
      <c r="I44" s="22">
        <v>30490</v>
      </c>
      <c r="J44" s="22">
        <v>1252389</v>
      </c>
      <c r="K44" s="22">
        <v>0</v>
      </c>
      <c r="L44" s="22">
        <v>79323517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2640715</v>
      </c>
      <c r="F45" s="22">
        <v>5235606</v>
      </c>
      <c r="G45" s="22">
        <v>18573597</v>
      </c>
      <c r="H45" s="22">
        <v>52458825</v>
      </c>
      <c r="I45" s="22">
        <v>58758</v>
      </c>
      <c r="J45" s="22">
        <v>287572</v>
      </c>
      <c r="K45" s="22">
        <v>0</v>
      </c>
      <c r="L45" s="22">
        <v>79255073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2695875</v>
      </c>
      <c r="F46" s="22">
        <v>1955722</v>
      </c>
      <c r="G46" s="22">
        <v>4137484</v>
      </c>
      <c r="H46" s="22">
        <v>15781929</v>
      </c>
      <c r="I46" s="22">
        <v>16167</v>
      </c>
      <c r="J46" s="22">
        <v>1429768</v>
      </c>
      <c r="K46" s="22">
        <v>0</v>
      </c>
      <c r="L46" s="22">
        <v>26016945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5186178</v>
      </c>
      <c r="F47" s="22">
        <v>6724015</v>
      </c>
      <c r="G47" s="22">
        <v>14649303</v>
      </c>
      <c r="H47" s="22">
        <v>21457347</v>
      </c>
      <c r="I47" s="22">
        <v>57056</v>
      </c>
      <c r="J47" s="22">
        <v>131268</v>
      </c>
      <c r="K47" s="22">
        <v>0</v>
      </c>
      <c r="L47" s="22">
        <v>48205167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9411911</v>
      </c>
      <c r="F48" s="22">
        <v>846058</v>
      </c>
      <c r="G48" s="22">
        <v>1412978</v>
      </c>
      <c r="H48" s="22">
        <v>6843380</v>
      </c>
      <c r="I48" s="22">
        <v>35830</v>
      </c>
      <c r="J48" s="22">
        <v>637687</v>
      </c>
      <c r="K48" s="22">
        <v>0</v>
      </c>
      <c r="L48" s="22">
        <v>19187844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7479000</v>
      </c>
      <c r="F49" s="22">
        <v>6884508</v>
      </c>
      <c r="G49" s="22">
        <v>12721915</v>
      </c>
      <c r="H49" s="22">
        <v>7859175</v>
      </c>
      <c r="I49" s="22">
        <v>43270</v>
      </c>
      <c r="J49" s="22">
        <v>916691</v>
      </c>
      <c r="K49" s="22">
        <v>-2065</v>
      </c>
      <c r="L49" s="22">
        <v>35902494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2259915</v>
      </c>
      <c r="F50" s="22">
        <v>1939976</v>
      </c>
      <c r="G50" s="22">
        <v>1970409</v>
      </c>
      <c r="H50" s="22">
        <v>7232976</v>
      </c>
      <c r="I50" s="22">
        <v>32253</v>
      </c>
      <c r="J50" s="22">
        <v>1481085</v>
      </c>
      <c r="K50" s="22">
        <v>0</v>
      </c>
      <c r="L50" s="22">
        <v>14916614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13064480</v>
      </c>
      <c r="F51" s="22">
        <v>31368160</v>
      </c>
      <c r="G51" s="22">
        <v>989326</v>
      </c>
      <c r="H51" s="22">
        <v>11085783</v>
      </c>
      <c r="I51" s="22">
        <v>0</v>
      </c>
      <c r="J51" s="22">
        <v>1334425</v>
      </c>
      <c r="K51" s="22">
        <v>0</v>
      </c>
      <c r="L51" s="22">
        <v>57842174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1111340</v>
      </c>
      <c r="F52" s="22">
        <v>6166156</v>
      </c>
      <c r="G52" s="22">
        <v>3288762</v>
      </c>
      <c r="H52" s="22">
        <v>6256257</v>
      </c>
      <c r="I52" s="22">
        <v>0</v>
      </c>
      <c r="J52" s="22">
        <v>63857</v>
      </c>
      <c r="K52" s="22">
        <v>0</v>
      </c>
      <c r="L52" s="22">
        <v>16886372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6222180</v>
      </c>
      <c r="F53" s="22">
        <v>3474426</v>
      </c>
      <c r="G53" s="22">
        <v>1323496</v>
      </c>
      <c r="H53" s="22">
        <v>2683414</v>
      </c>
      <c r="I53" s="22">
        <v>76774</v>
      </c>
      <c r="J53" s="22">
        <v>3052635</v>
      </c>
      <c r="K53" s="22">
        <v>0</v>
      </c>
      <c r="L53" s="22">
        <v>16832925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1725180</v>
      </c>
      <c r="F54" s="22">
        <v>924075</v>
      </c>
      <c r="G54" s="22">
        <v>2017449</v>
      </c>
      <c r="H54" s="22">
        <v>8073917</v>
      </c>
      <c r="I54" s="22">
        <v>40188</v>
      </c>
      <c r="J54" s="22">
        <v>2026579</v>
      </c>
      <c r="K54" s="22">
        <v>0</v>
      </c>
      <c r="L54" s="22">
        <v>14807388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10740359</v>
      </c>
      <c r="F55" s="22">
        <v>3356762</v>
      </c>
      <c r="G55" s="22">
        <v>4880307</v>
      </c>
      <c r="H55" s="22">
        <v>17713952</v>
      </c>
      <c r="I55" s="22">
        <v>107468</v>
      </c>
      <c r="J55" s="22">
        <v>1647799</v>
      </c>
      <c r="K55" s="22">
        <v>-37796</v>
      </c>
      <c r="L55" s="22">
        <v>38408851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4473138</v>
      </c>
      <c r="F56" s="22">
        <v>3712890</v>
      </c>
      <c r="G56" s="22">
        <v>4593702</v>
      </c>
      <c r="H56" s="22">
        <v>26508789</v>
      </c>
      <c r="I56" s="22">
        <v>0</v>
      </c>
      <c r="J56" s="22">
        <v>871332</v>
      </c>
      <c r="K56" s="22">
        <v>0</v>
      </c>
      <c r="L56" s="22">
        <v>40159851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2396016</v>
      </c>
      <c r="F57" s="22">
        <v>2222957</v>
      </c>
      <c r="G57" s="22">
        <v>4455433</v>
      </c>
      <c r="H57" s="22">
        <v>9302252</v>
      </c>
      <c r="I57" s="22">
        <v>54717</v>
      </c>
      <c r="J57" s="22">
        <v>453621</v>
      </c>
      <c r="K57" s="22">
        <v>0</v>
      </c>
      <c r="L57" s="22">
        <v>18884996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1282725</v>
      </c>
      <c r="F58" s="22">
        <v>2549336</v>
      </c>
      <c r="G58" s="22">
        <v>7446791</v>
      </c>
      <c r="H58" s="22">
        <v>22530077</v>
      </c>
      <c r="I58" s="22">
        <v>0</v>
      </c>
      <c r="J58" s="22">
        <v>297588</v>
      </c>
      <c r="K58" s="22">
        <v>0</v>
      </c>
      <c r="L58" s="22">
        <v>34106517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1362443</v>
      </c>
      <c r="F59" s="22">
        <v>8316431</v>
      </c>
      <c r="G59" s="22">
        <v>16922340</v>
      </c>
      <c r="H59" s="22">
        <v>48409110</v>
      </c>
      <c r="I59" s="22">
        <v>0</v>
      </c>
      <c r="J59" s="22">
        <v>0</v>
      </c>
      <c r="K59" s="22">
        <v>0</v>
      </c>
      <c r="L59" s="22">
        <v>75010324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590315</v>
      </c>
      <c r="F60" s="22">
        <v>1006153</v>
      </c>
      <c r="G60" s="22">
        <v>2436920</v>
      </c>
      <c r="H60" s="22">
        <v>7944761</v>
      </c>
      <c r="I60" s="22">
        <v>0</v>
      </c>
      <c r="J60" s="22">
        <v>1085762</v>
      </c>
      <c r="K60" s="22">
        <v>0</v>
      </c>
      <c r="L60" s="22">
        <v>13063911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32618914</v>
      </c>
      <c r="F61" s="22">
        <v>12415707</v>
      </c>
      <c r="G61" s="22">
        <v>1594064</v>
      </c>
      <c r="H61" s="22">
        <v>12660770</v>
      </c>
      <c r="I61" s="22">
        <v>167224</v>
      </c>
      <c r="J61" s="22">
        <v>269708</v>
      </c>
      <c r="K61" s="22">
        <v>0</v>
      </c>
      <c r="L61" s="22">
        <v>59726387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906383</v>
      </c>
      <c r="F62" s="22">
        <v>330087</v>
      </c>
      <c r="G62" s="22">
        <v>109426</v>
      </c>
      <c r="H62" s="22">
        <v>878703</v>
      </c>
      <c r="I62" s="22">
        <v>4974</v>
      </c>
      <c r="J62" s="22">
        <v>270961</v>
      </c>
      <c r="K62" s="22">
        <v>0</v>
      </c>
      <c r="L62" s="22">
        <v>2500534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6021681</v>
      </c>
      <c r="F63" s="22">
        <v>655744</v>
      </c>
      <c r="G63" s="22">
        <v>1435881</v>
      </c>
      <c r="H63" s="22">
        <v>2764045</v>
      </c>
      <c r="I63" s="22">
        <v>68782</v>
      </c>
      <c r="J63" s="22">
        <v>502356</v>
      </c>
      <c r="K63" s="22">
        <v>0</v>
      </c>
      <c r="L63" s="22">
        <v>11448489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4909041</v>
      </c>
      <c r="F64" s="22">
        <v>1700710</v>
      </c>
      <c r="G64" s="22">
        <v>4530911</v>
      </c>
      <c r="H64" s="22">
        <v>12155218</v>
      </c>
      <c r="I64" s="22">
        <v>40518</v>
      </c>
      <c r="J64" s="22">
        <v>728598</v>
      </c>
      <c r="K64" s="22">
        <v>0</v>
      </c>
      <c r="L64" s="22">
        <v>24064996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936606</v>
      </c>
      <c r="F65" s="22">
        <v>0</v>
      </c>
      <c r="G65" s="22">
        <v>8242414</v>
      </c>
      <c r="H65" s="22">
        <v>13103721</v>
      </c>
      <c r="I65" s="22">
        <v>0</v>
      </c>
      <c r="J65" s="22">
        <v>764561</v>
      </c>
      <c r="K65" s="22">
        <v>0</v>
      </c>
      <c r="L65" s="22">
        <v>23047302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66670</v>
      </c>
      <c r="F66" s="22">
        <v>97910</v>
      </c>
      <c r="G66" s="22">
        <v>64809</v>
      </c>
      <c r="H66" s="22">
        <v>1526313</v>
      </c>
      <c r="I66" s="22">
        <v>0</v>
      </c>
      <c r="J66" s="22">
        <v>53685</v>
      </c>
      <c r="K66" s="22">
        <v>0</v>
      </c>
      <c r="L66" s="22">
        <v>1809387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26935676</v>
      </c>
      <c r="F67" s="22">
        <v>16379051</v>
      </c>
      <c r="G67" s="22">
        <v>0</v>
      </c>
      <c r="H67" s="22">
        <v>11453392</v>
      </c>
      <c r="I67" s="22">
        <v>0</v>
      </c>
      <c r="J67" s="22">
        <v>1817241</v>
      </c>
      <c r="K67" s="22">
        <v>190138</v>
      </c>
      <c r="L67" s="22">
        <v>56775498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55360973</v>
      </c>
      <c r="F68" s="22">
        <v>19308312</v>
      </c>
      <c r="G68" s="22">
        <v>3569479</v>
      </c>
      <c r="H68" s="22">
        <v>10734365</v>
      </c>
      <c r="I68" s="22">
        <v>32613</v>
      </c>
      <c r="J68" s="22">
        <v>1237892</v>
      </c>
      <c r="K68" s="22">
        <v>0</v>
      </c>
      <c r="L68" s="22">
        <v>90243634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6726498</v>
      </c>
      <c r="F69" s="22">
        <v>0</v>
      </c>
      <c r="G69" s="22">
        <v>8421009</v>
      </c>
      <c r="H69" s="22">
        <v>15442048</v>
      </c>
      <c r="I69" s="22">
        <v>0</v>
      </c>
      <c r="J69" s="22">
        <v>422256</v>
      </c>
      <c r="K69" s="22">
        <v>-483888</v>
      </c>
      <c r="L69" s="22">
        <v>30527923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2016002</v>
      </c>
      <c r="F70" s="22">
        <v>704935</v>
      </c>
      <c r="G70" s="22">
        <v>1513722</v>
      </c>
      <c r="H70" s="22">
        <v>6248548</v>
      </c>
      <c r="I70" s="22">
        <v>0</v>
      </c>
      <c r="J70" s="22">
        <v>660671</v>
      </c>
      <c r="K70" s="22">
        <v>0</v>
      </c>
      <c r="L70" s="22">
        <v>11143878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961422</v>
      </c>
      <c r="F71" s="22">
        <v>1160535</v>
      </c>
      <c r="G71" s="22">
        <v>1411586</v>
      </c>
      <c r="H71" s="22">
        <v>2797356</v>
      </c>
      <c r="I71" s="22">
        <v>12877</v>
      </c>
      <c r="J71" s="22">
        <v>1036100</v>
      </c>
      <c r="K71" s="22">
        <v>0</v>
      </c>
      <c r="L71" s="22">
        <v>7379876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336175</v>
      </c>
      <c r="F72" s="22">
        <v>1134022</v>
      </c>
      <c r="G72" s="22">
        <v>432372</v>
      </c>
      <c r="H72" s="22">
        <v>1008957</v>
      </c>
      <c r="I72" s="22">
        <v>9159</v>
      </c>
      <c r="J72" s="22">
        <v>277866</v>
      </c>
      <c r="K72" s="22">
        <v>0</v>
      </c>
      <c r="L72" s="22">
        <v>3198551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4703297</v>
      </c>
      <c r="F73" s="22">
        <v>1165606</v>
      </c>
      <c r="G73" s="22">
        <v>2902446</v>
      </c>
      <c r="H73" s="22">
        <v>8658004</v>
      </c>
      <c r="I73" s="22">
        <v>0</v>
      </c>
      <c r="J73" s="22">
        <v>1161620</v>
      </c>
      <c r="K73" s="22">
        <v>0</v>
      </c>
      <c r="L73" s="22">
        <v>18590973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476478</v>
      </c>
      <c r="F74" s="22">
        <v>424951</v>
      </c>
      <c r="G74" s="22">
        <v>2558819</v>
      </c>
      <c r="H74" s="22">
        <v>8554674</v>
      </c>
      <c r="I74" s="22">
        <v>0</v>
      </c>
      <c r="J74" s="22">
        <v>1393990</v>
      </c>
      <c r="K74" s="22">
        <v>0</v>
      </c>
      <c r="L74" s="22">
        <v>13408912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3575791</v>
      </c>
      <c r="F75" s="22">
        <v>1213343</v>
      </c>
      <c r="G75" s="22">
        <v>2616967</v>
      </c>
      <c r="H75" s="22">
        <v>9854296</v>
      </c>
      <c r="I75" s="22">
        <v>22552</v>
      </c>
      <c r="J75" s="22">
        <v>1764119</v>
      </c>
      <c r="K75" s="22">
        <v>0</v>
      </c>
      <c r="L75" s="22">
        <v>19047068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19159970</v>
      </c>
      <c r="F76" s="22">
        <v>4985996</v>
      </c>
      <c r="G76" s="22">
        <v>7978344</v>
      </c>
      <c r="H76" s="22">
        <v>5581961</v>
      </c>
      <c r="I76" s="22">
        <v>136719</v>
      </c>
      <c r="J76" s="22">
        <v>867781</v>
      </c>
      <c r="K76" s="22">
        <v>0</v>
      </c>
      <c r="L76" s="22">
        <v>38710771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2898892</v>
      </c>
      <c r="F77" s="22">
        <v>2038470</v>
      </c>
      <c r="G77" s="22">
        <v>2719921</v>
      </c>
      <c r="H77" s="22">
        <v>10048558</v>
      </c>
      <c r="I77" s="22">
        <v>53652</v>
      </c>
      <c r="J77" s="22">
        <v>1599322</v>
      </c>
      <c r="K77" s="22">
        <v>0</v>
      </c>
      <c r="L77" s="22">
        <v>19358815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2098277</v>
      </c>
      <c r="F78" s="22">
        <v>665766</v>
      </c>
      <c r="G78" s="22">
        <v>597172</v>
      </c>
      <c r="H78" s="22">
        <v>5943207</v>
      </c>
      <c r="I78" s="22">
        <v>29529</v>
      </c>
      <c r="J78" s="22">
        <v>1057909</v>
      </c>
      <c r="K78" s="22">
        <v>0</v>
      </c>
      <c r="L78" s="22">
        <v>10391860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1373091</v>
      </c>
      <c r="F79" s="22">
        <v>524190</v>
      </c>
      <c r="G79" s="22">
        <v>1713694</v>
      </c>
      <c r="H79" s="22">
        <v>5706107</v>
      </c>
      <c r="I79" s="22">
        <v>0</v>
      </c>
      <c r="J79" s="22">
        <v>1488298</v>
      </c>
      <c r="K79" s="22">
        <v>0</v>
      </c>
      <c r="L79" s="22">
        <v>10805380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5451640</v>
      </c>
      <c r="F80" s="22">
        <v>3949880</v>
      </c>
      <c r="G80" s="22">
        <v>4958705</v>
      </c>
      <c r="H80" s="22">
        <v>14139446</v>
      </c>
      <c r="I80" s="22">
        <v>0</v>
      </c>
      <c r="J80" s="22">
        <v>2555372</v>
      </c>
      <c r="K80" s="22">
        <v>0</v>
      </c>
      <c r="L80" s="22">
        <v>31055043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3607086</v>
      </c>
      <c r="F81" s="22">
        <v>921755</v>
      </c>
      <c r="G81" s="22">
        <v>1577573</v>
      </c>
      <c r="H81" s="22">
        <v>7470436</v>
      </c>
      <c r="I81" s="22">
        <v>0</v>
      </c>
      <c r="J81" s="22">
        <v>2492553</v>
      </c>
      <c r="K81" s="22">
        <v>0</v>
      </c>
      <c r="L81" s="22">
        <v>16069403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2268946</v>
      </c>
      <c r="F82" s="22">
        <v>1613085</v>
      </c>
      <c r="G82" s="22">
        <v>4711212</v>
      </c>
      <c r="H82" s="22">
        <v>21604473</v>
      </c>
      <c r="I82" s="22">
        <v>482293</v>
      </c>
      <c r="J82" s="22">
        <v>975789</v>
      </c>
      <c r="K82" s="22">
        <v>0</v>
      </c>
      <c r="L82" s="22">
        <v>31655798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1761505</v>
      </c>
      <c r="F83" s="22">
        <v>204436</v>
      </c>
      <c r="G83" s="22">
        <v>558355</v>
      </c>
      <c r="H83" s="22">
        <v>2263012</v>
      </c>
      <c r="I83" s="22">
        <v>19987</v>
      </c>
      <c r="J83" s="22">
        <v>1918912</v>
      </c>
      <c r="K83" s="22">
        <v>0</v>
      </c>
      <c r="L83" s="22">
        <v>6726207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4952930</v>
      </c>
      <c r="F84" s="22">
        <v>994516</v>
      </c>
      <c r="G84" s="22">
        <v>933447</v>
      </c>
      <c r="H84" s="22">
        <v>4248130</v>
      </c>
      <c r="I84" s="22">
        <v>0</v>
      </c>
      <c r="J84" s="22">
        <v>2069857</v>
      </c>
      <c r="K84" s="22">
        <v>0</v>
      </c>
      <c r="L84" s="22">
        <v>13198880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6785592</v>
      </c>
      <c r="F85" s="22">
        <v>3766691</v>
      </c>
      <c r="G85" s="22">
        <v>2885925</v>
      </c>
      <c r="H85" s="22">
        <v>11077717</v>
      </c>
      <c r="I85" s="22">
        <v>52028</v>
      </c>
      <c r="J85" s="22">
        <v>1521636</v>
      </c>
      <c r="K85" s="22">
        <v>-81851</v>
      </c>
      <c r="L85" s="22">
        <v>26007738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7404817</v>
      </c>
      <c r="F86" s="22">
        <v>5316045</v>
      </c>
      <c r="G86" s="22">
        <v>5961310</v>
      </c>
      <c r="H86" s="22">
        <v>18255792</v>
      </c>
      <c r="I86" s="22">
        <v>0</v>
      </c>
      <c r="J86" s="22">
        <v>2232378</v>
      </c>
      <c r="K86" s="22">
        <v>-933533</v>
      </c>
      <c r="L86" s="22">
        <v>38236809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3324584</v>
      </c>
      <c r="F87" s="22">
        <v>520388</v>
      </c>
      <c r="G87" s="22">
        <v>648589</v>
      </c>
      <c r="H87" s="22">
        <v>5567622</v>
      </c>
      <c r="I87" s="22">
        <v>22194</v>
      </c>
      <c r="J87" s="22">
        <v>1402871</v>
      </c>
      <c r="K87" s="22">
        <v>0</v>
      </c>
      <c r="L87" s="22">
        <v>11486248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2536286</v>
      </c>
      <c r="F88" s="22">
        <v>2249240</v>
      </c>
      <c r="G88" s="22">
        <v>6443588</v>
      </c>
      <c r="H88" s="22">
        <v>11620479</v>
      </c>
      <c r="I88" s="22">
        <v>24144</v>
      </c>
      <c r="J88" s="22">
        <v>81128</v>
      </c>
      <c r="K88" s="22">
        <v>0</v>
      </c>
      <c r="L88" s="22">
        <v>22954865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7068823</v>
      </c>
      <c r="F89" s="22">
        <v>5672108</v>
      </c>
      <c r="G89" s="22">
        <v>14755412</v>
      </c>
      <c r="H89" s="22">
        <v>42293264</v>
      </c>
      <c r="I89" s="22">
        <v>493093</v>
      </c>
      <c r="J89" s="22">
        <v>205122</v>
      </c>
      <c r="K89" s="22">
        <v>0</v>
      </c>
      <c r="L89" s="22">
        <v>70487822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2760865</v>
      </c>
      <c r="F90" s="22">
        <v>1430565</v>
      </c>
      <c r="G90" s="22">
        <v>0</v>
      </c>
      <c r="H90" s="22">
        <v>119237</v>
      </c>
      <c r="I90" s="22">
        <v>0</v>
      </c>
      <c r="J90" s="22">
        <v>0</v>
      </c>
      <c r="K90" s="22">
        <v>0</v>
      </c>
      <c r="L90" s="22">
        <v>4310667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6500967</v>
      </c>
      <c r="F91" s="22">
        <v>12965880</v>
      </c>
      <c r="G91" s="22">
        <v>0</v>
      </c>
      <c r="H91" s="22">
        <v>160968</v>
      </c>
      <c r="I91" s="22">
        <v>0</v>
      </c>
      <c r="J91" s="22">
        <v>0</v>
      </c>
      <c r="K91" s="22">
        <v>0</v>
      </c>
      <c r="L91" s="22">
        <v>19627815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3406601</v>
      </c>
      <c r="F92" s="22">
        <v>1483389</v>
      </c>
      <c r="G92" s="22">
        <v>32966</v>
      </c>
      <c r="H92" s="22">
        <v>109583</v>
      </c>
      <c r="I92" s="22">
        <v>0</v>
      </c>
      <c r="J92" s="22">
        <v>1169</v>
      </c>
      <c r="K92" s="22">
        <v>0</v>
      </c>
      <c r="L92" s="22">
        <v>5033708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599912</v>
      </c>
      <c r="F93" s="22">
        <v>164058</v>
      </c>
      <c r="G93" s="22">
        <v>0</v>
      </c>
      <c r="H93" s="22">
        <v>26113</v>
      </c>
      <c r="I93" s="22">
        <v>837</v>
      </c>
      <c r="J93" s="22">
        <v>517</v>
      </c>
      <c r="K93" s="22">
        <v>0</v>
      </c>
      <c r="L93" s="22">
        <v>791437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1013288</v>
      </c>
      <c r="F94" s="22">
        <v>394192</v>
      </c>
      <c r="G94" s="22">
        <v>0</v>
      </c>
      <c r="H94" s="22">
        <v>39596</v>
      </c>
      <c r="I94" s="22">
        <v>9572</v>
      </c>
      <c r="J94" s="22">
        <v>6842</v>
      </c>
      <c r="K94" s="22">
        <v>0</v>
      </c>
      <c r="L94" s="22">
        <v>1463490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17116463</v>
      </c>
      <c r="F95" s="22">
        <v>1224955</v>
      </c>
      <c r="G95" s="22">
        <v>635</v>
      </c>
      <c r="H95" s="22">
        <v>164180</v>
      </c>
      <c r="I95" s="22">
        <v>0</v>
      </c>
      <c r="J95" s="22">
        <v>1886</v>
      </c>
      <c r="K95" s="22">
        <v>0</v>
      </c>
      <c r="L95" s="22">
        <v>18508119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1948614</v>
      </c>
      <c r="F96" s="22">
        <v>899458</v>
      </c>
      <c r="G96" s="22">
        <v>16068</v>
      </c>
      <c r="H96" s="22">
        <v>74993</v>
      </c>
      <c r="I96" s="22">
        <v>0</v>
      </c>
      <c r="J96" s="22">
        <v>0</v>
      </c>
      <c r="K96" s="22">
        <v>-4394</v>
      </c>
      <c r="L96" s="22">
        <v>2934739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1033632</v>
      </c>
      <c r="F97" s="22">
        <v>199700</v>
      </c>
      <c r="G97" s="22">
        <v>7836</v>
      </c>
      <c r="H97" s="22">
        <v>24581</v>
      </c>
      <c r="I97" s="22">
        <v>295</v>
      </c>
      <c r="J97" s="22">
        <v>236</v>
      </c>
      <c r="K97" s="22">
        <v>0</v>
      </c>
      <c r="L97" s="22">
        <v>1266280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7885250</v>
      </c>
      <c r="F98" s="22">
        <v>1257504</v>
      </c>
      <c r="G98" s="22">
        <v>62093</v>
      </c>
      <c r="H98" s="22">
        <v>91223</v>
      </c>
      <c r="I98" s="22">
        <v>2620</v>
      </c>
      <c r="J98" s="22">
        <v>2048</v>
      </c>
      <c r="K98" s="22">
        <v>0</v>
      </c>
      <c r="L98" s="22">
        <v>9300738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1594184</v>
      </c>
      <c r="F99" s="22">
        <v>82603</v>
      </c>
      <c r="G99" s="22">
        <v>811</v>
      </c>
      <c r="H99" s="22">
        <v>37873</v>
      </c>
      <c r="I99" s="22">
        <v>0</v>
      </c>
      <c r="J99" s="22">
        <v>3378</v>
      </c>
      <c r="K99" s="22">
        <v>-720</v>
      </c>
      <c r="L99" s="22">
        <v>1718129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3450445</v>
      </c>
      <c r="F100" s="22">
        <v>5643021</v>
      </c>
      <c r="G100" s="22">
        <v>1235</v>
      </c>
      <c r="H100" s="22">
        <v>96191</v>
      </c>
      <c r="I100" s="22">
        <v>0</v>
      </c>
      <c r="J100" s="22">
        <v>21823</v>
      </c>
      <c r="K100" s="22">
        <v>0</v>
      </c>
      <c r="L100" s="22">
        <v>9212715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1502460</v>
      </c>
      <c r="F101" s="22">
        <v>491527</v>
      </c>
      <c r="G101" s="22">
        <v>35173</v>
      </c>
      <c r="H101" s="22">
        <v>37901</v>
      </c>
      <c r="I101" s="22">
        <v>3718</v>
      </c>
      <c r="J101" s="22">
        <v>2482</v>
      </c>
      <c r="K101" s="22">
        <v>0</v>
      </c>
      <c r="L101" s="22">
        <v>2073261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942737</v>
      </c>
      <c r="F102" s="22">
        <v>0</v>
      </c>
      <c r="G102" s="22">
        <v>122136</v>
      </c>
      <c r="H102" s="22">
        <v>28638</v>
      </c>
      <c r="I102" s="22">
        <v>0</v>
      </c>
      <c r="J102" s="22">
        <v>0</v>
      </c>
      <c r="K102" s="22">
        <v>0</v>
      </c>
      <c r="L102" s="22">
        <v>1093511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1259466</v>
      </c>
      <c r="F103" s="22">
        <v>79848</v>
      </c>
      <c r="G103" s="22">
        <v>7401</v>
      </c>
      <c r="H103" s="22">
        <v>53065</v>
      </c>
      <c r="I103" s="22">
        <v>581</v>
      </c>
      <c r="J103" s="22">
        <v>3138</v>
      </c>
      <c r="K103" s="22">
        <v>0</v>
      </c>
      <c r="L103" s="22">
        <v>1403499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3005874</v>
      </c>
      <c r="F104" s="22">
        <v>391444</v>
      </c>
      <c r="G104" s="22">
        <v>0</v>
      </c>
      <c r="H104" s="22">
        <v>34075</v>
      </c>
      <c r="I104" s="22">
        <v>0</v>
      </c>
      <c r="J104" s="22">
        <v>78</v>
      </c>
      <c r="K104" s="22">
        <v>0</v>
      </c>
      <c r="L104" s="22">
        <v>3431471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2298832</v>
      </c>
      <c r="F105" s="22">
        <v>619782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2918614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24139296</v>
      </c>
      <c r="F106" s="22">
        <v>9513833</v>
      </c>
      <c r="G106" s="22">
        <v>3161</v>
      </c>
      <c r="H106" s="22">
        <v>532124</v>
      </c>
      <c r="I106" s="22">
        <v>20992</v>
      </c>
      <c r="J106" s="22">
        <v>0</v>
      </c>
      <c r="K106" s="22">
        <v>0</v>
      </c>
      <c r="L106" s="22">
        <v>34209406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2721818</v>
      </c>
      <c r="F107" s="22">
        <v>578612</v>
      </c>
      <c r="G107" s="22">
        <v>3575</v>
      </c>
      <c r="H107" s="22">
        <v>55891</v>
      </c>
      <c r="I107" s="22">
        <v>76</v>
      </c>
      <c r="J107" s="22">
        <v>0</v>
      </c>
      <c r="K107" s="22">
        <v>0</v>
      </c>
      <c r="L107" s="22">
        <v>3359972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3665365</v>
      </c>
      <c r="F108" s="22">
        <v>585165</v>
      </c>
      <c r="G108" s="22">
        <v>452</v>
      </c>
      <c r="H108" s="22">
        <v>136626</v>
      </c>
      <c r="I108" s="22">
        <v>1791</v>
      </c>
      <c r="J108" s="22">
        <v>3596</v>
      </c>
      <c r="K108" s="22">
        <v>0</v>
      </c>
      <c r="L108" s="22">
        <v>4392995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809931</v>
      </c>
      <c r="F109" s="22">
        <v>237868</v>
      </c>
      <c r="G109" s="22">
        <v>0</v>
      </c>
      <c r="H109" s="22">
        <v>35583</v>
      </c>
      <c r="I109" s="22">
        <v>0</v>
      </c>
      <c r="J109" s="22">
        <v>1584</v>
      </c>
      <c r="K109" s="22">
        <v>0</v>
      </c>
      <c r="L109" s="22">
        <v>1084966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20030932</v>
      </c>
      <c r="F110" s="22">
        <v>846595</v>
      </c>
      <c r="G110" s="22">
        <v>0</v>
      </c>
      <c r="H110" s="22">
        <v>116107</v>
      </c>
      <c r="I110" s="22">
        <v>0</v>
      </c>
      <c r="J110" s="22">
        <v>5649</v>
      </c>
      <c r="K110" s="22">
        <v>0</v>
      </c>
      <c r="L110" s="22">
        <v>20999283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3065107</v>
      </c>
      <c r="F111" s="22">
        <v>960845</v>
      </c>
      <c r="G111" s="22">
        <v>0</v>
      </c>
      <c r="H111" s="22">
        <v>109634</v>
      </c>
      <c r="I111" s="22">
        <v>0</v>
      </c>
      <c r="J111" s="22">
        <v>92083</v>
      </c>
      <c r="K111" s="22">
        <v>0</v>
      </c>
      <c r="L111" s="22">
        <v>4227669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7185905</v>
      </c>
      <c r="F112" s="22">
        <v>688460</v>
      </c>
      <c r="G112" s="22">
        <v>22036</v>
      </c>
      <c r="H112" s="22">
        <v>100374</v>
      </c>
      <c r="I112" s="22">
        <v>3417</v>
      </c>
      <c r="J112" s="22">
        <v>2791</v>
      </c>
      <c r="K112" s="22">
        <v>0</v>
      </c>
      <c r="L112" s="22">
        <v>8002983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1817914</v>
      </c>
      <c r="F113" s="22">
        <v>97451</v>
      </c>
      <c r="G113" s="22">
        <v>116</v>
      </c>
      <c r="H113" s="22">
        <v>26246</v>
      </c>
      <c r="I113" s="22">
        <v>5258</v>
      </c>
      <c r="J113" s="22">
        <v>34533</v>
      </c>
      <c r="K113" s="22">
        <v>0</v>
      </c>
      <c r="L113" s="22">
        <v>1981518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23113904</v>
      </c>
      <c r="F114" s="22">
        <v>4355349</v>
      </c>
      <c r="G114" s="22">
        <v>0</v>
      </c>
      <c r="H114" s="22">
        <v>363768</v>
      </c>
      <c r="I114" s="22">
        <v>10196</v>
      </c>
      <c r="J114" s="22">
        <v>2620</v>
      </c>
      <c r="K114" s="22">
        <v>0</v>
      </c>
      <c r="L114" s="22">
        <v>27845837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783512</v>
      </c>
      <c r="F115" s="22">
        <v>458740</v>
      </c>
      <c r="G115" s="22">
        <v>0</v>
      </c>
      <c r="H115" s="22">
        <v>53339</v>
      </c>
      <c r="I115" s="22">
        <v>0</v>
      </c>
      <c r="J115" s="22">
        <v>212</v>
      </c>
      <c r="K115" s="22">
        <v>0</v>
      </c>
      <c r="L115" s="22">
        <v>1295803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2309124</v>
      </c>
      <c r="F116" s="22">
        <v>1474273</v>
      </c>
      <c r="G116" s="22">
        <v>36529</v>
      </c>
      <c r="H116" s="22">
        <v>69134</v>
      </c>
      <c r="I116" s="22">
        <v>3944</v>
      </c>
      <c r="J116" s="22">
        <v>2495</v>
      </c>
      <c r="K116" s="22">
        <v>0</v>
      </c>
      <c r="L116" s="22">
        <v>3895499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702550</v>
      </c>
      <c r="F117" s="22">
        <v>143062</v>
      </c>
      <c r="G117" s="22">
        <v>1560</v>
      </c>
      <c r="H117" s="22">
        <v>19946</v>
      </c>
      <c r="I117" s="22">
        <v>989</v>
      </c>
      <c r="J117" s="22">
        <v>57</v>
      </c>
      <c r="K117" s="22">
        <v>0</v>
      </c>
      <c r="L117" s="22">
        <v>868164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5605815</v>
      </c>
      <c r="F118" s="22">
        <v>802458</v>
      </c>
      <c r="G118" s="22">
        <v>2347</v>
      </c>
      <c r="H118" s="22">
        <v>161674</v>
      </c>
      <c r="I118" s="22">
        <v>0</v>
      </c>
      <c r="J118" s="22">
        <v>1940</v>
      </c>
      <c r="K118" s="22">
        <v>0</v>
      </c>
      <c r="L118" s="22">
        <v>6574234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5168678</v>
      </c>
      <c r="F119" s="22">
        <v>475619</v>
      </c>
      <c r="G119" s="22">
        <v>0</v>
      </c>
      <c r="H119" s="22">
        <v>62850</v>
      </c>
      <c r="I119" s="22">
        <v>0</v>
      </c>
      <c r="J119" s="22">
        <v>7097</v>
      </c>
      <c r="K119" s="22">
        <v>0</v>
      </c>
      <c r="L119" s="22">
        <v>5714244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5742551</v>
      </c>
      <c r="F120" s="22">
        <v>5245249</v>
      </c>
      <c r="G120" s="22">
        <v>827322</v>
      </c>
      <c r="H120" s="22">
        <v>730022</v>
      </c>
      <c r="I120" s="22">
        <v>0</v>
      </c>
      <c r="J120" s="22">
        <v>51969</v>
      </c>
      <c r="K120" s="22">
        <v>0</v>
      </c>
      <c r="L120" s="22">
        <v>12597113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6875170</v>
      </c>
      <c r="F121" s="22">
        <v>2757186</v>
      </c>
      <c r="G121" s="22">
        <v>39574</v>
      </c>
      <c r="H121" s="22">
        <v>596877</v>
      </c>
      <c r="I121" s="22">
        <v>5927</v>
      </c>
      <c r="J121" s="22">
        <v>14476</v>
      </c>
      <c r="K121" s="22">
        <v>0</v>
      </c>
      <c r="L121" s="22">
        <v>10289210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988650</v>
      </c>
      <c r="F122" s="22">
        <v>285170</v>
      </c>
      <c r="G122" s="22">
        <v>0</v>
      </c>
      <c r="H122" s="22">
        <v>40071</v>
      </c>
      <c r="I122" s="22">
        <v>300</v>
      </c>
      <c r="J122" s="22">
        <v>61</v>
      </c>
      <c r="K122" s="22">
        <v>0</v>
      </c>
      <c r="L122" s="22">
        <v>1314252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6340512</v>
      </c>
      <c r="F123" s="22">
        <v>5055912</v>
      </c>
      <c r="G123" s="22">
        <v>365580</v>
      </c>
      <c r="H123" s="22">
        <v>523034</v>
      </c>
      <c r="I123" s="22">
        <v>33499</v>
      </c>
      <c r="J123" s="22">
        <v>737</v>
      </c>
      <c r="K123" s="22">
        <v>0</v>
      </c>
      <c r="L123" s="22">
        <v>12319274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1005009</v>
      </c>
      <c r="F124" s="22">
        <v>705185</v>
      </c>
      <c r="G124" s="22">
        <v>1929</v>
      </c>
      <c r="H124" s="22">
        <v>64364</v>
      </c>
      <c r="I124" s="22">
        <v>0</v>
      </c>
      <c r="J124" s="22">
        <v>962</v>
      </c>
      <c r="K124" s="22">
        <v>0</v>
      </c>
      <c r="L124" s="22">
        <v>1777449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3116558</v>
      </c>
      <c r="F125" s="22">
        <v>1141444</v>
      </c>
      <c r="G125" s="22">
        <v>24050</v>
      </c>
      <c r="H125" s="22">
        <v>93321</v>
      </c>
      <c r="I125" s="22">
        <v>0</v>
      </c>
      <c r="J125" s="22">
        <v>5613</v>
      </c>
      <c r="K125" s="22">
        <v>0</v>
      </c>
      <c r="L125" s="22">
        <v>4380986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738757</v>
      </c>
      <c r="F126" s="22">
        <v>426365</v>
      </c>
      <c r="G126" s="22">
        <v>11859</v>
      </c>
      <c r="H126" s="22">
        <v>43969</v>
      </c>
      <c r="I126" s="22">
        <v>441</v>
      </c>
      <c r="J126" s="22">
        <v>848</v>
      </c>
      <c r="K126" s="22">
        <v>0</v>
      </c>
      <c r="L126" s="22">
        <v>1222239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2945834</v>
      </c>
      <c r="F127" s="22">
        <v>144857</v>
      </c>
      <c r="G127" s="22">
        <v>0</v>
      </c>
      <c r="H127" s="22">
        <v>0</v>
      </c>
      <c r="I127" s="22">
        <v>0</v>
      </c>
      <c r="J127" s="22">
        <v>5652</v>
      </c>
      <c r="K127" s="22">
        <v>0</v>
      </c>
      <c r="L127" s="22">
        <v>3096343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1923665</v>
      </c>
      <c r="F128" s="22">
        <v>1710063</v>
      </c>
      <c r="G128" s="22">
        <v>6420</v>
      </c>
      <c r="H128" s="22">
        <v>98509</v>
      </c>
      <c r="I128" s="22">
        <v>0</v>
      </c>
      <c r="J128" s="22">
        <v>0</v>
      </c>
      <c r="K128" s="22">
        <v>0</v>
      </c>
      <c r="L128" s="22">
        <v>3738657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2571232</v>
      </c>
      <c r="F129" s="22">
        <v>255378</v>
      </c>
      <c r="G129" s="22">
        <v>626</v>
      </c>
      <c r="H129" s="22">
        <v>52027</v>
      </c>
      <c r="I129" s="22">
        <v>789</v>
      </c>
      <c r="J129" s="22">
        <v>2798</v>
      </c>
      <c r="K129" s="22">
        <v>0</v>
      </c>
      <c r="L129" s="22">
        <v>2882850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1914132</v>
      </c>
      <c r="F130" s="22">
        <v>642943</v>
      </c>
      <c r="G130" s="22">
        <v>3679</v>
      </c>
      <c r="H130" s="22">
        <v>58002</v>
      </c>
      <c r="I130" s="22">
        <v>0</v>
      </c>
      <c r="J130" s="22">
        <v>0</v>
      </c>
      <c r="K130" s="22">
        <v>0</v>
      </c>
      <c r="L130" s="22">
        <v>2618756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3715092</v>
      </c>
      <c r="F131" s="22">
        <v>1874853</v>
      </c>
      <c r="G131" s="22">
        <v>0</v>
      </c>
      <c r="H131" s="22">
        <v>138725</v>
      </c>
      <c r="I131" s="22">
        <v>0</v>
      </c>
      <c r="J131" s="22">
        <v>0</v>
      </c>
      <c r="K131" s="22">
        <v>0</v>
      </c>
      <c r="L131" s="22">
        <v>5728670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413219</v>
      </c>
      <c r="F132" s="22">
        <v>28194</v>
      </c>
      <c r="G132" s="22">
        <v>13061</v>
      </c>
      <c r="H132" s="22">
        <v>11794</v>
      </c>
      <c r="I132" s="22">
        <v>0</v>
      </c>
      <c r="J132" s="22">
        <v>0</v>
      </c>
      <c r="K132" s="22">
        <v>0</v>
      </c>
      <c r="L132" s="22">
        <v>466268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2329443</v>
      </c>
      <c r="F133" s="22">
        <v>715669</v>
      </c>
      <c r="G133" s="22">
        <v>2004</v>
      </c>
      <c r="H133" s="22">
        <v>154571</v>
      </c>
      <c r="I133" s="22">
        <v>0</v>
      </c>
      <c r="J133" s="22">
        <v>1468</v>
      </c>
      <c r="K133" s="22">
        <v>0</v>
      </c>
      <c r="L133" s="22">
        <v>3203155</v>
      </c>
      <c r="M133" s="22"/>
      <c r="N133" s="22"/>
      <c r="O133" s="22"/>
      <c r="P133" s="22"/>
      <c r="Q133" s="22"/>
      <c r="R133" s="22"/>
      <c r="S133" s="22"/>
    </row>
    <row r="134" spans="1:19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691887</v>
      </c>
      <c r="F134" s="22">
        <v>362124</v>
      </c>
      <c r="G134" s="22">
        <v>0</v>
      </c>
      <c r="H134" s="22">
        <v>28605</v>
      </c>
      <c r="I134" s="22">
        <v>1173</v>
      </c>
      <c r="J134" s="22">
        <v>298</v>
      </c>
      <c r="K134" s="22">
        <v>0</v>
      </c>
      <c r="L134" s="22">
        <v>1084087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3187416</v>
      </c>
      <c r="F135" s="22">
        <v>1489198</v>
      </c>
      <c r="G135" s="22">
        <v>335067</v>
      </c>
      <c r="H135" s="22">
        <v>222439</v>
      </c>
      <c r="I135" s="22">
        <v>1524</v>
      </c>
      <c r="J135" s="22">
        <v>2313</v>
      </c>
      <c r="K135" s="22">
        <v>0</v>
      </c>
      <c r="L135" s="22">
        <v>5237957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2256653</v>
      </c>
      <c r="F136" s="22">
        <v>1591049</v>
      </c>
      <c r="G136" s="22">
        <v>71793</v>
      </c>
      <c r="H136" s="22">
        <v>90035</v>
      </c>
      <c r="I136" s="22">
        <v>695</v>
      </c>
      <c r="J136" s="22">
        <v>1442</v>
      </c>
      <c r="K136" s="22">
        <v>0</v>
      </c>
      <c r="L136" s="22">
        <v>4011667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13026335</v>
      </c>
      <c r="F137" s="22">
        <v>1995924</v>
      </c>
      <c r="G137" s="22">
        <v>808604</v>
      </c>
      <c r="H137" s="22">
        <v>154797</v>
      </c>
      <c r="I137" s="22">
        <v>0</v>
      </c>
      <c r="J137" s="22">
        <v>8346</v>
      </c>
      <c r="K137" s="22">
        <v>0</v>
      </c>
      <c r="L137" s="22">
        <v>15994006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8153437</v>
      </c>
      <c r="F138" s="22">
        <v>4699654</v>
      </c>
      <c r="G138" s="22">
        <v>2187240</v>
      </c>
      <c r="H138" s="22">
        <v>298350</v>
      </c>
      <c r="I138" s="22">
        <v>26874</v>
      </c>
      <c r="J138" s="22">
        <v>238</v>
      </c>
      <c r="K138" s="22">
        <v>0</v>
      </c>
      <c r="L138" s="22">
        <v>15365793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6654508</v>
      </c>
      <c r="F139" s="22">
        <v>2144388</v>
      </c>
      <c r="G139" s="22">
        <v>466454</v>
      </c>
      <c r="H139" s="22">
        <v>130287</v>
      </c>
      <c r="I139" s="22">
        <v>0</v>
      </c>
      <c r="J139" s="22">
        <v>4346</v>
      </c>
      <c r="K139" s="22">
        <v>0</v>
      </c>
      <c r="L139" s="22">
        <v>9399983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1276558</v>
      </c>
      <c r="F140" s="22">
        <v>56189</v>
      </c>
      <c r="G140" s="22">
        <v>0</v>
      </c>
      <c r="H140" s="22">
        <v>9092</v>
      </c>
      <c r="I140" s="22">
        <v>0</v>
      </c>
      <c r="J140" s="22">
        <v>621</v>
      </c>
      <c r="K140" s="22">
        <v>0</v>
      </c>
      <c r="L140" s="22">
        <v>1342460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827458</v>
      </c>
      <c r="F141" s="22">
        <v>350590</v>
      </c>
      <c r="G141" s="22">
        <v>1536</v>
      </c>
      <c r="H141" s="22">
        <v>34764</v>
      </c>
      <c r="I141" s="22">
        <v>1690</v>
      </c>
      <c r="J141" s="22">
        <v>1901</v>
      </c>
      <c r="K141" s="22">
        <v>0</v>
      </c>
      <c r="L141" s="22">
        <v>1217939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1694320</v>
      </c>
      <c r="F142" s="22">
        <v>353620</v>
      </c>
      <c r="G142" s="22">
        <v>9039</v>
      </c>
      <c r="H142" s="22">
        <v>62016</v>
      </c>
      <c r="I142" s="22">
        <v>801</v>
      </c>
      <c r="J142" s="22">
        <v>1931</v>
      </c>
      <c r="K142" s="22">
        <v>0</v>
      </c>
      <c r="L142" s="22">
        <v>2121727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1098191</v>
      </c>
      <c r="F143" s="22">
        <v>128866</v>
      </c>
      <c r="G143" s="22">
        <v>1116</v>
      </c>
      <c r="H143" s="22">
        <v>32926</v>
      </c>
      <c r="I143" s="22">
        <v>0</v>
      </c>
      <c r="J143" s="22">
        <v>27345</v>
      </c>
      <c r="K143" s="22">
        <v>0</v>
      </c>
      <c r="L143" s="22">
        <v>1288444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1662018</v>
      </c>
      <c r="F144" s="22">
        <v>139144</v>
      </c>
      <c r="G144" s="22">
        <v>7263</v>
      </c>
      <c r="H144" s="22">
        <v>40834</v>
      </c>
      <c r="I144" s="22">
        <v>0</v>
      </c>
      <c r="J144" s="22">
        <v>0</v>
      </c>
      <c r="K144" s="22">
        <v>0</v>
      </c>
      <c r="L144" s="22">
        <v>1849259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1470605</v>
      </c>
      <c r="F145" s="22">
        <v>10228</v>
      </c>
      <c r="G145" s="22">
        <v>0</v>
      </c>
      <c r="H145" s="22">
        <v>29376</v>
      </c>
      <c r="I145" s="22">
        <v>0</v>
      </c>
      <c r="J145" s="22">
        <v>0</v>
      </c>
      <c r="K145" s="22">
        <v>0</v>
      </c>
      <c r="L145" s="22">
        <v>1510209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1012593</v>
      </c>
      <c r="F146" s="22">
        <v>549340</v>
      </c>
      <c r="G146" s="22">
        <v>0</v>
      </c>
      <c r="H146" s="22">
        <v>45696</v>
      </c>
      <c r="I146" s="22">
        <v>0</v>
      </c>
      <c r="J146" s="22">
        <v>0</v>
      </c>
      <c r="K146" s="22">
        <v>0</v>
      </c>
      <c r="L146" s="22">
        <v>1607629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694354</v>
      </c>
      <c r="F147" s="22">
        <v>273283</v>
      </c>
      <c r="G147" s="22">
        <v>500</v>
      </c>
      <c r="H147" s="22">
        <v>47500</v>
      </c>
      <c r="I147" s="22">
        <v>1327</v>
      </c>
      <c r="J147" s="22">
        <v>0</v>
      </c>
      <c r="K147" s="22">
        <v>0</v>
      </c>
      <c r="L147" s="22">
        <v>1016964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565899</v>
      </c>
      <c r="F148" s="22">
        <v>312097</v>
      </c>
      <c r="G148" s="22">
        <v>291</v>
      </c>
      <c r="H148" s="22">
        <v>74046</v>
      </c>
      <c r="I148" s="22">
        <v>0</v>
      </c>
      <c r="J148" s="22">
        <v>0</v>
      </c>
      <c r="K148" s="22">
        <v>0</v>
      </c>
      <c r="L148" s="22">
        <v>952333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1829711</v>
      </c>
      <c r="F149" s="22">
        <v>188214</v>
      </c>
      <c r="G149" s="22">
        <v>440</v>
      </c>
      <c r="H149" s="22">
        <v>44073</v>
      </c>
      <c r="I149" s="22">
        <v>0</v>
      </c>
      <c r="J149" s="22">
        <v>0</v>
      </c>
      <c r="K149" s="22">
        <v>0</v>
      </c>
      <c r="L149" s="22">
        <v>2062438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8860060</v>
      </c>
      <c r="F150" s="22">
        <v>1227506</v>
      </c>
      <c r="G150" s="22">
        <v>16167</v>
      </c>
      <c r="H150" s="22">
        <v>109739</v>
      </c>
      <c r="I150" s="22">
        <v>870</v>
      </c>
      <c r="J150" s="22">
        <v>9372</v>
      </c>
      <c r="K150" s="22">
        <v>0</v>
      </c>
      <c r="L150" s="22">
        <v>10223714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973197</v>
      </c>
      <c r="F151" s="22">
        <v>126178</v>
      </c>
      <c r="G151" s="22">
        <v>5822</v>
      </c>
      <c r="H151" s="22">
        <v>29796</v>
      </c>
      <c r="I151" s="22">
        <v>473</v>
      </c>
      <c r="J151" s="22">
        <v>1252</v>
      </c>
      <c r="K151" s="22">
        <v>0</v>
      </c>
      <c r="L151" s="22">
        <v>1136718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2351737</v>
      </c>
      <c r="F152" s="22">
        <v>628718</v>
      </c>
      <c r="G152" s="22">
        <v>34505</v>
      </c>
      <c r="H152" s="22">
        <v>53334</v>
      </c>
      <c r="I152" s="22">
        <v>0</v>
      </c>
      <c r="J152" s="22">
        <v>2955</v>
      </c>
      <c r="K152" s="22">
        <v>0</v>
      </c>
      <c r="L152" s="22">
        <v>3071249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26591752</v>
      </c>
      <c r="F153" s="22">
        <v>5484310</v>
      </c>
      <c r="G153" s="22">
        <v>1189</v>
      </c>
      <c r="H153" s="22">
        <v>243439</v>
      </c>
      <c r="I153" s="22">
        <v>2033</v>
      </c>
      <c r="J153" s="22">
        <v>1471</v>
      </c>
      <c r="K153" s="22">
        <v>0</v>
      </c>
      <c r="L153" s="22">
        <v>32324194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7754577</v>
      </c>
      <c r="F154" s="22">
        <v>2896663</v>
      </c>
      <c r="G154" s="22">
        <v>53213</v>
      </c>
      <c r="H154" s="22">
        <v>12064</v>
      </c>
      <c r="I154" s="22">
        <v>0</v>
      </c>
      <c r="J154" s="22">
        <v>4472</v>
      </c>
      <c r="K154" s="22">
        <v>20619</v>
      </c>
      <c r="L154" s="22">
        <v>10741608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676811</v>
      </c>
      <c r="F155" s="22">
        <v>431583</v>
      </c>
      <c r="G155" s="22">
        <v>32523</v>
      </c>
      <c r="H155" s="22">
        <v>37211</v>
      </c>
      <c r="I155" s="22">
        <v>0</v>
      </c>
      <c r="J155" s="22">
        <v>444</v>
      </c>
      <c r="K155" s="22">
        <v>0</v>
      </c>
      <c r="L155" s="22">
        <v>1178572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969210</v>
      </c>
      <c r="F156" s="22">
        <v>264456</v>
      </c>
      <c r="G156" s="22">
        <v>172</v>
      </c>
      <c r="H156" s="22">
        <v>34636</v>
      </c>
      <c r="I156" s="22">
        <v>224</v>
      </c>
      <c r="J156" s="22">
        <v>463</v>
      </c>
      <c r="K156" s="22">
        <v>0</v>
      </c>
      <c r="L156" s="22">
        <v>1269161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5726857</v>
      </c>
      <c r="F157" s="22">
        <v>4007704</v>
      </c>
      <c r="G157" s="22">
        <v>4397</v>
      </c>
      <c r="H157" s="22">
        <v>244261</v>
      </c>
      <c r="I157" s="22">
        <v>0</v>
      </c>
      <c r="J157" s="22">
        <v>645</v>
      </c>
      <c r="K157" s="22">
        <v>0</v>
      </c>
      <c r="L157" s="22">
        <v>9983864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2936799</v>
      </c>
      <c r="F158" s="22">
        <v>98559</v>
      </c>
      <c r="G158" s="22">
        <v>630</v>
      </c>
      <c r="H158" s="22">
        <v>52897</v>
      </c>
      <c r="I158" s="22">
        <v>0</v>
      </c>
      <c r="J158" s="22">
        <v>4595</v>
      </c>
      <c r="K158" s="22">
        <v>0</v>
      </c>
      <c r="L158" s="22">
        <v>3093480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1198164</v>
      </c>
      <c r="F159" s="22">
        <v>238372</v>
      </c>
      <c r="G159" s="22">
        <v>8797</v>
      </c>
      <c r="H159" s="22">
        <v>26838</v>
      </c>
      <c r="I159" s="22">
        <v>0</v>
      </c>
      <c r="J159" s="22">
        <v>526</v>
      </c>
      <c r="K159" s="22">
        <v>0</v>
      </c>
      <c r="L159" s="22">
        <v>1472697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3752214</v>
      </c>
      <c r="F160" s="22">
        <v>1424483</v>
      </c>
      <c r="G160" s="22">
        <v>1897</v>
      </c>
      <c r="H160" s="22">
        <v>90804</v>
      </c>
      <c r="I160" s="22">
        <v>0</v>
      </c>
      <c r="J160" s="22">
        <v>0</v>
      </c>
      <c r="K160" s="22">
        <v>0</v>
      </c>
      <c r="L160" s="22">
        <v>5269398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5337122</v>
      </c>
      <c r="F161" s="22">
        <v>1481333</v>
      </c>
      <c r="G161" s="22">
        <v>0</v>
      </c>
      <c r="H161" s="22">
        <v>84588</v>
      </c>
      <c r="I161" s="22">
        <v>2830</v>
      </c>
      <c r="J161" s="22">
        <v>2615</v>
      </c>
      <c r="K161" s="22">
        <v>0</v>
      </c>
      <c r="L161" s="22">
        <v>6908488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1457761</v>
      </c>
      <c r="F162" s="22">
        <v>1153850</v>
      </c>
      <c r="G162" s="22">
        <v>0</v>
      </c>
      <c r="H162" s="22">
        <v>71493</v>
      </c>
      <c r="I162" s="22">
        <v>1381</v>
      </c>
      <c r="J162" s="22">
        <v>678</v>
      </c>
      <c r="K162" s="22">
        <v>0</v>
      </c>
      <c r="L162" s="22">
        <v>2685163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776129</v>
      </c>
      <c r="F163" s="22">
        <v>612031</v>
      </c>
      <c r="G163" s="22">
        <v>0</v>
      </c>
      <c r="H163" s="22">
        <v>20756</v>
      </c>
      <c r="I163" s="22">
        <v>0</v>
      </c>
      <c r="J163" s="22">
        <v>0</v>
      </c>
      <c r="K163" s="22">
        <v>0</v>
      </c>
      <c r="L163" s="22">
        <v>1408916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2963717</v>
      </c>
      <c r="F164" s="22">
        <v>198201</v>
      </c>
      <c r="G164" s="22">
        <v>9601</v>
      </c>
      <c r="H164" s="22">
        <v>58543</v>
      </c>
      <c r="I164" s="22">
        <v>0</v>
      </c>
      <c r="J164" s="22">
        <v>0</v>
      </c>
      <c r="K164" s="22">
        <v>0</v>
      </c>
      <c r="L164" s="22">
        <v>3230062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3508626</v>
      </c>
      <c r="F165" s="22">
        <v>2903964</v>
      </c>
      <c r="G165" s="22">
        <v>94798</v>
      </c>
      <c r="H165" s="22">
        <v>122427</v>
      </c>
      <c r="I165" s="22">
        <v>8522</v>
      </c>
      <c r="J165" s="22">
        <v>78771</v>
      </c>
      <c r="K165" s="22">
        <v>1</v>
      </c>
      <c r="L165" s="22">
        <v>6717109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2203272</v>
      </c>
      <c r="F166" s="22">
        <v>887660</v>
      </c>
      <c r="G166" s="22">
        <v>175377</v>
      </c>
      <c r="H166" s="22">
        <v>148896</v>
      </c>
      <c r="I166" s="22">
        <v>1161</v>
      </c>
      <c r="J166" s="22">
        <v>6771</v>
      </c>
      <c r="K166" s="22">
        <v>-24821</v>
      </c>
      <c r="L166" s="22">
        <v>3398316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2028465</v>
      </c>
      <c r="F167" s="22">
        <v>843368</v>
      </c>
      <c r="G167" s="22">
        <v>114442</v>
      </c>
      <c r="H167" s="22">
        <v>39714</v>
      </c>
      <c r="I167" s="22">
        <v>0</v>
      </c>
      <c r="J167" s="22">
        <v>0</v>
      </c>
      <c r="K167" s="22">
        <v>0</v>
      </c>
      <c r="L167" s="22">
        <v>3025989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6711019</v>
      </c>
      <c r="F168" s="22">
        <v>2305778</v>
      </c>
      <c r="G168" s="22">
        <v>1025</v>
      </c>
      <c r="H168" s="22">
        <v>121677</v>
      </c>
      <c r="I168" s="22">
        <v>5337</v>
      </c>
      <c r="J168" s="22">
        <v>805</v>
      </c>
      <c r="K168" s="22">
        <v>0</v>
      </c>
      <c r="L168" s="22">
        <v>9145641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750213</v>
      </c>
      <c r="F169" s="22">
        <v>175742</v>
      </c>
      <c r="G169" s="22">
        <v>0</v>
      </c>
      <c r="H169" s="22">
        <v>16127</v>
      </c>
      <c r="I169" s="22">
        <v>1048</v>
      </c>
      <c r="J169" s="22">
        <v>128</v>
      </c>
      <c r="K169" s="22">
        <v>0</v>
      </c>
      <c r="L169" s="22">
        <v>943258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1998076</v>
      </c>
      <c r="F170" s="22">
        <v>618504</v>
      </c>
      <c r="G170" s="22">
        <v>61573</v>
      </c>
      <c r="H170" s="22">
        <v>149500</v>
      </c>
      <c r="I170" s="22">
        <v>1554</v>
      </c>
      <c r="J170" s="22">
        <v>4502</v>
      </c>
      <c r="K170" s="22">
        <v>-67087</v>
      </c>
      <c r="L170" s="22">
        <v>2766622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9480218</v>
      </c>
      <c r="F171" s="22">
        <v>279797</v>
      </c>
      <c r="G171" s="22">
        <v>0</v>
      </c>
      <c r="H171" s="22">
        <v>121224</v>
      </c>
      <c r="I171" s="22">
        <v>0</v>
      </c>
      <c r="J171" s="22">
        <v>0</v>
      </c>
      <c r="K171" s="22">
        <v>0</v>
      </c>
      <c r="L171" s="22">
        <v>9881239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973380</v>
      </c>
      <c r="F172" s="22">
        <v>243205</v>
      </c>
      <c r="G172" s="22">
        <v>996</v>
      </c>
      <c r="H172" s="22">
        <v>41736</v>
      </c>
      <c r="I172" s="22">
        <v>0</v>
      </c>
      <c r="J172" s="22">
        <v>2372</v>
      </c>
      <c r="K172" s="22">
        <v>0</v>
      </c>
      <c r="L172" s="22">
        <v>1261689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1033498</v>
      </c>
      <c r="F173" s="22">
        <v>289344</v>
      </c>
      <c r="G173" s="22">
        <v>2056</v>
      </c>
      <c r="H173" s="22">
        <v>59572</v>
      </c>
      <c r="I173" s="22">
        <v>0</v>
      </c>
      <c r="J173" s="22">
        <v>961</v>
      </c>
      <c r="K173" s="22">
        <v>0</v>
      </c>
      <c r="L173" s="22">
        <v>1385431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4332219</v>
      </c>
      <c r="F174" s="22">
        <v>2597639</v>
      </c>
      <c r="G174" s="22">
        <v>0</v>
      </c>
      <c r="H174" s="22">
        <v>161994</v>
      </c>
      <c r="I174" s="22">
        <v>0</v>
      </c>
      <c r="J174" s="22">
        <v>749</v>
      </c>
      <c r="K174" s="22">
        <v>0</v>
      </c>
      <c r="L174" s="22">
        <v>7092601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425076</v>
      </c>
      <c r="F175" s="22">
        <v>53838</v>
      </c>
      <c r="G175" s="22">
        <v>2769</v>
      </c>
      <c r="H175" s="22">
        <v>10343</v>
      </c>
      <c r="I175" s="22">
        <v>0</v>
      </c>
      <c r="J175" s="22">
        <v>217</v>
      </c>
      <c r="K175" s="22">
        <v>0</v>
      </c>
      <c r="L175" s="22">
        <v>492243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4526152</v>
      </c>
      <c r="F176" s="22">
        <v>2369027</v>
      </c>
      <c r="G176" s="22">
        <v>0</v>
      </c>
      <c r="H176" s="22">
        <v>136489</v>
      </c>
      <c r="I176" s="22">
        <v>1398</v>
      </c>
      <c r="J176" s="22">
        <v>2950</v>
      </c>
      <c r="K176" s="22">
        <v>0</v>
      </c>
      <c r="L176" s="22">
        <v>7036016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14072622</v>
      </c>
      <c r="F177" s="22">
        <v>3035493</v>
      </c>
      <c r="G177" s="22">
        <v>4409</v>
      </c>
      <c r="H177" s="22">
        <v>227717</v>
      </c>
      <c r="I177" s="22">
        <v>22597</v>
      </c>
      <c r="J177" s="22">
        <v>121789</v>
      </c>
      <c r="K177" s="22">
        <v>0</v>
      </c>
      <c r="L177" s="22">
        <v>17484627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11498346</v>
      </c>
      <c r="F178" s="22">
        <v>2795519</v>
      </c>
      <c r="G178" s="22">
        <v>3279</v>
      </c>
      <c r="H178" s="22">
        <v>210090</v>
      </c>
      <c r="I178" s="22">
        <v>0</v>
      </c>
      <c r="J178" s="22">
        <v>5667</v>
      </c>
      <c r="K178" s="22">
        <v>0</v>
      </c>
      <c r="L178" s="22">
        <v>14512901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2688241</v>
      </c>
      <c r="F179" s="22">
        <v>873057</v>
      </c>
      <c r="G179" s="22">
        <v>1594</v>
      </c>
      <c r="H179" s="22">
        <v>159403</v>
      </c>
      <c r="I179" s="22">
        <v>0</v>
      </c>
      <c r="J179" s="22">
        <v>0</v>
      </c>
      <c r="K179" s="22">
        <v>0</v>
      </c>
      <c r="L179" s="22">
        <v>3722295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955421</v>
      </c>
      <c r="F180" s="22">
        <v>1054240</v>
      </c>
      <c r="G180" s="22">
        <v>34614</v>
      </c>
      <c r="H180" s="22">
        <v>249341</v>
      </c>
      <c r="I180" s="22">
        <v>0</v>
      </c>
      <c r="J180" s="22">
        <v>0</v>
      </c>
      <c r="K180" s="22">
        <v>0</v>
      </c>
      <c r="L180" s="22">
        <v>2293616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14103886</v>
      </c>
      <c r="F181" s="22">
        <v>3750197</v>
      </c>
      <c r="G181" s="22">
        <v>13473</v>
      </c>
      <c r="H181" s="22">
        <v>227353</v>
      </c>
      <c r="I181" s="22">
        <v>807</v>
      </c>
      <c r="J181" s="22">
        <v>19003</v>
      </c>
      <c r="K181" s="22">
        <v>0</v>
      </c>
      <c r="L181" s="22">
        <v>18114719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6325145</v>
      </c>
      <c r="F182" s="22">
        <v>2903595</v>
      </c>
      <c r="G182" s="22">
        <v>743707</v>
      </c>
      <c r="H182" s="22">
        <v>224424</v>
      </c>
      <c r="I182" s="22">
        <v>5627</v>
      </c>
      <c r="J182" s="22">
        <v>1902</v>
      </c>
      <c r="K182" s="22">
        <v>0</v>
      </c>
      <c r="L182" s="22">
        <v>10204400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2831486</v>
      </c>
      <c r="F183" s="22">
        <v>750216</v>
      </c>
      <c r="G183" s="22">
        <v>3413</v>
      </c>
      <c r="H183" s="22">
        <v>80009</v>
      </c>
      <c r="I183" s="22">
        <v>721</v>
      </c>
      <c r="J183" s="22">
        <v>2261</v>
      </c>
      <c r="K183" s="22">
        <v>0</v>
      </c>
      <c r="L183" s="22">
        <v>3668106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1867493</v>
      </c>
      <c r="F184" s="22">
        <v>682689</v>
      </c>
      <c r="G184" s="22">
        <v>24921</v>
      </c>
      <c r="H184" s="22">
        <v>81928</v>
      </c>
      <c r="I184" s="22">
        <v>14467</v>
      </c>
      <c r="J184" s="22">
        <v>4581</v>
      </c>
      <c r="K184" s="22">
        <v>0</v>
      </c>
      <c r="L184" s="22">
        <v>2676079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842601</v>
      </c>
      <c r="F185" s="22">
        <v>295240</v>
      </c>
      <c r="G185" s="22">
        <v>5833</v>
      </c>
      <c r="H185" s="22">
        <v>43233</v>
      </c>
      <c r="I185" s="22">
        <v>757</v>
      </c>
      <c r="J185" s="22">
        <v>388</v>
      </c>
      <c r="K185" s="22">
        <v>0</v>
      </c>
      <c r="L185" s="22">
        <v>1188052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769952</v>
      </c>
      <c r="F186" s="22">
        <v>300348</v>
      </c>
      <c r="G186" s="22">
        <v>1002</v>
      </c>
      <c r="H186" s="22">
        <v>82110</v>
      </c>
      <c r="I186" s="22">
        <v>0</v>
      </c>
      <c r="J186" s="22">
        <v>86</v>
      </c>
      <c r="K186" s="22">
        <v>54</v>
      </c>
      <c r="L186" s="22">
        <v>1153552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2860206</v>
      </c>
      <c r="F187" s="22">
        <v>234620</v>
      </c>
      <c r="G187" s="22">
        <v>15415</v>
      </c>
      <c r="H187" s="22">
        <v>81379</v>
      </c>
      <c r="I187" s="22">
        <v>0</v>
      </c>
      <c r="J187" s="22">
        <v>736</v>
      </c>
      <c r="K187" s="22">
        <v>0</v>
      </c>
      <c r="L187" s="22">
        <v>3192356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1224197</v>
      </c>
      <c r="F188" s="22">
        <v>1117344</v>
      </c>
      <c r="G188" s="22">
        <v>1859</v>
      </c>
      <c r="H188" s="22">
        <v>67039</v>
      </c>
      <c r="I188" s="22">
        <v>0</v>
      </c>
      <c r="J188" s="22">
        <v>787</v>
      </c>
      <c r="K188" s="22">
        <v>0</v>
      </c>
      <c r="L188" s="22">
        <v>2411226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555770</v>
      </c>
      <c r="F189" s="22">
        <v>190311</v>
      </c>
      <c r="G189" s="22">
        <v>20510</v>
      </c>
      <c r="H189" s="22">
        <v>36309</v>
      </c>
      <c r="I189" s="22">
        <v>0</v>
      </c>
      <c r="J189" s="22">
        <v>910</v>
      </c>
      <c r="K189" s="22">
        <v>0</v>
      </c>
      <c r="L189" s="22">
        <v>803810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5103159</v>
      </c>
      <c r="F190" s="22">
        <v>3672142</v>
      </c>
      <c r="G190" s="22">
        <v>23649</v>
      </c>
      <c r="H190" s="22">
        <v>505268</v>
      </c>
      <c r="I190" s="22">
        <v>3117</v>
      </c>
      <c r="J190" s="22">
        <v>0</v>
      </c>
      <c r="K190" s="22">
        <v>0</v>
      </c>
      <c r="L190" s="22">
        <v>9307335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3656005</v>
      </c>
      <c r="F191" s="22">
        <v>1373783</v>
      </c>
      <c r="G191" s="22">
        <v>24450</v>
      </c>
      <c r="H191" s="22">
        <v>208608</v>
      </c>
      <c r="I191" s="22">
        <v>1854</v>
      </c>
      <c r="J191" s="22">
        <v>9555</v>
      </c>
      <c r="K191" s="22">
        <v>0</v>
      </c>
      <c r="L191" s="22">
        <v>5274255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969363</v>
      </c>
      <c r="F192" s="22">
        <v>421281</v>
      </c>
      <c r="G192" s="22">
        <v>14573</v>
      </c>
      <c r="H192" s="22">
        <v>45783</v>
      </c>
      <c r="I192" s="22">
        <v>7698</v>
      </c>
      <c r="J192" s="22">
        <v>0</v>
      </c>
      <c r="K192" s="22">
        <v>0</v>
      </c>
      <c r="L192" s="22">
        <v>1458698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2132691</v>
      </c>
      <c r="F193" s="22">
        <v>458620</v>
      </c>
      <c r="G193" s="22">
        <v>8233</v>
      </c>
      <c r="H193" s="22">
        <v>42217</v>
      </c>
      <c r="I193" s="22">
        <v>1099</v>
      </c>
      <c r="J193" s="22">
        <v>1248</v>
      </c>
      <c r="K193" s="22">
        <v>0</v>
      </c>
      <c r="L193" s="22">
        <v>2644108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4860030</v>
      </c>
      <c r="F194" s="22">
        <v>2206872</v>
      </c>
      <c r="G194" s="22">
        <v>84467</v>
      </c>
      <c r="H194" s="22">
        <v>102239</v>
      </c>
      <c r="I194" s="22">
        <v>12610</v>
      </c>
      <c r="J194" s="22">
        <v>248</v>
      </c>
      <c r="K194" s="22">
        <v>0</v>
      </c>
      <c r="L194" s="22">
        <v>7266466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961971</v>
      </c>
      <c r="F195" s="22">
        <v>70836</v>
      </c>
      <c r="G195" s="22">
        <v>1603</v>
      </c>
      <c r="H195" s="22">
        <v>21744</v>
      </c>
      <c r="I195" s="22">
        <v>1834</v>
      </c>
      <c r="J195" s="22">
        <v>1282</v>
      </c>
      <c r="K195" s="22">
        <v>0</v>
      </c>
      <c r="L195" s="22">
        <v>1059270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4414337</v>
      </c>
      <c r="F196" s="22">
        <v>2584047</v>
      </c>
      <c r="G196" s="22">
        <v>37807</v>
      </c>
      <c r="H196" s="22">
        <v>168636</v>
      </c>
      <c r="I196" s="22">
        <v>0</v>
      </c>
      <c r="J196" s="22">
        <v>17023</v>
      </c>
      <c r="K196" s="22">
        <v>0</v>
      </c>
      <c r="L196" s="22">
        <v>7221850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7432952</v>
      </c>
      <c r="F197" s="22">
        <v>6177941</v>
      </c>
      <c r="G197" s="22">
        <v>1041784</v>
      </c>
      <c r="H197" s="22">
        <v>241715</v>
      </c>
      <c r="I197" s="22">
        <v>1990</v>
      </c>
      <c r="J197" s="22">
        <v>367</v>
      </c>
      <c r="K197" s="22">
        <v>0</v>
      </c>
      <c r="L197" s="22">
        <v>14896749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716956</v>
      </c>
      <c r="F198" s="22">
        <v>141165</v>
      </c>
      <c r="G198" s="22">
        <v>0</v>
      </c>
      <c r="H198" s="22">
        <v>18587</v>
      </c>
      <c r="I198" s="22">
        <v>0</v>
      </c>
      <c r="J198" s="22">
        <v>768</v>
      </c>
      <c r="K198" s="22">
        <v>0</v>
      </c>
      <c r="L198" s="22">
        <v>877476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1783666</v>
      </c>
      <c r="F199" s="22">
        <v>98648</v>
      </c>
      <c r="G199" s="22">
        <v>942</v>
      </c>
      <c r="H199" s="22">
        <v>22934</v>
      </c>
      <c r="I199" s="22">
        <v>0</v>
      </c>
      <c r="J199" s="22">
        <v>122</v>
      </c>
      <c r="K199" s="22">
        <v>0</v>
      </c>
      <c r="L199" s="22">
        <v>1906312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794154</v>
      </c>
      <c r="F200" s="22">
        <v>255628</v>
      </c>
      <c r="G200" s="22">
        <v>402614</v>
      </c>
      <c r="H200" s="22">
        <v>28206</v>
      </c>
      <c r="I200" s="22">
        <v>0</v>
      </c>
      <c r="J200" s="22">
        <v>0</v>
      </c>
      <c r="K200" s="22">
        <v>0</v>
      </c>
      <c r="L200" s="22">
        <v>1480602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108342</v>
      </c>
      <c r="F201" s="22">
        <v>49208</v>
      </c>
      <c r="G201" s="22">
        <v>616</v>
      </c>
      <c r="H201" s="22">
        <v>5859</v>
      </c>
      <c r="I201" s="22">
        <v>635</v>
      </c>
      <c r="J201" s="22">
        <v>0</v>
      </c>
      <c r="K201" s="22">
        <v>0</v>
      </c>
      <c r="L201" s="22">
        <v>164660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157189</v>
      </c>
      <c r="F202" s="22">
        <v>6809</v>
      </c>
      <c r="G202" s="22">
        <v>0</v>
      </c>
      <c r="H202" s="22">
        <v>5582</v>
      </c>
      <c r="I202" s="22">
        <v>373</v>
      </c>
      <c r="J202" s="22">
        <v>0</v>
      </c>
      <c r="K202" s="22">
        <v>0</v>
      </c>
      <c r="L202" s="22">
        <v>169953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400240</v>
      </c>
      <c r="F203" s="22">
        <v>57707</v>
      </c>
      <c r="G203" s="22">
        <v>0</v>
      </c>
      <c r="H203" s="22">
        <v>15235</v>
      </c>
      <c r="I203" s="22">
        <v>0</v>
      </c>
      <c r="J203" s="22">
        <v>0</v>
      </c>
      <c r="K203" s="22">
        <v>0</v>
      </c>
      <c r="L203" s="22">
        <v>473182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119789</v>
      </c>
      <c r="F204" s="22">
        <v>32982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152771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571136</v>
      </c>
      <c r="F205" s="22">
        <v>20028</v>
      </c>
      <c r="G205" s="22">
        <v>0</v>
      </c>
      <c r="H205" s="22">
        <v>2924</v>
      </c>
      <c r="I205" s="22">
        <v>0</v>
      </c>
      <c r="J205" s="22">
        <v>0</v>
      </c>
      <c r="K205" s="22">
        <v>0</v>
      </c>
      <c r="L205" s="22">
        <v>594088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238840</v>
      </c>
      <c r="F206" s="22">
        <v>30757</v>
      </c>
      <c r="G206" s="22">
        <v>3304</v>
      </c>
      <c r="H206" s="22">
        <v>5873</v>
      </c>
      <c r="I206" s="22">
        <v>3043</v>
      </c>
      <c r="J206" s="22">
        <v>0</v>
      </c>
      <c r="K206" s="22">
        <v>0</v>
      </c>
      <c r="L206" s="22">
        <v>281817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290771</v>
      </c>
      <c r="F207" s="22">
        <v>27465</v>
      </c>
      <c r="G207" s="22">
        <v>0</v>
      </c>
      <c r="H207" s="22">
        <v>3594</v>
      </c>
      <c r="I207" s="22">
        <v>152</v>
      </c>
      <c r="J207" s="22">
        <v>288</v>
      </c>
      <c r="K207" s="22">
        <v>0</v>
      </c>
      <c r="L207" s="22">
        <v>322270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739112</v>
      </c>
      <c r="F208" s="22">
        <v>252117</v>
      </c>
      <c r="G208" s="22">
        <v>0</v>
      </c>
      <c r="H208" s="22">
        <v>58911</v>
      </c>
      <c r="I208" s="22">
        <v>0</v>
      </c>
      <c r="J208" s="22">
        <v>0</v>
      </c>
      <c r="K208" s="22">
        <v>0</v>
      </c>
      <c r="L208" s="22">
        <v>1050140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389411</v>
      </c>
      <c r="F209" s="22">
        <v>81860</v>
      </c>
      <c r="G209" s="22">
        <v>0</v>
      </c>
      <c r="H209" s="22">
        <v>31444</v>
      </c>
      <c r="I209" s="22">
        <v>0</v>
      </c>
      <c r="J209" s="22">
        <v>0</v>
      </c>
      <c r="K209" s="22">
        <v>0</v>
      </c>
      <c r="L209" s="22">
        <v>502715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249401</v>
      </c>
      <c r="F210" s="22">
        <v>32775</v>
      </c>
      <c r="G210" s="22">
        <v>888</v>
      </c>
      <c r="H210" s="22">
        <v>34824</v>
      </c>
      <c r="I210" s="22">
        <v>0</v>
      </c>
      <c r="J210" s="22">
        <v>425</v>
      </c>
      <c r="K210" s="22">
        <v>0</v>
      </c>
      <c r="L210" s="22">
        <v>318313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176871</v>
      </c>
      <c r="F211" s="22">
        <v>9249</v>
      </c>
      <c r="G211" s="22">
        <v>1191</v>
      </c>
      <c r="H211" s="22">
        <v>10676</v>
      </c>
      <c r="I211" s="22">
        <v>1582</v>
      </c>
      <c r="J211" s="22">
        <v>1311</v>
      </c>
      <c r="K211" s="22">
        <v>0</v>
      </c>
      <c r="L211" s="22">
        <v>200880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673394</v>
      </c>
      <c r="F212" s="22">
        <v>341907</v>
      </c>
      <c r="G212" s="22">
        <v>226757</v>
      </c>
      <c r="H212" s="22">
        <v>59422</v>
      </c>
      <c r="I212" s="22">
        <v>1035</v>
      </c>
      <c r="J212" s="22">
        <v>775</v>
      </c>
      <c r="K212" s="22">
        <v>0</v>
      </c>
      <c r="L212" s="22">
        <v>1303290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419511</v>
      </c>
      <c r="F213" s="22">
        <v>120226</v>
      </c>
      <c r="G213" s="22">
        <v>1584</v>
      </c>
      <c r="H213" s="22">
        <v>17366</v>
      </c>
      <c r="I213" s="22">
        <v>135</v>
      </c>
      <c r="J213" s="22">
        <v>94</v>
      </c>
      <c r="K213" s="22">
        <v>0</v>
      </c>
      <c r="L213" s="22">
        <v>558916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142083</v>
      </c>
      <c r="F214" s="22">
        <v>4324</v>
      </c>
      <c r="G214" s="22">
        <v>0</v>
      </c>
      <c r="H214" s="22">
        <v>3159</v>
      </c>
      <c r="I214" s="22">
        <v>0</v>
      </c>
      <c r="J214" s="22">
        <v>370</v>
      </c>
      <c r="K214" s="22">
        <v>0</v>
      </c>
      <c r="L214" s="22">
        <v>149936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437978</v>
      </c>
      <c r="F215" s="22">
        <v>29970</v>
      </c>
      <c r="G215" s="22">
        <v>0</v>
      </c>
      <c r="H215" s="22">
        <v>8283</v>
      </c>
      <c r="I215" s="22">
        <v>0</v>
      </c>
      <c r="J215" s="22">
        <v>104</v>
      </c>
      <c r="K215" s="22">
        <v>0</v>
      </c>
      <c r="L215" s="22">
        <v>476335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209837</v>
      </c>
      <c r="F216" s="22">
        <v>23115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232952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347809</v>
      </c>
      <c r="F217" s="22">
        <v>121706</v>
      </c>
      <c r="G217" s="22">
        <v>399</v>
      </c>
      <c r="H217" s="22">
        <v>0</v>
      </c>
      <c r="I217" s="22">
        <v>0</v>
      </c>
      <c r="J217" s="22">
        <v>160</v>
      </c>
      <c r="K217" s="22">
        <v>0</v>
      </c>
      <c r="L217" s="22">
        <v>470074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355861</v>
      </c>
      <c r="F218" s="22">
        <v>21172</v>
      </c>
      <c r="G218" s="22">
        <v>0</v>
      </c>
      <c r="H218" s="22">
        <v>5269</v>
      </c>
      <c r="I218" s="22">
        <v>0</v>
      </c>
      <c r="J218" s="22">
        <v>0</v>
      </c>
      <c r="K218" s="22">
        <v>0</v>
      </c>
      <c r="L218" s="22">
        <v>382302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259159</v>
      </c>
      <c r="F219" s="22">
        <v>62350</v>
      </c>
      <c r="G219" s="22">
        <v>5323</v>
      </c>
      <c r="H219" s="22">
        <v>89247</v>
      </c>
      <c r="I219" s="22">
        <v>8774</v>
      </c>
      <c r="J219" s="22">
        <v>304</v>
      </c>
      <c r="K219" s="22">
        <v>0</v>
      </c>
      <c r="L219" s="22">
        <v>425157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282568</v>
      </c>
      <c r="F220" s="22">
        <v>33407</v>
      </c>
      <c r="G220" s="22">
        <v>0</v>
      </c>
      <c r="H220" s="22">
        <v>65341</v>
      </c>
      <c r="I220" s="22">
        <v>1639</v>
      </c>
      <c r="J220" s="22">
        <v>0</v>
      </c>
      <c r="K220" s="22">
        <v>0</v>
      </c>
      <c r="L220" s="22">
        <v>382955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704738</v>
      </c>
      <c r="F221" s="22">
        <v>0</v>
      </c>
      <c r="G221" s="22">
        <v>195</v>
      </c>
      <c r="H221" s="22">
        <v>8240</v>
      </c>
      <c r="I221" s="22">
        <v>0</v>
      </c>
      <c r="J221" s="22">
        <v>4542</v>
      </c>
      <c r="K221" s="22">
        <v>0</v>
      </c>
      <c r="L221" s="22">
        <v>717715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357087</v>
      </c>
      <c r="F222" s="22">
        <v>22182</v>
      </c>
      <c r="G222" s="22">
        <v>0</v>
      </c>
      <c r="H222" s="22">
        <v>15090</v>
      </c>
      <c r="I222" s="22">
        <v>0</v>
      </c>
      <c r="J222" s="22">
        <v>724</v>
      </c>
      <c r="K222" s="22">
        <v>0</v>
      </c>
      <c r="L222" s="22">
        <v>395083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570352</v>
      </c>
      <c r="F223" s="22">
        <v>327314</v>
      </c>
      <c r="G223" s="22">
        <v>2699</v>
      </c>
      <c r="H223" s="22">
        <v>47774</v>
      </c>
      <c r="I223" s="22">
        <v>0</v>
      </c>
      <c r="J223" s="22">
        <v>1867</v>
      </c>
      <c r="K223" s="22">
        <v>0</v>
      </c>
      <c r="L223" s="22">
        <v>950006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68589</v>
      </c>
      <c r="F224" s="22">
        <v>144818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213407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166861</v>
      </c>
      <c r="F225" s="22">
        <v>30733</v>
      </c>
      <c r="G225" s="22">
        <v>0</v>
      </c>
      <c r="H225" s="22">
        <v>4053</v>
      </c>
      <c r="I225" s="22">
        <v>2694</v>
      </c>
      <c r="J225" s="22">
        <v>0</v>
      </c>
      <c r="K225" s="22">
        <v>0</v>
      </c>
      <c r="L225" s="22">
        <v>204341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378584</v>
      </c>
      <c r="F226" s="22">
        <v>95812</v>
      </c>
      <c r="G226" s="22">
        <v>0</v>
      </c>
      <c r="H226" s="22">
        <v>12092</v>
      </c>
      <c r="I226" s="22">
        <v>0</v>
      </c>
      <c r="J226" s="22">
        <v>295</v>
      </c>
      <c r="K226" s="22">
        <v>0</v>
      </c>
      <c r="L226" s="22">
        <v>486783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115518</v>
      </c>
      <c r="F227" s="22">
        <v>24466</v>
      </c>
      <c r="G227" s="22">
        <v>644</v>
      </c>
      <c r="H227" s="22">
        <v>3036</v>
      </c>
      <c r="I227" s="22">
        <v>379</v>
      </c>
      <c r="J227" s="22">
        <v>0</v>
      </c>
      <c r="K227" s="22">
        <v>0</v>
      </c>
      <c r="L227" s="22">
        <v>144043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92941</v>
      </c>
      <c r="F228" s="22">
        <v>21291</v>
      </c>
      <c r="G228" s="22">
        <v>0</v>
      </c>
      <c r="H228" s="22">
        <v>6057</v>
      </c>
      <c r="I228" s="22">
        <v>481</v>
      </c>
      <c r="J228" s="22">
        <v>0</v>
      </c>
      <c r="K228" s="22">
        <v>0</v>
      </c>
      <c r="L228" s="22">
        <v>120770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639663</v>
      </c>
      <c r="F229" s="22">
        <v>186052</v>
      </c>
      <c r="G229" s="22">
        <v>0</v>
      </c>
      <c r="H229" s="22">
        <v>27174</v>
      </c>
      <c r="I229" s="22">
        <v>0</v>
      </c>
      <c r="J229" s="22">
        <v>518</v>
      </c>
      <c r="K229" s="22">
        <v>0</v>
      </c>
      <c r="L229" s="22">
        <v>853407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182729</v>
      </c>
      <c r="F230" s="22">
        <v>77313</v>
      </c>
      <c r="G230" s="22">
        <v>0</v>
      </c>
      <c r="H230" s="22">
        <v>12772</v>
      </c>
      <c r="I230" s="22">
        <v>0</v>
      </c>
      <c r="J230" s="22">
        <v>274</v>
      </c>
      <c r="K230" s="22">
        <v>0</v>
      </c>
      <c r="L230" s="22">
        <v>273088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141660</v>
      </c>
      <c r="F231" s="22">
        <v>18145</v>
      </c>
      <c r="G231" s="22">
        <v>0</v>
      </c>
      <c r="H231" s="22">
        <v>9799</v>
      </c>
      <c r="I231" s="22">
        <v>0</v>
      </c>
      <c r="J231" s="22">
        <v>163</v>
      </c>
      <c r="K231" s="22">
        <v>0</v>
      </c>
      <c r="L231" s="22">
        <v>169767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282306</v>
      </c>
      <c r="F232" s="22">
        <v>36182</v>
      </c>
      <c r="G232" s="22">
        <v>350</v>
      </c>
      <c r="H232" s="22">
        <v>11696</v>
      </c>
      <c r="I232" s="22">
        <v>331</v>
      </c>
      <c r="J232" s="22">
        <v>218</v>
      </c>
      <c r="K232" s="22">
        <v>0</v>
      </c>
      <c r="L232" s="22">
        <v>331083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861453</v>
      </c>
      <c r="F233" s="22">
        <v>100181</v>
      </c>
      <c r="G233" s="22">
        <v>0</v>
      </c>
      <c r="H233" s="22">
        <v>19095</v>
      </c>
      <c r="I233" s="22">
        <v>0</v>
      </c>
      <c r="J233" s="22">
        <v>754</v>
      </c>
      <c r="K233" s="22">
        <v>0</v>
      </c>
      <c r="L233" s="22">
        <v>981483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119323</v>
      </c>
      <c r="F234" s="22">
        <v>31239</v>
      </c>
      <c r="G234" s="22">
        <v>0</v>
      </c>
      <c r="H234" s="22">
        <v>3648</v>
      </c>
      <c r="I234" s="22">
        <v>0</v>
      </c>
      <c r="J234" s="22">
        <v>0</v>
      </c>
      <c r="K234" s="22">
        <v>0</v>
      </c>
      <c r="L234" s="22">
        <v>154210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86438</v>
      </c>
      <c r="F235" s="22">
        <v>6108</v>
      </c>
      <c r="G235" s="22">
        <v>0</v>
      </c>
      <c r="H235" s="22">
        <v>2715</v>
      </c>
      <c r="I235" s="22">
        <v>0</v>
      </c>
      <c r="J235" s="22">
        <v>14</v>
      </c>
      <c r="K235" s="22">
        <v>0</v>
      </c>
      <c r="L235" s="22">
        <v>95275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356079</v>
      </c>
      <c r="F236" s="22">
        <v>43769</v>
      </c>
      <c r="G236" s="22">
        <v>1159</v>
      </c>
      <c r="H236" s="22">
        <v>11854</v>
      </c>
      <c r="I236" s="22">
        <v>3339</v>
      </c>
      <c r="J236" s="22">
        <v>0</v>
      </c>
      <c r="K236" s="22">
        <v>0</v>
      </c>
      <c r="L236" s="22">
        <v>416200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211090</v>
      </c>
      <c r="F237" s="22">
        <v>28561</v>
      </c>
      <c r="G237" s="22">
        <v>542</v>
      </c>
      <c r="H237" s="22">
        <v>6066</v>
      </c>
      <c r="I237" s="22">
        <v>223</v>
      </c>
      <c r="J237" s="22">
        <v>190</v>
      </c>
      <c r="K237" s="22">
        <v>-1424</v>
      </c>
      <c r="L237" s="22">
        <v>245248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115544</v>
      </c>
      <c r="F238" s="22">
        <v>32816</v>
      </c>
      <c r="G238" s="22">
        <v>0</v>
      </c>
      <c r="H238" s="22">
        <v>4603</v>
      </c>
      <c r="I238" s="22">
        <v>0</v>
      </c>
      <c r="J238" s="22">
        <v>465</v>
      </c>
      <c r="K238" s="22">
        <v>0</v>
      </c>
      <c r="L238" s="22">
        <v>153428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401510</v>
      </c>
      <c r="F239" s="22">
        <v>106438</v>
      </c>
      <c r="G239" s="22">
        <v>1916</v>
      </c>
      <c r="H239" s="22">
        <v>12203</v>
      </c>
      <c r="I239" s="22">
        <v>818</v>
      </c>
      <c r="J239" s="22">
        <v>0</v>
      </c>
      <c r="K239" s="22">
        <v>0</v>
      </c>
      <c r="L239" s="22">
        <v>522885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693211</v>
      </c>
      <c r="F240" s="22">
        <v>168328</v>
      </c>
      <c r="G240" s="22">
        <v>962</v>
      </c>
      <c r="H240" s="22">
        <v>40402</v>
      </c>
      <c r="I240" s="22">
        <v>334</v>
      </c>
      <c r="J240" s="22">
        <v>536</v>
      </c>
      <c r="K240" s="22">
        <v>0</v>
      </c>
      <c r="L240" s="22">
        <v>903773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139595</v>
      </c>
      <c r="F241" s="22">
        <v>7561</v>
      </c>
      <c r="G241" s="22">
        <v>0</v>
      </c>
      <c r="H241" s="22">
        <v>3018</v>
      </c>
      <c r="I241" s="22">
        <v>270</v>
      </c>
      <c r="J241" s="22">
        <v>0</v>
      </c>
      <c r="K241" s="22">
        <v>0</v>
      </c>
      <c r="L241" s="22">
        <v>150444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229854</v>
      </c>
      <c r="F242" s="22">
        <v>41955</v>
      </c>
      <c r="G242" s="22">
        <v>519</v>
      </c>
      <c r="H242" s="22">
        <v>11757</v>
      </c>
      <c r="I242" s="22">
        <v>309</v>
      </c>
      <c r="J242" s="22">
        <v>692</v>
      </c>
      <c r="K242" s="22">
        <v>0</v>
      </c>
      <c r="L242" s="22">
        <v>285086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395214</v>
      </c>
      <c r="F243" s="22">
        <v>89969</v>
      </c>
      <c r="G243" s="22">
        <v>298</v>
      </c>
      <c r="H243" s="22">
        <v>36065</v>
      </c>
      <c r="I243" s="22">
        <v>0</v>
      </c>
      <c r="J243" s="22">
        <v>250</v>
      </c>
      <c r="K243" s="22">
        <v>0</v>
      </c>
      <c r="L243" s="22">
        <v>521796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172659</v>
      </c>
      <c r="F244" s="22">
        <v>40404</v>
      </c>
      <c r="G244" s="22">
        <v>18336</v>
      </c>
      <c r="H244" s="22">
        <v>8704</v>
      </c>
      <c r="I244" s="22">
        <v>0</v>
      </c>
      <c r="J244" s="22">
        <v>0</v>
      </c>
      <c r="K244" s="22">
        <v>0</v>
      </c>
      <c r="L244" s="22">
        <v>240103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23125</v>
      </c>
      <c r="F245" s="22">
        <v>1722</v>
      </c>
      <c r="G245" s="22">
        <v>0</v>
      </c>
      <c r="H245" s="22">
        <v>2549</v>
      </c>
      <c r="I245" s="22">
        <v>0</v>
      </c>
      <c r="J245" s="22">
        <v>0</v>
      </c>
      <c r="K245" s="22">
        <v>0</v>
      </c>
      <c r="L245" s="22">
        <v>27396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88581</v>
      </c>
      <c r="F246" s="22">
        <v>16659</v>
      </c>
      <c r="G246" s="22">
        <v>0</v>
      </c>
      <c r="H246" s="22">
        <v>9265</v>
      </c>
      <c r="I246" s="22">
        <v>0</v>
      </c>
      <c r="J246" s="22">
        <v>0</v>
      </c>
      <c r="K246" s="22">
        <v>0</v>
      </c>
      <c r="L246" s="22">
        <v>114505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74306</v>
      </c>
      <c r="F247" s="22">
        <v>25414</v>
      </c>
      <c r="G247" s="22">
        <v>746</v>
      </c>
      <c r="H247" s="22">
        <v>2324</v>
      </c>
      <c r="I247" s="22">
        <v>0</v>
      </c>
      <c r="J247" s="22">
        <v>57</v>
      </c>
      <c r="K247" s="22">
        <v>0</v>
      </c>
      <c r="L247" s="22">
        <v>102847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404044</v>
      </c>
      <c r="F248" s="22">
        <v>17354</v>
      </c>
      <c r="G248" s="22">
        <v>0</v>
      </c>
      <c r="H248" s="22">
        <v>5882</v>
      </c>
      <c r="I248" s="22">
        <v>870</v>
      </c>
      <c r="J248" s="22">
        <v>1256</v>
      </c>
      <c r="K248" s="22">
        <v>0</v>
      </c>
      <c r="L248" s="22">
        <v>429406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115974</v>
      </c>
      <c r="F249" s="22">
        <v>34691</v>
      </c>
      <c r="G249" s="22">
        <v>0</v>
      </c>
      <c r="H249" s="22">
        <v>9877</v>
      </c>
      <c r="I249" s="22">
        <v>757</v>
      </c>
      <c r="J249" s="22">
        <v>0</v>
      </c>
      <c r="K249" s="22">
        <v>0</v>
      </c>
      <c r="L249" s="22">
        <v>161299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163080</v>
      </c>
      <c r="F250" s="22">
        <v>5229</v>
      </c>
      <c r="G250" s="22">
        <v>0</v>
      </c>
      <c r="H250" s="22">
        <v>5875</v>
      </c>
      <c r="I250" s="22">
        <v>0</v>
      </c>
      <c r="J250" s="22">
        <v>0</v>
      </c>
      <c r="K250" s="22">
        <v>0</v>
      </c>
      <c r="L250" s="22">
        <v>174184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192627</v>
      </c>
      <c r="F251" s="22">
        <v>0</v>
      </c>
      <c r="G251" s="22">
        <v>10436</v>
      </c>
      <c r="H251" s="22">
        <v>15657</v>
      </c>
      <c r="I251" s="22">
        <v>0</v>
      </c>
      <c r="J251" s="22">
        <v>0</v>
      </c>
      <c r="K251" s="22">
        <v>0</v>
      </c>
      <c r="L251" s="22">
        <v>218720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278982</v>
      </c>
      <c r="F252" s="22">
        <v>45009</v>
      </c>
      <c r="G252" s="22">
        <v>1970</v>
      </c>
      <c r="H252" s="22">
        <v>44711</v>
      </c>
      <c r="I252" s="22">
        <v>8534</v>
      </c>
      <c r="J252" s="22">
        <v>269</v>
      </c>
      <c r="K252" s="22">
        <v>0</v>
      </c>
      <c r="L252" s="22">
        <v>379475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138037</v>
      </c>
      <c r="F253" s="22">
        <v>21663</v>
      </c>
      <c r="G253" s="22">
        <v>0</v>
      </c>
      <c r="H253" s="22">
        <v>6180</v>
      </c>
      <c r="I253" s="22">
        <v>575</v>
      </c>
      <c r="J253" s="22">
        <v>807</v>
      </c>
      <c r="K253" s="22">
        <v>0</v>
      </c>
      <c r="L253" s="22">
        <v>167262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152779</v>
      </c>
      <c r="F254" s="22">
        <v>37490</v>
      </c>
      <c r="G254" s="22">
        <v>0</v>
      </c>
      <c r="H254" s="22">
        <v>5621</v>
      </c>
      <c r="I254" s="22">
        <v>0</v>
      </c>
      <c r="J254" s="22">
        <v>9</v>
      </c>
      <c r="K254" s="22">
        <v>0</v>
      </c>
      <c r="L254" s="22">
        <v>195899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729185</v>
      </c>
      <c r="F255" s="22">
        <v>0</v>
      </c>
      <c r="G255" s="22">
        <v>0</v>
      </c>
      <c r="H255" s="22">
        <v>26850</v>
      </c>
      <c r="I255" s="22">
        <v>0</v>
      </c>
      <c r="J255" s="22">
        <v>0</v>
      </c>
      <c r="K255" s="22">
        <v>0</v>
      </c>
      <c r="L255" s="22">
        <v>756035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209827</v>
      </c>
      <c r="F256" s="22">
        <v>42456</v>
      </c>
      <c r="G256" s="22">
        <v>1303</v>
      </c>
      <c r="H256" s="22">
        <v>30002</v>
      </c>
      <c r="I256" s="22">
        <v>775</v>
      </c>
      <c r="J256" s="22">
        <v>200</v>
      </c>
      <c r="K256" s="22">
        <v>0</v>
      </c>
      <c r="L256" s="22">
        <v>284563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369482</v>
      </c>
      <c r="F257" s="22">
        <v>107876</v>
      </c>
      <c r="G257" s="22">
        <v>7137</v>
      </c>
      <c r="H257" s="22">
        <v>13251</v>
      </c>
      <c r="I257" s="22">
        <v>3087</v>
      </c>
      <c r="J257" s="22">
        <v>0</v>
      </c>
      <c r="K257" s="22">
        <v>0</v>
      </c>
      <c r="L257" s="22">
        <v>500833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726707</v>
      </c>
      <c r="F258" s="22">
        <v>112332</v>
      </c>
      <c r="G258" s="22">
        <v>0</v>
      </c>
      <c r="H258" s="22">
        <v>23859</v>
      </c>
      <c r="I258" s="22">
        <v>0</v>
      </c>
      <c r="J258" s="22">
        <v>0</v>
      </c>
      <c r="K258" s="22">
        <v>0</v>
      </c>
      <c r="L258" s="22">
        <v>862898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631390</v>
      </c>
      <c r="F259" s="22">
        <v>355779</v>
      </c>
      <c r="G259" s="22">
        <v>67878</v>
      </c>
      <c r="H259" s="22">
        <v>32427</v>
      </c>
      <c r="I259" s="22">
        <v>0</v>
      </c>
      <c r="J259" s="22">
        <v>910</v>
      </c>
      <c r="K259" s="22">
        <v>0</v>
      </c>
      <c r="L259" s="22">
        <v>1088384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96345</v>
      </c>
      <c r="F260" s="22">
        <v>50876</v>
      </c>
      <c r="G260" s="22">
        <v>0</v>
      </c>
      <c r="H260" s="22">
        <v>20794</v>
      </c>
      <c r="I260" s="22">
        <v>0</v>
      </c>
      <c r="J260" s="22">
        <v>0</v>
      </c>
      <c r="K260" s="22">
        <v>0</v>
      </c>
      <c r="L260" s="22">
        <v>168015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360043</v>
      </c>
      <c r="F261" s="22">
        <v>71682</v>
      </c>
      <c r="G261" s="22">
        <v>0</v>
      </c>
      <c r="H261" s="22">
        <v>21524</v>
      </c>
      <c r="I261" s="22">
        <v>0</v>
      </c>
      <c r="J261" s="22">
        <v>0</v>
      </c>
      <c r="K261" s="22">
        <v>0</v>
      </c>
      <c r="L261" s="22">
        <v>453249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213820</v>
      </c>
      <c r="F262" s="22">
        <v>127917</v>
      </c>
      <c r="G262" s="22">
        <v>2159</v>
      </c>
      <c r="H262" s="22">
        <v>17334</v>
      </c>
      <c r="I262" s="22">
        <v>1303</v>
      </c>
      <c r="J262" s="22">
        <v>852</v>
      </c>
      <c r="K262" s="22">
        <v>0</v>
      </c>
      <c r="L262" s="22">
        <v>363385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663292</v>
      </c>
      <c r="F263" s="22">
        <v>102516</v>
      </c>
      <c r="G263" s="22">
        <v>928</v>
      </c>
      <c r="H263" s="22">
        <v>37189</v>
      </c>
      <c r="I263" s="22">
        <v>0</v>
      </c>
      <c r="J263" s="22">
        <v>0</v>
      </c>
      <c r="K263" s="22">
        <v>0</v>
      </c>
      <c r="L263" s="22">
        <v>803925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374602</v>
      </c>
      <c r="F264" s="22">
        <v>59302</v>
      </c>
      <c r="G264" s="22">
        <v>1780</v>
      </c>
      <c r="H264" s="22">
        <v>27796</v>
      </c>
      <c r="I264" s="22">
        <v>0</v>
      </c>
      <c r="J264" s="22">
        <v>0</v>
      </c>
      <c r="K264" s="22">
        <v>573</v>
      </c>
      <c r="L264" s="22">
        <v>464053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131503</v>
      </c>
      <c r="F265" s="22">
        <v>50089</v>
      </c>
      <c r="G265" s="22">
        <v>0</v>
      </c>
      <c r="H265" s="22">
        <v>3747</v>
      </c>
      <c r="I265" s="22">
        <v>0</v>
      </c>
      <c r="J265" s="22">
        <v>950</v>
      </c>
      <c r="K265" s="22">
        <v>0</v>
      </c>
      <c r="L265" s="22">
        <v>186289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210496</v>
      </c>
      <c r="F266" s="22">
        <v>10627</v>
      </c>
      <c r="G266" s="22">
        <v>0</v>
      </c>
      <c r="H266" s="22">
        <v>4525</v>
      </c>
      <c r="I266" s="22">
        <v>0</v>
      </c>
      <c r="J266" s="22">
        <v>249</v>
      </c>
      <c r="K266" s="22">
        <v>0</v>
      </c>
      <c r="L266" s="22">
        <v>225897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163090</v>
      </c>
      <c r="F267" s="22">
        <v>31654</v>
      </c>
      <c r="G267" s="22">
        <v>0</v>
      </c>
      <c r="H267" s="22">
        <v>11559</v>
      </c>
      <c r="I267" s="22">
        <v>0</v>
      </c>
      <c r="J267" s="22">
        <v>2965</v>
      </c>
      <c r="K267" s="22">
        <v>0</v>
      </c>
      <c r="L267" s="22">
        <v>209268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213213</v>
      </c>
      <c r="F268" s="22">
        <v>20898</v>
      </c>
      <c r="G268" s="22">
        <v>551</v>
      </c>
      <c r="H268" s="22">
        <v>9104</v>
      </c>
      <c r="I268" s="22">
        <v>0</v>
      </c>
      <c r="J268" s="22">
        <v>679</v>
      </c>
      <c r="K268" s="22">
        <v>0</v>
      </c>
      <c r="L268" s="22">
        <v>244445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61135</v>
      </c>
      <c r="F269" s="22">
        <v>3975</v>
      </c>
      <c r="G269" s="22">
        <v>0</v>
      </c>
      <c r="H269" s="22">
        <v>5329</v>
      </c>
      <c r="I269" s="22">
        <v>509</v>
      </c>
      <c r="J269" s="22">
        <v>0</v>
      </c>
      <c r="K269" s="22">
        <v>0</v>
      </c>
      <c r="L269" s="22">
        <v>70948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194049</v>
      </c>
      <c r="F270" s="22">
        <v>117374</v>
      </c>
      <c r="G270" s="22">
        <v>29153</v>
      </c>
      <c r="H270" s="22">
        <v>25767</v>
      </c>
      <c r="I270" s="22">
        <v>0</v>
      </c>
      <c r="J270" s="22">
        <v>0</v>
      </c>
      <c r="K270" s="22">
        <v>0</v>
      </c>
      <c r="L270" s="22">
        <v>366343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265744</v>
      </c>
      <c r="F271" s="22">
        <v>81647</v>
      </c>
      <c r="G271" s="22">
        <v>2601</v>
      </c>
      <c r="H271" s="22">
        <v>3698</v>
      </c>
      <c r="I271" s="22">
        <v>1369</v>
      </c>
      <c r="J271" s="22">
        <v>97</v>
      </c>
      <c r="K271" s="22">
        <v>0</v>
      </c>
      <c r="L271" s="22">
        <v>355156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104130</v>
      </c>
      <c r="F272" s="22">
        <v>17081</v>
      </c>
      <c r="G272" s="22">
        <v>483</v>
      </c>
      <c r="H272" s="22">
        <v>4125</v>
      </c>
      <c r="I272" s="22">
        <v>0</v>
      </c>
      <c r="J272" s="22">
        <v>14</v>
      </c>
      <c r="K272" s="22">
        <v>0</v>
      </c>
      <c r="L272" s="22">
        <v>125833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322688</v>
      </c>
      <c r="F273" s="22">
        <v>79872</v>
      </c>
      <c r="G273" s="22">
        <v>1240</v>
      </c>
      <c r="H273" s="22">
        <v>6324</v>
      </c>
      <c r="I273" s="22">
        <v>0</v>
      </c>
      <c r="J273" s="22">
        <v>284</v>
      </c>
      <c r="K273" s="22">
        <v>0</v>
      </c>
      <c r="L273" s="22">
        <v>410408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116271</v>
      </c>
      <c r="F274" s="22">
        <v>24647</v>
      </c>
      <c r="G274" s="22">
        <v>6253</v>
      </c>
      <c r="H274" s="22">
        <v>5573</v>
      </c>
      <c r="I274" s="22">
        <v>590</v>
      </c>
      <c r="J274" s="22">
        <v>0</v>
      </c>
      <c r="K274" s="22">
        <v>0</v>
      </c>
      <c r="L274" s="22">
        <v>153334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305097</v>
      </c>
      <c r="F275" s="22">
        <v>15884</v>
      </c>
      <c r="G275" s="22">
        <v>19</v>
      </c>
      <c r="H275" s="22">
        <v>7485</v>
      </c>
      <c r="I275" s="22">
        <v>0</v>
      </c>
      <c r="J275" s="22">
        <v>0</v>
      </c>
      <c r="K275" s="22">
        <v>0</v>
      </c>
      <c r="L275" s="22">
        <v>328485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585957</v>
      </c>
      <c r="F276" s="22">
        <v>348328</v>
      </c>
      <c r="G276" s="22">
        <v>312</v>
      </c>
      <c r="H276" s="22">
        <v>5172</v>
      </c>
      <c r="I276" s="22">
        <v>0</v>
      </c>
      <c r="J276" s="22">
        <v>0</v>
      </c>
      <c r="K276" s="22">
        <v>0</v>
      </c>
      <c r="L276" s="22">
        <v>939769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354197</v>
      </c>
      <c r="F277" s="22">
        <v>200932</v>
      </c>
      <c r="G277" s="22">
        <v>0</v>
      </c>
      <c r="H277" s="22">
        <v>40602</v>
      </c>
      <c r="I277" s="22">
        <v>6891</v>
      </c>
      <c r="J277" s="22">
        <v>0</v>
      </c>
      <c r="K277" s="22">
        <v>0</v>
      </c>
      <c r="L277" s="22">
        <v>602622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707237</v>
      </c>
      <c r="F278" s="22">
        <v>0</v>
      </c>
      <c r="G278" s="22">
        <v>0</v>
      </c>
      <c r="H278" s="22">
        <v>2379</v>
      </c>
      <c r="I278" s="22">
        <v>0</v>
      </c>
      <c r="J278" s="22">
        <v>0</v>
      </c>
      <c r="K278" s="22">
        <v>0</v>
      </c>
      <c r="L278" s="22">
        <v>709616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341446</v>
      </c>
      <c r="F279" s="22">
        <v>188502</v>
      </c>
      <c r="G279" s="22">
        <v>6537</v>
      </c>
      <c r="H279" s="22">
        <v>10449</v>
      </c>
      <c r="I279" s="22">
        <v>0</v>
      </c>
      <c r="J279" s="22">
        <v>4563</v>
      </c>
      <c r="K279" s="22">
        <v>0</v>
      </c>
      <c r="L279" s="22">
        <v>551497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591061</v>
      </c>
      <c r="F280" s="22">
        <v>220120</v>
      </c>
      <c r="G280" s="22">
        <v>0</v>
      </c>
      <c r="H280" s="22">
        <v>12158</v>
      </c>
      <c r="I280" s="22">
        <v>0</v>
      </c>
      <c r="J280" s="22">
        <v>0</v>
      </c>
      <c r="K280" s="22">
        <v>0</v>
      </c>
      <c r="L280" s="22">
        <v>823339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202420</v>
      </c>
      <c r="F281" s="22">
        <v>38794</v>
      </c>
      <c r="G281" s="22">
        <v>1772</v>
      </c>
      <c r="H281" s="22">
        <v>4573</v>
      </c>
      <c r="I281" s="22">
        <v>0</v>
      </c>
      <c r="J281" s="22">
        <v>0</v>
      </c>
      <c r="K281" s="22">
        <v>0</v>
      </c>
      <c r="L281" s="22">
        <v>247559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1018824</v>
      </c>
      <c r="F282" s="22">
        <v>389990</v>
      </c>
      <c r="G282" s="22">
        <v>0</v>
      </c>
      <c r="H282" s="22">
        <v>40830</v>
      </c>
      <c r="I282" s="22">
        <v>0</v>
      </c>
      <c r="J282" s="22">
        <v>400</v>
      </c>
      <c r="K282" s="22">
        <v>0</v>
      </c>
      <c r="L282" s="22">
        <v>1450044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137416</v>
      </c>
      <c r="F283" s="22">
        <v>45484</v>
      </c>
      <c r="G283" s="22">
        <v>1077</v>
      </c>
      <c r="H283" s="22">
        <v>16035</v>
      </c>
      <c r="I283" s="22">
        <v>0</v>
      </c>
      <c r="J283" s="22">
        <v>40</v>
      </c>
      <c r="K283" s="22">
        <v>0</v>
      </c>
      <c r="L283" s="22">
        <v>200052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233480</v>
      </c>
      <c r="F284" s="22">
        <v>47570</v>
      </c>
      <c r="G284" s="22">
        <v>0</v>
      </c>
      <c r="H284" s="22">
        <v>27851</v>
      </c>
      <c r="I284" s="22">
        <v>0</v>
      </c>
      <c r="J284" s="22">
        <v>113</v>
      </c>
      <c r="K284" s="22">
        <v>0</v>
      </c>
      <c r="L284" s="22">
        <v>309014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501616</v>
      </c>
      <c r="F285" s="22">
        <v>123556</v>
      </c>
      <c r="G285" s="22">
        <v>1803</v>
      </c>
      <c r="H285" s="22">
        <v>23255</v>
      </c>
      <c r="I285" s="22">
        <v>0</v>
      </c>
      <c r="J285" s="22">
        <v>475</v>
      </c>
      <c r="K285" s="22">
        <v>0</v>
      </c>
      <c r="L285" s="22">
        <v>650705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259927</v>
      </c>
      <c r="F286" s="22">
        <v>110850</v>
      </c>
      <c r="G286" s="22">
        <v>21287</v>
      </c>
      <c r="H286" s="22">
        <v>1789</v>
      </c>
      <c r="I286" s="22">
        <v>305</v>
      </c>
      <c r="J286" s="22">
        <v>0</v>
      </c>
      <c r="K286" s="22">
        <v>0</v>
      </c>
      <c r="L286" s="22">
        <v>394158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187766</v>
      </c>
      <c r="F287" s="22">
        <v>47192</v>
      </c>
      <c r="G287" s="22">
        <v>2200</v>
      </c>
      <c r="H287" s="22">
        <v>9590</v>
      </c>
      <c r="I287" s="22">
        <v>258</v>
      </c>
      <c r="J287" s="22">
        <v>0</v>
      </c>
      <c r="K287" s="22">
        <v>0</v>
      </c>
      <c r="L287" s="22">
        <v>247006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688652</v>
      </c>
      <c r="F288" s="22">
        <v>0</v>
      </c>
      <c r="G288" s="22">
        <v>0</v>
      </c>
      <c r="H288" s="22">
        <v>168505</v>
      </c>
      <c r="I288" s="22">
        <v>0</v>
      </c>
      <c r="J288" s="22">
        <v>0</v>
      </c>
      <c r="K288" s="22">
        <v>0</v>
      </c>
      <c r="L288" s="22">
        <v>857157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226757</v>
      </c>
      <c r="F289" s="22">
        <v>35627</v>
      </c>
      <c r="G289" s="22">
        <v>0</v>
      </c>
      <c r="H289" s="22">
        <v>16481</v>
      </c>
      <c r="I289" s="22">
        <v>7992</v>
      </c>
      <c r="J289" s="22">
        <v>0</v>
      </c>
      <c r="K289" s="22">
        <v>0</v>
      </c>
      <c r="L289" s="22">
        <v>286857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112226</v>
      </c>
      <c r="F290" s="22">
        <v>20840</v>
      </c>
      <c r="G290" s="22">
        <v>0</v>
      </c>
      <c r="H290" s="22">
        <v>6455</v>
      </c>
      <c r="I290" s="22">
        <v>0</v>
      </c>
      <c r="J290" s="22">
        <v>0</v>
      </c>
      <c r="K290" s="22">
        <v>0</v>
      </c>
      <c r="L290" s="22">
        <v>139521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485170</v>
      </c>
      <c r="F291" s="22">
        <v>9734</v>
      </c>
      <c r="G291" s="22">
        <v>0</v>
      </c>
      <c r="H291" s="22">
        <v>614</v>
      </c>
      <c r="I291" s="22">
        <v>0</v>
      </c>
      <c r="J291" s="22">
        <v>0</v>
      </c>
      <c r="K291" s="22">
        <v>0</v>
      </c>
      <c r="L291" s="22">
        <v>495518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82197</v>
      </c>
      <c r="F292" s="22">
        <v>0</v>
      </c>
      <c r="G292" s="22">
        <v>0</v>
      </c>
      <c r="H292" s="22">
        <v>293</v>
      </c>
      <c r="I292" s="22">
        <v>0</v>
      </c>
      <c r="J292" s="22">
        <v>0</v>
      </c>
      <c r="K292" s="22">
        <v>0</v>
      </c>
      <c r="L292" s="22">
        <v>82490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132821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132821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656810</v>
      </c>
      <c r="F294" s="22">
        <v>5873</v>
      </c>
      <c r="G294" s="22">
        <v>73</v>
      </c>
      <c r="H294" s="22">
        <v>1746</v>
      </c>
      <c r="I294" s="22">
        <v>0</v>
      </c>
      <c r="J294" s="22">
        <v>0</v>
      </c>
      <c r="K294" s="22">
        <v>0</v>
      </c>
      <c r="L294" s="22">
        <v>664502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285315</v>
      </c>
      <c r="F295" s="22">
        <v>0</v>
      </c>
      <c r="G295" s="22">
        <v>0</v>
      </c>
      <c r="H295" s="22">
        <v>1775</v>
      </c>
      <c r="I295" s="22">
        <v>0</v>
      </c>
      <c r="J295" s="22">
        <v>0</v>
      </c>
      <c r="K295" s="22">
        <v>0</v>
      </c>
      <c r="L295" s="22">
        <v>287090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143922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143922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100969</v>
      </c>
      <c r="F297" s="22">
        <v>0</v>
      </c>
      <c r="G297" s="22">
        <v>0</v>
      </c>
      <c r="H297" s="22">
        <v>177</v>
      </c>
      <c r="I297" s="22">
        <v>0</v>
      </c>
      <c r="J297" s="22">
        <v>0</v>
      </c>
      <c r="K297" s="22">
        <v>0</v>
      </c>
      <c r="L297" s="22">
        <v>101146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82390</v>
      </c>
      <c r="F298" s="22">
        <v>0</v>
      </c>
      <c r="G298" s="22">
        <v>0</v>
      </c>
      <c r="H298" s="22">
        <v>99</v>
      </c>
      <c r="I298" s="22">
        <v>0</v>
      </c>
      <c r="J298" s="22">
        <v>0</v>
      </c>
      <c r="K298" s="22">
        <v>0</v>
      </c>
      <c r="L298" s="22">
        <v>82489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458630</v>
      </c>
      <c r="F299" s="22">
        <v>0</v>
      </c>
      <c r="G299" s="22">
        <v>0</v>
      </c>
      <c r="H299" s="22">
        <v>2400</v>
      </c>
      <c r="I299" s="22">
        <v>0</v>
      </c>
      <c r="J299" s="22">
        <v>0</v>
      </c>
      <c r="K299" s="22">
        <v>0</v>
      </c>
      <c r="L299" s="22">
        <v>461030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201598</v>
      </c>
      <c r="F300" s="22">
        <v>0</v>
      </c>
      <c r="G300" s="22">
        <v>0</v>
      </c>
      <c r="H300" s="22">
        <v>330</v>
      </c>
      <c r="I300" s="22">
        <v>0</v>
      </c>
      <c r="J300" s="22">
        <v>0</v>
      </c>
      <c r="K300" s="22">
        <v>0</v>
      </c>
      <c r="L300" s="22">
        <v>201928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791751</v>
      </c>
      <c r="F301" s="22">
        <v>0</v>
      </c>
      <c r="G301" s="22">
        <v>0</v>
      </c>
      <c r="H301" s="22">
        <v>1231</v>
      </c>
      <c r="I301" s="22">
        <v>0</v>
      </c>
      <c r="J301" s="22">
        <v>0</v>
      </c>
      <c r="K301" s="22">
        <v>0</v>
      </c>
      <c r="L301" s="22">
        <v>792982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561467</v>
      </c>
      <c r="F302" s="22">
        <v>0</v>
      </c>
      <c r="G302" s="22">
        <v>0</v>
      </c>
      <c r="H302" s="22">
        <v>2114</v>
      </c>
      <c r="I302" s="22">
        <v>0</v>
      </c>
      <c r="J302" s="22">
        <v>0</v>
      </c>
      <c r="K302" s="22">
        <v>0</v>
      </c>
      <c r="L302" s="22">
        <v>563581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583319</v>
      </c>
      <c r="F303" s="22">
        <v>8585</v>
      </c>
      <c r="G303" s="22">
        <v>0</v>
      </c>
      <c r="H303" s="22">
        <v>1955</v>
      </c>
      <c r="I303" s="22">
        <v>0</v>
      </c>
      <c r="J303" s="22">
        <v>0</v>
      </c>
      <c r="K303" s="22">
        <v>0</v>
      </c>
      <c r="L303" s="22">
        <v>593859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230777</v>
      </c>
      <c r="F304" s="22">
        <v>0</v>
      </c>
      <c r="G304" s="22">
        <v>0</v>
      </c>
      <c r="H304" s="22">
        <v>147</v>
      </c>
      <c r="I304" s="22">
        <v>0</v>
      </c>
      <c r="J304" s="22">
        <v>0</v>
      </c>
      <c r="K304" s="22">
        <v>0</v>
      </c>
      <c r="L304" s="22">
        <v>230924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85823</v>
      </c>
      <c r="F305" s="22">
        <v>0</v>
      </c>
      <c r="G305" s="22">
        <v>0</v>
      </c>
      <c r="H305" s="22">
        <v>1170</v>
      </c>
      <c r="I305" s="22">
        <v>0</v>
      </c>
      <c r="J305" s="22">
        <v>0</v>
      </c>
      <c r="K305" s="22">
        <v>0</v>
      </c>
      <c r="L305" s="22">
        <v>86993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423629</v>
      </c>
      <c r="F306" s="22">
        <v>0</v>
      </c>
      <c r="G306" s="22">
        <v>0</v>
      </c>
      <c r="H306" s="22">
        <v>2749</v>
      </c>
      <c r="I306" s="22">
        <v>0</v>
      </c>
      <c r="J306" s="22">
        <v>0</v>
      </c>
      <c r="K306" s="22">
        <v>0</v>
      </c>
      <c r="L306" s="22">
        <v>426378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110269</v>
      </c>
      <c r="F307" s="22">
        <v>0</v>
      </c>
      <c r="G307" s="22">
        <v>0</v>
      </c>
      <c r="H307" s="22">
        <v>653</v>
      </c>
      <c r="I307" s="22">
        <v>0</v>
      </c>
      <c r="J307" s="22">
        <v>0</v>
      </c>
      <c r="K307" s="22">
        <v>0</v>
      </c>
      <c r="L307" s="22">
        <v>110922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288212</v>
      </c>
      <c r="F308" s="22">
        <v>9995</v>
      </c>
      <c r="G308" s="22">
        <v>0</v>
      </c>
      <c r="H308" s="22">
        <v>941</v>
      </c>
      <c r="I308" s="22">
        <v>0</v>
      </c>
      <c r="J308" s="22">
        <v>0</v>
      </c>
      <c r="K308" s="22">
        <v>0</v>
      </c>
      <c r="L308" s="22">
        <v>299148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704343</v>
      </c>
      <c r="F309" s="22">
        <v>0</v>
      </c>
      <c r="G309" s="22">
        <v>0</v>
      </c>
      <c r="H309" s="22">
        <v>1205</v>
      </c>
      <c r="I309" s="22">
        <v>0</v>
      </c>
      <c r="J309" s="22">
        <v>0</v>
      </c>
      <c r="K309" s="22">
        <v>0</v>
      </c>
      <c r="L309" s="22">
        <v>705548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101493</v>
      </c>
      <c r="F310" s="22">
        <v>0</v>
      </c>
      <c r="G310" s="22">
        <v>0</v>
      </c>
      <c r="H310" s="22">
        <v>69</v>
      </c>
      <c r="I310" s="22">
        <v>0</v>
      </c>
      <c r="J310" s="22">
        <v>0</v>
      </c>
      <c r="K310" s="22">
        <v>0</v>
      </c>
      <c r="L310" s="22">
        <v>101562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76565</v>
      </c>
      <c r="F311" s="22">
        <v>0</v>
      </c>
      <c r="G311" s="22">
        <v>0</v>
      </c>
      <c r="H311" s="22">
        <v>637</v>
      </c>
      <c r="I311" s="22">
        <v>0</v>
      </c>
      <c r="J311" s="22">
        <v>0</v>
      </c>
      <c r="K311" s="22">
        <v>0</v>
      </c>
      <c r="L311" s="22">
        <v>77202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86040</v>
      </c>
      <c r="F312" s="22">
        <v>0</v>
      </c>
      <c r="G312" s="22">
        <v>0</v>
      </c>
      <c r="H312" s="22">
        <v>297</v>
      </c>
      <c r="I312" s="22">
        <v>0</v>
      </c>
      <c r="J312" s="22">
        <v>0</v>
      </c>
      <c r="K312" s="22">
        <v>0</v>
      </c>
      <c r="L312" s="22">
        <v>86337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641890</v>
      </c>
      <c r="F313" s="22">
        <v>15098</v>
      </c>
      <c r="G313" s="22">
        <v>0</v>
      </c>
      <c r="H313" s="22">
        <v>3501</v>
      </c>
      <c r="I313" s="22">
        <v>0</v>
      </c>
      <c r="J313" s="22">
        <v>0</v>
      </c>
      <c r="K313" s="22">
        <v>0</v>
      </c>
      <c r="L313" s="22">
        <v>660489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231834</v>
      </c>
      <c r="F314" s="22">
        <v>0</v>
      </c>
      <c r="G314" s="22">
        <v>0</v>
      </c>
      <c r="H314" s="22">
        <v>1437</v>
      </c>
      <c r="I314" s="22">
        <v>0</v>
      </c>
      <c r="J314" s="22">
        <v>0</v>
      </c>
      <c r="K314" s="22">
        <v>0</v>
      </c>
      <c r="L314" s="22">
        <v>233271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229806</v>
      </c>
      <c r="F315" s="22">
        <v>0</v>
      </c>
      <c r="G315" s="22">
        <v>0</v>
      </c>
      <c r="H315" s="22">
        <v>2081</v>
      </c>
      <c r="I315" s="22">
        <v>0</v>
      </c>
      <c r="J315" s="22">
        <v>0</v>
      </c>
      <c r="K315" s="22">
        <v>0</v>
      </c>
      <c r="L315" s="22">
        <v>231887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921103</v>
      </c>
      <c r="F316" s="22">
        <v>1780</v>
      </c>
      <c r="G316" s="22">
        <v>0</v>
      </c>
      <c r="H316" s="22">
        <v>2855</v>
      </c>
      <c r="I316" s="22">
        <v>0</v>
      </c>
      <c r="J316" s="22">
        <v>0</v>
      </c>
      <c r="K316" s="22">
        <v>0</v>
      </c>
      <c r="L316" s="22">
        <v>925738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259506</v>
      </c>
      <c r="F317" s="22">
        <v>0</v>
      </c>
      <c r="G317" s="22">
        <v>0</v>
      </c>
      <c r="H317" s="22">
        <v>445</v>
      </c>
      <c r="I317" s="22">
        <v>0</v>
      </c>
      <c r="J317" s="22">
        <v>0</v>
      </c>
      <c r="K317" s="22">
        <v>0</v>
      </c>
      <c r="L317" s="22">
        <v>259951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375796</v>
      </c>
      <c r="F318" s="22">
        <v>18416</v>
      </c>
      <c r="G318" s="22">
        <v>0</v>
      </c>
      <c r="H318" s="22">
        <v>1972</v>
      </c>
      <c r="I318" s="22">
        <v>0</v>
      </c>
      <c r="J318" s="22">
        <v>0</v>
      </c>
      <c r="K318" s="22">
        <v>0</v>
      </c>
      <c r="L318" s="22">
        <v>396184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288194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288194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64859</v>
      </c>
      <c r="F320" s="22">
        <v>0</v>
      </c>
      <c r="G320" s="22">
        <v>0</v>
      </c>
      <c r="H320" s="22">
        <v>587</v>
      </c>
      <c r="I320" s="22">
        <v>0</v>
      </c>
      <c r="J320" s="22">
        <v>0</v>
      </c>
      <c r="K320" s="22">
        <v>0</v>
      </c>
      <c r="L320" s="22">
        <v>65446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512148</v>
      </c>
      <c r="F321" s="22">
        <v>0</v>
      </c>
      <c r="G321" s="22">
        <v>0</v>
      </c>
      <c r="H321" s="22">
        <v>0</v>
      </c>
      <c r="I321" s="22">
        <v>619</v>
      </c>
      <c r="J321" s="22">
        <v>0</v>
      </c>
      <c r="K321" s="22">
        <v>0</v>
      </c>
      <c r="L321" s="22">
        <v>512767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301029</v>
      </c>
      <c r="F322" s="22">
        <v>531</v>
      </c>
      <c r="G322" s="22">
        <v>0</v>
      </c>
      <c r="H322" s="22">
        <v>1932</v>
      </c>
      <c r="I322" s="22">
        <v>0</v>
      </c>
      <c r="J322" s="22">
        <v>16</v>
      </c>
      <c r="K322" s="22">
        <v>0</v>
      </c>
      <c r="L322" s="22">
        <v>303508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434071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434071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458585</v>
      </c>
      <c r="F324" s="22">
        <v>6133</v>
      </c>
      <c r="G324" s="22">
        <v>0</v>
      </c>
      <c r="H324" s="22">
        <v>3244</v>
      </c>
      <c r="I324" s="22">
        <v>0</v>
      </c>
      <c r="J324" s="22">
        <v>0</v>
      </c>
      <c r="K324" s="22">
        <v>0</v>
      </c>
      <c r="L324" s="22">
        <v>467962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771765</v>
      </c>
      <c r="F325" s="22">
        <v>17567</v>
      </c>
      <c r="G325" s="22">
        <v>0</v>
      </c>
      <c r="H325" s="22">
        <v>5497</v>
      </c>
      <c r="I325" s="22">
        <v>0</v>
      </c>
      <c r="J325" s="22">
        <v>0</v>
      </c>
      <c r="K325" s="22">
        <v>0</v>
      </c>
      <c r="L325" s="22">
        <v>794829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434467</v>
      </c>
      <c r="F326" s="22">
        <v>786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435253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490625</v>
      </c>
      <c r="F327" s="22">
        <v>9273</v>
      </c>
      <c r="G327" s="22">
        <v>0</v>
      </c>
      <c r="H327" s="22">
        <v>4921</v>
      </c>
      <c r="I327" s="22">
        <v>0</v>
      </c>
      <c r="J327" s="22">
        <v>0</v>
      </c>
      <c r="K327" s="22">
        <v>0</v>
      </c>
      <c r="L327" s="22">
        <v>504819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113288</v>
      </c>
      <c r="F328" s="22">
        <v>0</v>
      </c>
      <c r="G328" s="22">
        <v>0</v>
      </c>
      <c r="H328" s="22">
        <v>2207</v>
      </c>
      <c r="I328" s="22">
        <v>0</v>
      </c>
      <c r="J328" s="22">
        <v>0</v>
      </c>
      <c r="K328" s="22">
        <v>0</v>
      </c>
      <c r="L328" s="22">
        <v>115495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200929</v>
      </c>
      <c r="F329" s="22">
        <v>0</v>
      </c>
      <c r="G329" s="22">
        <v>0</v>
      </c>
      <c r="H329" s="22">
        <v>2615</v>
      </c>
      <c r="I329" s="22">
        <v>0</v>
      </c>
      <c r="J329" s="22">
        <v>0</v>
      </c>
      <c r="K329" s="22">
        <v>0</v>
      </c>
      <c r="L329" s="22">
        <v>203544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605880</v>
      </c>
      <c r="F330" s="22">
        <v>0</v>
      </c>
      <c r="G330" s="22">
        <v>0</v>
      </c>
      <c r="H330" s="22">
        <v>561</v>
      </c>
      <c r="I330" s="22">
        <v>0</v>
      </c>
      <c r="J330" s="22">
        <v>0</v>
      </c>
      <c r="K330" s="22">
        <v>0</v>
      </c>
      <c r="L330" s="22">
        <v>606441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323741</v>
      </c>
      <c r="F331" s="22">
        <v>0</v>
      </c>
      <c r="G331" s="22">
        <v>0</v>
      </c>
      <c r="H331" s="22">
        <v>211</v>
      </c>
      <c r="I331" s="22">
        <v>0</v>
      </c>
      <c r="J331" s="22">
        <v>0</v>
      </c>
      <c r="K331" s="22">
        <v>0</v>
      </c>
      <c r="L331" s="22">
        <v>323952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269569</v>
      </c>
      <c r="F332" s="22">
        <v>0</v>
      </c>
      <c r="G332" s="22">
        <v>0</v>
      </c>
      <c r="H332" s="22">
        <v>3013</v>
      </c>
      <c r="I332" s="22">
        <v>0</v>
      </c>
      <c r="J332" s="22">
        <v>267</v>
      </c>
      <c r="K332" s="22">
        <v>0</v>
      </c>
      <c r="L332" s="22">
        <v>272849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119961</v>
      </c>
      <c r="F333" s="22">
        <v>13300</v>
      </c>
      <c r="G333" s="22">
        <v>0</v>
      </c>
      <c r="H333" s="22">
        <v>1514</v>
      </c>
      <c r="I333" s="22">
        <v>0</v>
      </c>
      <c r="J333" s="22">
        <v>0</v>
      </c>
      <c r="K333" s="22">
        <v>0</v>
      </c>
      <c r="L333" s="22">
        <v>134775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483975</v>
      </c>
      <c r="F334" s="22">
        <v>0</v>
      </c>
      <c r="G334" s="22">
        <v>0</v>
      </c>
      <c r="H334" s="22">
        <v>3930</v>
      </c>
      <c r="I334" s="22">
        <v>0</v>
      </c>
      <c r="J334" s="22">
        <v>0</v>
      </c>
      <c r="K334" s="22">
        <v>0</v>
      </c>
      <c r="L334" s="22">
        <v>487905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401076</v>
      </c>
      <c r="F335" s="22">
        <v>1673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402749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127520</v>
      </c>
      <c r="F336" s="22">
        <v>0</v>
      </c>
      <c r="G336" s="22">
        <v>0</v>
      </c>
      <c r="H336" s="22">
        <v>239</v>
      </c>
      <c r="I336" s="22">
        <v>0</v>
      </c>
      <c r="J336" s="22">
        <v>0</v>
      </c>
      <c r="K336" s="22">
        <v>0</v>
      </c>
      <c r="L336" s="22">
        <v>127759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128812</v>
      </c>
      <c r="F337" s="22">
        <v>0</v>
      </c>
      <c r="G337" s="22">
        <v>0</v>
      </c>
      <c r="H337" s="22">
        <v>772</v>
      </c>
      <c r="I337" s="22">
        <v>0</v>
      </c>
      <c r="J337" s="22">
        <v>0</v>
      </c>
      <c r="K337" s="22">
        <v>0</v>
      </c>
      <c r="L337" s="22">
        <v>129584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399778</v>
      </c>
      <c r="F338" s="22">
        <v>1495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401273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228551</v>
      </c>
      <c r="F339" s="22">
        <v>0</v>
      </c>
      <c r="G339" s="22">
        <v>0</v>
      </c>
      <c r="H339" s="22">
        <v>1665</v>
      </c>
      <c r="I339" s="22">
        <v>0</v>
      </c>
      <c r="J339" s="22">
        <v>0</v>
      </c>
      <c r="K339" s="22">
        <v>0</v>
      </c>
      <c r="L339" s="22">
        <v>230216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503890</v>
      </c>
      <c r="F340" s="22">
        <v>0</v>
      </c>
      <c r="G340" s="22">
        <v>0</v>
      </c>
      <c r="H340" s="22">
        <v>3749</v>
      </c>
      <c r="I340" s="22">
        <v>0</v>
      </c>
      <c r="J340" s="22">
        <v>2</v>
      </c>
      <c r="K340" s="22">
        <v>0</v>
      </c>
      <c r="L340" s="22">
        <v>507641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</row>
    <row r="341" spans="1:1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289478</v>
      </c>
      <c r="F341" s="22">
        <v>0</v>
      </c>
      <c r="G341" s="22">
        <v>0</v>
      </c>
      <c r="H341" s="22">
        <v>2993</v>
      </c>
      <c r="I341" s="22">
        <v>0</v>
      </c>
      <c r="J341" s="22">
        <v>0</v>
      </c>
      <c r="K341" s="22">
        <v>0</v>
      </c>
      <c r="L341" s="22">
        <v>292471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</row>
    <row r="342" spans="1:1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276154</v>
      </c>
      <c r="F342" s="22">
        <v>319560</v>
      </c>
      <c r="G342" s="22">
        <v>0</v>
      </c>
      <c r="H342" s="22">
        <v>6369</v>
      </c>
      <c r="I342" s="22">
        <v>0</v>
      </c>
      <c r="J342" s="22">
        <v>0</v>
      </c>
      <c r="K342" s="22">
        <v>0</v>
      </c>
      <c r="L342" s="22">
        <v>602083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228128</v>
      </c>
      <c r="F343" s="22">
        <v>1912424</v>
      </c>
      <c r="G343" s="22">
        <v>0</v>
      </c>
      <c r="H343" s="22">
        <v>102774</v>
      </c>
      <c r="I343" s="22">
        <v>0</v>
      </c>
      <c r="J343" s="22">
        <v>0</v>
      </c>
      <c r="K343" s="22">
        <v>0</v>
      </c>
      <c r="L343" s="22">
        <v>2243326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</row>
    <row r="344" spans="1:1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9574</v>
      </c>
      <c r="F344" s="22">
        <v>33703</v>
      </c>
      <c r="G344" s="22">
        <v>0</v>
      </c>
      <c r="H344" s="22">
        <v>116026</v>
      </c>
      <c r="I344" s="22">
        <v>31832</v>
      </c>
      <c r="J344" s="22">
        <v>0</v>
      </c>
      <c r="K344" s="22">
        <v>0</v>
      </c>
      <c r="L344" s="22">
        <v>191135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4553</v>
      </c>
      <c r="G345" s="22">
        <v>0</v>
      </c>
      <c r="H345" s="22">
        <v>6742</v>
      </c>
      <c r="I345" s="22">
        <v>0</v>
      </c>
      <c r="J345" s="22">
        <v>0</v>
      </c>
      <c r="K345" s="22">
        <v>0</v>
      </c>
      <c r="L345" s="22">
        <v>11295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</row>
    <row r="346" spans="1:1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5447</v>
      </c>
      <c r="F346" s="22">
        <v>1175</v>
      </c>
      <c r="G346" s="22">
        <v>0</v>
      </c>
      <c r="H346" s="22">
        <v>3787</v>
      </c>
      <c r="I346" s="22">
        <v>0</v>
      </c>
      <c r="J346" s="22">
        <v>0</v>
      </c>
      <c r="K346" s="22">
        <v>0</v>
      </c>
      <c r="L346" s="22">
        <v>10409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</row>
    <row r="347" spans="1:1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</row>
    <row r="348" spans="1:1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3536743</v>
      </c>
      <c r="G348" s="22">
        <v>8967181</v>
      </c>
      <c r="H348" s="22">
        <v>11895918</v>
      </c>
      <c r="I348" s="22">
        <v>0</v>
      </c>
      <c r="J348" s="22">
        <v>0</v>
      </c>
      <c r="K348" s="22">
        <v>0</v>
      </c>
      <c r="L348" s="22">
        <v>24399842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</row>
    <row r="349" spans="1:19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484237</v>
      </c>
      <c r="F349" s="22">
        <v>667718</v>
      </c>
      <c r="G349" s="22">
        <v>117407</v>
      </c>
      <c r="H349" s="22">
        <v>364060</v>
      </c>
      <c r="I349" s="22">
        <v>0</v>
      </c>
      <c r="J349" s="22">
        <v>0</v>
      </c>
      <c r="K349" s="22">
        <v>0</v>
      </c>
      <c r="L349" s="22">
        <v>1633422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</row>
    <row r="350" spans="1:19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1221600</v>
      </c>
      <c r="F350" s="22">
        <v>2513548</v>
      </c>
      <c r="G350" s="22">
        <v>6874810</v>
      </c>
      <c r="H350" s="22">
        <v>32509498</v>
      </c>
      <c r="I350" s="22">
        <v>8130</v>
      </c>
      <c r="J350" s="22">
        <v>2927263</v>
      </c>
      <c r="K350" s="22">
        <v>0</v>
      </c>
      <c r="L350" s="22">
        <v>46054849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</row>
    <row r="351" spans="1:19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8C0BB-B985-441E-A2FC-C14AEAD8C519}">
  <dimension ref="A1:S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1295</v>
      </c>
      <c r="D1" s="20" t="s">
        <v>1325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1297</v>
      </c>
      <c r="F2" s="21" t="s">
        <v>1298</v>
      </c>
      <c r="G2" s="21" t="s">
        <v>1198</v>
      </c>
      <c r="H2" s="21" t="s">
        <v>1299</v>
      </c>
      <c r="I2" s="21" t="s">
        <v>1300</v>
      </c>
      <c r="J2" s="21" t="s">
        <v>1301</v>
      </c>
      <c r="K2" s="21" t="s">
        <v>1302</v>
      </c>
      <c r="L2" s="21" t="s">
        <v>1303</v>
      </c>
      <c r="M2" s="21" t="s">
        <v>1304</v>
      </c>
      <c r="N2" s="21" t="s">
        <v>1305</v>
      </c>
      <c r="O2" s="21" t="s">
        <v>1306</v>
      </c>
      <c r="P2" s="21" t="s">
        <v>65</v>
      </c>
      <c r="Q2" s="21" t="s">
        <v>1307</v>
      </c>
      <c r="R2" s="21" t="s">
        <v>1308</v>
      </c>
      <c r="S2" s="21" t="s">
        <v>1309</v>
      </c>
    </row>
    <row r="3" spans="1:19" x14ac:dyDescent="0.25">
      <c r="A3" s="21"/>
      <c r="B3" s="21"/>
      <c r="C3" s="21"/>
      <c r="D3" s="21" t="s">
        <v>88</v>
      </c>
      <c r="E3" s="21" t="s">
        <v>1310</v>
      </c>
      <c r="F3" s="21" t="s">
        <v>1311</v>
      </c>
      <c r="G3" s="21" t="s">
        <v>1312</v>
      </c>
      <c r="H3" s="21" t="s">
        <v>1313</v>
      </c>
      <c r="I3" s="21" t="s">
        <v>1314</v>
      </c>
      <c r="J3" s="21" t="s">
        <v>1315</v>
      </c>
      <c r="K3" s="21" t="s">
        <v>1316</v>
      </c>
      <c r="L3" s="21" t="s">
        <v>1317</v>
      </c>
      <c r="M3" s="21" t="s">
        <v>1318</v>
      </c>
      <c r="N3" s="21" t="s">
        <v>1319</v>
      </c>
      <c r="O3" s="21" t="s">
        <v>1320</v>
      </c>
      <c r="P3" s="21" t="s">
        <v>1321</v>
      </c>
      <c r="Q3" s="21" t="s">
        <v>1322</v>
      </c>
      <c r="R3" s="21" t="s">
        <v>1323</v>
      </c>
      <c r="S3" s="21" t="s">
        <v>1324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15269</v>
      </c>
      <c r="F4" s="22">
        <v>180602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195871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59559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59559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2580000</v>
      </c>
      <c r="F6" s="22">
        <v>14825000</v>
      </c>
      <c r="G6" s="22">
        <v>0</v>
      </c>
      <c r="H6" s="22">
        <v>0</v>
      </c>
      <c r="I6" s="22">
        <v>20000</v>
      </c>
      <c r="J6" s="22">
        <v>2000</v>
      </c>
      <c r="K6" s="22">
        <v>0</v>
      </c>
      <c r="L6" s="22">
        <v>17427000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111427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111427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1408286</v>
      </c>
      <c r="F8" s="22">
        <v>4680080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6088366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9807000</v>
      </c>
      <c r="F9" s="22">
        <v>34279000</v>
      </c>
      <c r="G9" s="22">
        <v>0</v>
      </c>
      <c r="H9" s="22">
        <v>0</v>
      </c>
      <c r="I9" s="22">
        <v>0</v>
      </c>
      <c r="J9" s="22">
        <v>13000</v>
      </c>
      <c r="K9" s="22">
        <v>0</v>
      </c>
      <c r="L9" s="22">
        <v>44099000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775238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775238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833586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833586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152765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152765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52538</v>
      </c>
      <c r="F13" s="22">
        <v>361772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414310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909000</v>
      </c>
      <c r="F14" s="22">
        <v>1260000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2169000</v>
      </c>
      <c r="M14" s="22"/>
      <c r="N14" s="22"/>
      <c r="O14" s="22"/>
      <c r="P14" s="22"/>
      <c r="Q14" s="22"/>
      <c r="R14" s="22"/>
      <c r="S14" s="22"/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198146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148513</v>
      </c>
      <c r="L15" s="22">
        <v>346659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695370</v>
      </c>
      <c r="F17" s="22">
        <v>1535617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2230987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10560</v>
      </c>
      <c r="F18" s="22">
        <v>31630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42190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36705</v>
      </c>
      <c r="F19" s="22">
        <v>995790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1032495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123389</v>
      </c>
      <c r="F20" s="22">
        <v>18497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141886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146312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146312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159001</v>
      </c>
      <c r="F22" s="22">
        <v>410881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569882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19459</v>
      </c>
      <c r="F23" s="22">
        <v>74601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94060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107121</v>
      </c>
      <c r="F24" s="22">
        <v>144996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252117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684039</v>
      </c>
      <c r="F25" s="22">
        <v>826915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1510954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463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463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3380</v>
      </c>
      <c r="F27" s="22">
        <v>7243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10623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3123</v>
      </c>
      <c r="F28" s="22">
        <v>2951</v>
      </c>
      <c r="G28" s="22">
        <v>0</v>
      </c>
      <c r="H28" s="22">
        <v>0</v>
      </c>
      <c r="I28" s="22">
        <v>0</v>
      </c>
      <c r="J28" s="22">
        <v>23640</v>
      </c>
      <c r="K28" s="22">
        <v>0</v>
      </c>
      <c r="L28" s="22">
        <v>29714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25055</v>
      </c>
      <c r="F30" s="22">
        <v>352585</v>
      </c>
      <c r="G30" s="22">
        <v>530626</v>
      </c>
      <c r="H30" s="22">
        <v>0</v>
      </c>
      <c r="I30" s="22">
        <v>0</v>
      </c>
      <c r="J30" s="22">
        <v>1430</v>
      </c>
      <c r="K30" s="22">
        <v>0</v>
      </c>
      <c r="L30" s="22">
        <v>909696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6665</v>
      </c>
      <c r="F32" s="22">
        <v>1390</v>
      </c>
      <c r="G32" s="22">
        <v>0</v>
      </c>
      <c r="H32" s="22">
        <v>0</v>
      </c>
      <c r="I32" s="22">
        <v>0</v>
      </c>
      <c r="J32" s="22">
        <v>18762</v>
      </c>
      <c r="K32" s="22">
        <v>0</v>
      </c>
      <c r="L32" s="22">
        <v>26817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4001</v>
      </c>
      <c r="F33" s="22">
        <v>58290</v>
      </c>
      <c r="G33" s="22">
        <v>0</v>
      </c>
      <c r="H33" s="22">
        <v>0</v>
      </c>
      <c r="I33" s="22">
        <v>0</v>
      </c>
      <c r="J33" s="22">
        <v>9828</v>
      </c>
      <c r="K33" s="22">
        <v>0</v>
      </c>
      <c r="L33" s="22">
        <v>72119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438</v>
      </c>
      <c r="F34" s="22">
        <v>5240</v>
      </c>
      <c r="G34" s="22">
        <v>0</v>
      </c>
      <c r="H34" s="22">
        <v>0</v>
      </c>
      <c r="I34" s="22">
        <v>0</v>
      </c>
      <c r="J34" s="22">
        <v>5665</v>
      </c>
      <c r="K34" s="22">
        <v>0</v>
      </c>
      <c r="L34" s="22">
        <v>11343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8589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8589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15600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15600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10401</v>
      </c>
      <c r="F37" s="22">
        <v>220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10621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13886</v>
      </c>
      <c r="F38" s="22">
        <v>41573</v>
      </c>
      <c r="G38" s="22">
        <v>0</v>
      </c>
      <c r="H38" s="22">
        <v>0</v>
      </c>
      <c r="I38" s="22">
        <v>0</v>
      </c>
      <c r="J38" s="22">
        <v>6944</v>
      </c>
      <c r="K38" s="22">
        <v>0</v>
      </c>
      <c r="L38" s="22">
        <v>62403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0</v>
      </c>
      <c r="F39" s="22">
        <v>429251</v>
      </c>
      <c r="G39" s="22">
        <v>0</v>
      </c>
      <c r="H39" s="22">
        <v>0</v>
      </c>
      <c r="I39" s="22">
        <v>170146</v>
      </c>
      <c r="J39" s="22">
        <v>0</v>
      </c>
      <c r="K39" s="22">
        <v>0</v>
      </c>
      <c r="L39" s="22">
        <v>599397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1824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1824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1003</v>
      </c>
      <c r="F41" s="22">
        <v>1659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2662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5087</v>
      </c>
      <c r="F42" s="22">
        <v>28443</v>
      </c>
      <c r="G42" s="22">
        <v>0</v>
      </c>
      <c r="H42" s="22">
        <v>0</v>
      </c>
      <c r="I42" s="22">
        <v>0</v>
      </c>
      <c r="J42" s="22">
        <v>679</v>
      </c>
      <c r="K42" s="22">
        <v>0</v>
      </c>
      <c r="L42" s="22">
        <v>34209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3457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3457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16832</v>
      </c>
      <c r="F44" s="22">
        <v>53252</v>
      </c>
      <c r="G44" s="22">
        <v>0</v>
      </c>
      <c r="H44" s="22">
        <v>0</v>
      </c>
      <c r="I44" s="22">
        <v>0</v>
      </c>
      <c r="J44" s="22">
        <v>14296</v>
      </c>
      <c r="K44" s="22">
        <v>0</v>
      </c>
      <c r="L44" s="22">
        <v>84380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0</v>
      </c>
      <c r="F45" s="22">
        <v>38217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38217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2084</v>
      </c>
      <c r="F46" s="22">
        <v>990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3074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42413</v>
      </c>
      <c r="F47" s="22">
        <v>207944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250357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21333</v>
      </c>
      <c r="F48" s="22">
        <v>1553</v>
      </c>
      <c r="G48" s="22">
        <v>0</v>
      </c>
      <c r="H48" s="22">
        <v>0</v>
      </c>
      <c r="I48" s="22">
        <v>0</v>
      </c>
      <c r="J48" s="22">
        <v>12842</v>
      </c>
      <c r="K48" s="22">
        <v>0</v>
      </c>
      <c r="L48" s="22">
        <v>35728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120634</v>
      </c>
      <c r="F49" s="22">
        <v>0</v>
      </c>
      <c r="G49" s="22">
        <v>0</v>
      </c>
      <c r="H49" s="22">
        <v>0</v>
      </c>
      <c r="I49" s="22">
        <v>0</v>
      </c>
      <c r="J49" s="22">
        <v>4063</v>
      </c>
      <c r="K49" s="22">
        <v>0</v>
      </c>
      <c r="L49" s="22">
        <v>124697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0</v>
      </c>
      <c r="F50" s="22">
        <v>1211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1211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2611</v>
      </c>
      <c r="F51" s="22">
        <v>14202</v>
      </c>
      <c r="G51" s="22">
        <v>0</v>
      </c>
      <c r="H51" s="22">
        <v>0</v>
      </c>
      <c r="I51" s="22">
        <v>0</v>
      </c>
      <c r="J51" s="22">
        <v>1151</v>
      </c>
      <c r="K51" s="22">
        <v>0</v>
      </c>
      <c r="L51" s="22">
        <v>17964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0</v>
      </c>
      <c r="F52" s="22">
        <v>47270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47270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20639</v>
      </c>
      <c r="F53" s="22">
        <v>1388488</v>
      </c>
      <c r="G53" s="22">
        <v>0</v>
      </c>
      <c r="H53" s="22">
        <v>0</v>
      </c>
      <c r="I53" s="22">
        <v>0</v>
      </c>
      <c r="J53" s="22">
        <v>26676</v>
      </c>
      <c r="K53" s="22">
        <v>0</v>
      </c>
      <c r="L53" s="22">
        <v>1435803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345</v>
      </c>
      <c r="F54" s="22">
        <v>1690</v>
      </c>
      <c r="G54" s="22">
        <v>0</v>
      </c>
      <c r="H54" s="22">
        <v>0</v>
      </c>
      <c r="I54" s="22">
        <v>0</v>
      </c>
      <c r="J54" s="22">
        <v>17321</v>
      </c>
      <c r="K54" s="22">
        <v>0</v>
      </c>
      <c r="L54" s="22">
        <v>19356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0</v>
      </c>
      <c r="F55" s="22">
        <v>2761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2761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52825</v>
      </c>
      <c r="F56" s="22">
        <v>0</v>
      </c>
      <c r="G56" s="22">
        <v>0</v>
      </c>
      <c r="H56" s="22">
        <v>0</v>
      </c>
      <c r="I56" s="22">
        <v>251712</v>
      </c>
      <c r="J56" s="22">
        <v>0</v>
      </c>
      <c r="K56" s="22">
        <v>0</v>
      </c>
      <c r="L56" s="22">
        <v>304537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16488</v>
      </c>
      <c r="F57" s="22">
        <v>2480</v>
      </c>
      <c r="G57" s="22">
        <v>0</v>
      </c>
      <c r="H57" s="22">
        <v>0</v>
      </c>
      <c r="I57" s="22">
        <v>0</v>
      </c>
      <c r="J57" s="22">
        <v>0</v>
      </c>
      <c r="K57" s="22">
        <v>958</v>
      </c>
      <c r="L57" s="22">
        <v>19926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25629</v>
      </c>
      <c r="F58" s="22">
        <v>2238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27867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23668</v>
      </c>
      <c r="F59" s="22">
        <v>79187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102855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541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541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5026</v>
      </c>
      <c r="F61" s="22">
        <v>8747</v>
      </c>
      <c r="G61" s="22">
        <v>0</v>
      </c>
      <c r="H61" s="22">
        <v>0</v>
      </c>
      <c r="I61" s="22">
        <v>0</v>
      </c>
      <c r="J61" s="22">
        <v>2602</v>
      </c>
      <c r="K61" s="22">
        <v>0</v>
      </c>
      <c r="L61" s="22">
        <v>16375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7399</v>
      </c>
      <c r="F62" s="22">
        <v>448771</v>
      </c>
      <c r="G62" s="22">
        <v>0</v>
      </c>
      <c r="H62" s="22">
        <v>0</v>
      </c>
      <c r="I62" s="22">
        <v>0</v>
      </c>
      <c r="J62" s="22">
        <v>434</v>
      </c>
      <c r="K62" s="22">
        <v>0</v>
      </c>
      <c r="L62" s="22">
        <v>456604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0</v>
      </c>
      <c r="F63" s="22">
        <v>16900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16900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1130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1130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679</v>
      </c>
      <c r="H65" s="22">
        <v>0</v>
      </c>
      <c r="I65" s="22">
        <v>0</v>
      </c>
      <c r="J65" s="22">
        <v>0</v>
      </c>
      <c r="K65" s="22">
        <v>0</v>
      </c>
      <c r="L65" s="22">
        <v>679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9927</v>
      </c>
      <c r="F66" s="22">
        <v>1576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11503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0</v>
      </c>
      <c r="F67" s="22">
        <v>403750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403750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9362</v>
      </c>
      <c r="F68" s="22">
        <v>3750</v>
      </c>
      <c r="G68" s="22">
        <v>0</v>
      </c>
      <c r="H68" s="22">
        <v>0</v>
      </c>
      <c r="I68" s="22">
        <v>90802</v>
      </c>
      <c r="J68" s="22">
        <v>7</v>
      </c>
      <c r="K68" s="22">
        <v>0</v>
      </c>
      <c r="L68" s="22">
        <v>103921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6389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6389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0</v>
      </c>
      <c r="F70" s="22">
        <v>60885</v>
      </c>
      <c r="G70" s="22">
        <v>0</v>
      </c>
      <c r="H70" s="22">
        <v>0</v>
      </c>
      <c r="I70" s="22">
        <v>0</v>
      </c>
      <c r="J70" s="22">
        <v>9420</v>
      </c>
      <c r="K70" s="22">
        <v>0</v>
      </c>
      <c r="L70" s="22">
        <v>70305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2475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2475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5200</v>
      </c>
      <c r="F73" s="22">
        <v>0</v>
      </c>
      <c r="G73" s="22">
        <v>0</v>
      </c>
      <c r="H73" s="22">
        <v>0</v>
      </c>
      <c r="I73" s="22">
        <v>0</v>
      </c>
      <c r="J73" s="22">
        <v>30545</v>
      </c>
      <c r="K73" s="22">
        <v>0</v>
      </c>
      <c r="L73" s="22">
        <v>35745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422836</v>
      </c>
      <c r="F76" s="22">
        <v>3552936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3975772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3273</v>
      </c>
      <c r="F77" s="22">
        <v>1067</v>
      </c>
      <c r="G77" s="22">
        <v>0</v>
      </c>
      <c r="H77" s="22">
        <v>0</v>
      </c>
      <c r="I77" s="22">
        <v>0</v>
      </c>
      <c r="J77" s="22">
        <v>12805</v>
      </c>
      <c r="K77" s="22">
        <v>0</v>
      </c>
      <c r="L77" s="22">
        <v>17145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978</v>
      </c>
      <c r="F79" s="22">
        <v>364</v>
      </c>
      <c r="G79" s="22">
        <v>0</v>
      </c>
      <c r="H79" s="22">
        <v>0</v>
      </c>
      <c r="I79" s="22">
        <v>0</v>
      </c>
      <c r="J79" s="22">
        <v>33350</v>
      </c>
      <c r="K79" s="22">
        <v>0</v>
      </c>
      <c r="L79" s="22">
        <v>34692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539</v>
      </c>
      <c r="F81" s="22">
        <v>207</v>
      </c>
      <c r="G81" s="22">
        <v>0</v>
      </c>
      <c r="H81" s="22">
        <v>0</v>
      </c>
      <c r="I81" s="22">
        <v>0</v>
      </c>
      <c r="J81" s="22">
        <v>12711</v>
      </c>
      <c r="K81" s="22">
        <v>0</v>
      </c>
      <c r="L81" s="22">
        <v>13457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451959</v>
      </c>
      <c r="F82" s="22">
        <v>1588005</v>
      </c>
      <c r="G82" s="22">
        <v>0</v>
      </c>
      <c r="H82" s="22">
        <v>0</v>
      </c>
      <c r="I82" s="22">
        <v>0</v>
      </c>
      <c r="J82" s="22">
        <v>6834</v>
      </c>
      <c r="K82" s="22">
        <v>0</v>
      </c>
      <c r="L82" s="22">
        <v>2046798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0</v>
      </c>
      <c r="F83" s="22">
        <v>9206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9206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47348</v>
      </c>
      <c r="K85" s="22">
        <v>0</v>
      </c>
      <c r="L85" s="22">
        <v>47348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40883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40883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1756</v>
      </c>
      <c r="F87" s="22">
        <v>6744</v>
      </c>
      <c r="G87" s="22">
        <v>0</v>
      </c>
      <c r="H87" s="22">
        <v>0</v>
      </c>
      <c r="I87" s="22">
        <v>0</v>
      </c>
      <c r="J87" s="22">
        <v>2001</v>
      </c>
      <c r="K87" s="22">
        <v>0</v>
      </c>
      <c r="L87" s="22">
        <v>10501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1870</v>
      </c>
      <c r="F88" s="22">
        <v>10936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12806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20005</v>
      </c>
      <c r="F89" s="22">
        <v>19591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39596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0</v>
      </c>
      <c r="F90" s="22">
        <v>42265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42265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160153</v>
      </c>
      <c r="F91" s="22">
        <v>651296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811449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38489</v>
      </c>
      <c r="F92" s="22">
        <v>92338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130827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12450</v>
      </c>
      <c r="F93" s="22">
        <v>22758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35208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2642</v>
      </c>
      <c r="F94" s="22">
        <v>11554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14196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27784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27784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15511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15511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5157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5157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0</v>
      </c>
      <c r="F100" s="22">
        <v>41105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41105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27468</v>
      </c>
      <c r="F101" s="22">
        <v>22684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50152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7017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7017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33556</v>
      </c>
      <c r="F104" s="22">
        <v>8227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41783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2870</v>
      </c>
      <c r="F106" s="22">
        <v>140132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143002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0</v>
      </c>
      <c r="F107" s="22">
        <v>56460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56460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0</v>
      </c>
      <c r="F108" s="22">
        <v>15438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15438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9260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9260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37824</v>
      </c>
      <c r="F111" s="22">
        <v>52583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90407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11915</v>
      </c>
      <c r="F112" s="22">
        <v>12384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24299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24212</v>
      </c>
      <c r="F114" s="22">
        <v>99502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123714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6492</v>
      </c>
      <c r="F115" s="22">
        <v>30428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36920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0</v>
      </c>
      <c r="F116" s="22">
        <v>17184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17184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11104</v>
      </c>
      <c r="F117" s="22">
        <v>1192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12296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0</v>
      </c>
      <c r="F118" s="22">
        <v>291236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291236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27596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27596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0</v>
      </c>
      <c r="F120" s="22">
        <v>91769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91769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53205</v>
      </c>
      <c r="F121" s="22">
        <v>475148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528353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5559</v>
      </c>
      <c r="F122" s="22">
        <v>2018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7577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25679</v>
      </c>
      <c r="F123" s="22">
        <v>221492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247171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1201</v>
      </c>
      <c r="F124" s="22">
        <v>7517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8718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0</v>
      </c>
      <c r="F125" s="22">
        <v>92871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92871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41972</v>
      </c>
      <c r="F126" s="22">
        <v>16466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58438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0</v>
      </c>
      <c r="F127" s="22">
        <v>54304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54304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22786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22786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0</v>
      </c>
      <c r="F129" s="22">
        <v>3756</v>
      </c>
      <c r="G129" s="22">
        <v>0</v>
      </c>
      <c r="H129" s="22">
        <v>0</v>
      </c>
      <c r="I129" s="22">
        <v>0</v>
      </c>
      <c r="J129" s="22">
        <v>461</v>
      </c>
      <c r="K129" s="22">
        <v>0</v>
      </c>
      <c r="L129" s="22">
        <v>4217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41560</v>
      </c>
      <c r="F130" s="22">
        <v>3703</v>
      </c>
      <c r="G130" s="22">
        <v>10800</v>
      </c>
      <c r="H130" s="22">
        <v>0</v>
      </c>
      <c r="I130" s="22">
        <v>0</v>
      </c>
      <c r="J130" s="22">
        <v>0</v>
      </c>
      <c r="K130" s="22">
        <v>0</v>
      </c>
      <c r="L130" s="22">
        <v>56063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857</v>
      </c>
      <c r="F131" s="22">
        <v>1021384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1022241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4032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4032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81121</v>
      </c>
      <c r="F133" s="22">
        <v>52544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133665</v>
      </c>
      <c r="M133" s="22"/>
      <c r="N133" s="22"/>
      <c r="O133" s="22"/>
      <c r="P133" s="22"/>
      <c r="Q133" s="22"/>
      <c r="R133" s="22"/>
      <c r="S133" s="22"/>
    </row>
    <row r="134" spans="1:19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14992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14992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76571</v>
      </c>
      <c r="F135" s="22">
        <v>54347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130918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165742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165742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0</v>
      </c>
      <c r="F137" s="22">
        <v>53989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53989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0</v>
      </c>
      <c r="F138" s="22">
        <v>77806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77806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37294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37294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0</v>
      </c>
      <c r="F142" s="22">
        <v>4095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4095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2105</v>
      </c>
      <c r="F144" s="22">
        <v>12935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15040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8072</v>
      </c>
      <c r="F145" s="22">
        <v>11781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19853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22459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22459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61898</v>
      </c>
      <c r="F147" s="22">
        <v>13575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75473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17982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17982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7091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7091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0</v>
      </c>
      <c r="F150" s="22">
        <v>52682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52682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5019</v>
      </c>
      <c r="F152" s="22">
        <v>12417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17436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64629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64629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0</v>
      </c>
      <c r="F154" s="22">
        <v>63699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63699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7723</v>
      </c>
      <c r="F156" s="22">
        <v>32664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40387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143820</v>
      </c>
      <c r="F157" s="22">
        <v>295598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439418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1759</v>
      </c>
      <c r="F159" s="22">
        <v>6348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8107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97713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97713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20375</v>
      </c>
      <c r="F161" s="22">
        <v>45712</v>
      </c>
      <c r="G161" s="22">
        <v>0</v>
      </c>
      <c r="H161" s="22">
        <v>34474</v>
      </c>
      <c r="I161" s="22">
        <v>0</v>
      </c>
      <c r="J161" s="22">
        <v>0</v>
      </c>
      <c r="K161" s="22">
        <v>0</v>
      </c>
      <c r="L161" s="22">
        <v>100561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20570</v>
      </c>
      <c r="F162" s="22">
        <v>49082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69652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10670</v>
      </c>
      <c r="F163" s="22">
        <v>9961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20631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0</v>
      </c>
      <c r="F164" s="22">
        <v>2583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2583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3259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3259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13485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13485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56742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56742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18220</v>
      </c>
      <c r="F168" s="22">
        <v>153805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172025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0</v>
      </c>
      <c r="F169" s="22">
        <v>1327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1327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0</v>
      </c>
      <c r="F170" s="22">
        <v>16561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16561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368669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368669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0</v>
      </c>
      <c r="F172" s="22">
        <v>25439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25439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0</v>
      </c>
      <c r="F173" s="22">
        <v>27308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27308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1937</v>
      </c>
      <c r="F174" s="22">
        <v>296342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298279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15934</v>
      </c>
      <c r="F176" s="22">
        <v>44995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60929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100749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100749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47450</v>
      </c>
      <c r="F178" s="22">
        <v>24739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72189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19153</v>
      </c>
      <c r="F180" s="22">
        <v>8621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27774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0</v>
      </c>
      <c r="F181" s="22">
        <v>22058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22058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43172</v>
      </c>
      <c r="F182" s="22">
        <v>45608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88780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0</v>
      </c>
      <c r="F183" s="22">
        <v>19739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19739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5000</v>
      </c>
      <c r="F184" s="22">
        <v>13475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18475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0</v>
      </c>
      <c r="F185" s="22">
        <v>9103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9103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22123</v>
      </c>
      <c r="F186" s="22">
        <v>11780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33903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0</v>
      </c>
      <c r="F187" s="22">
        <v>13256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13256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22502</v>
      </c>
      <c r="F188" s="22">
        <v>54008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76510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6125</v>
      </c>
      <c r="F189" s="22">
        <v>4714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10839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0</v>
      </c>
      <c r="F190" s="22">
        <v>1197377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1197377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42404</v>
      </c>
      <c r="F191" s="22">
        <v>72713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115117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1810</v>
      </c>
      <c r="F192" s="22">
        <v>12533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14343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37828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37828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31135</v>
      </c>
      <c r="F194" s="22">
        <v>55936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87071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15464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15464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44401</v>
      </c>
      <c r="F196" s="22">
        <v>76236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120637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30792</v>
      </c>
      <c r="F197" s="22">
        <v>119798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150590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6897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6897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7805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7805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2987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2987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2798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2798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4853</v>
      </c>
      <c r="F203" s="22">
        <v>3314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8167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1385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1385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4813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4813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4452</v>
      </c>
      <c r="F208" s="22">
        <v>7732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12184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6463</v>
      </c>
      <c r="F210" s="22">
        <v>794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7257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29723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29723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18368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18368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2873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2873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915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915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3019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3019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2032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2032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1491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1491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4204</v>
      </c>
      <c r="F223" s="22">
        <v>24751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28955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113419</v>
      </c>
      <c r="I224" s="22">
        <v>0</v>
      </c>
      <c r="J224" s="22">
        <v>0</v>
      </c>
      <c r="K224" s="22">
        <v>0</v>
      </c>
      <c r="L224" s="22">
        <v>113419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1619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1619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10932</v>
      </c>
      <c r="F228" s="22">
        <v>1266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12198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1747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1747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1429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1429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1097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1097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7614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7614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2125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2125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4756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4756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692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692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3452</v>
      </c>
      <c r="F237" s="22">
        <v>772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4224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8627</v>
      </c>
      <c r="F239" s="22">
        <v>2706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11333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1912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1912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15310</v>
      </c>
      <c r="F242" s="22">
        <v>814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16124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2712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2712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45938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45938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2469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2469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2978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2978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5799</v>
      </c>
      <c r="F256" s="22">
        <v>891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6690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3397</v>
      </c>
      <c r="F257" s="22">
        <v>991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4388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16240</v>
      </c>
      <c r="F258" s="22">
        <v>3674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19914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9744</v>
      </c>
      <c r="F259" s="22">
        <v>13340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23084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2973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2973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6568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6568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691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691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4337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4337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3485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3485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255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255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5510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5510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3519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3519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2501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2501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9488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9488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1354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1354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19331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19331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3486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3486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2813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2813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2509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2509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0</v>
      </c>
      <c r="F290" s="22">
        <v>536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536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3322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3322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</row>
    <row r="341" spans="1:1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</row>
    <row r="342" spans="1:1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69542</v>
      </c>
      <c r="F342" s="22">
        <v>95871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165413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65208</v>
      </c>
      <c r="F343" s="22">
        <v>823975</v>
      </c>
      <c r="G343" s="22">
        <v>0</v>
      </c>
      <c r="H343" s="22">
        <v>343</v>
      </c>
      <c r="I343" s="22">
        <v>118597</v>
      </c>
      <c r="J343" s="22">
        <v>0</v>
      </c>
      <c r="K343" s="22">
        <v>0</v>
      </c>
      <c r="L343" s="22">
        <v>1008123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</row>
    <row r="344" spans="1:1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8446</v>
      </c>
      <c r="F344" s="22">
        <v>33273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41719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6312</v>
      </c>
      <c r="F345" s="22">
        <v>25356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31668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</row>
    <row r="346" spans="1:1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13734</v>
      </c>
      <c r="F346" s="22">
        <v>4348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18082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</row>
    <row r="347" spans="1:1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</row>
    <row r="348" spans="1:1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68980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68980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</row>
    <row r="349" spans="1:19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89416</v>
      </c>
      <c r="F349" s="22">
        <v>40488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129904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</row>
    <row r="350" spans="1:19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2</v>
      </c>
      <c r="F350" s="22">
        <v>2253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2255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</row>
    <row r="351" spans="1:19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ECA63-3532-4CB2-9DC0-C7132CA5F4E2}">
  <dimension ref="A1:S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1295</v>
      </c>
      <c r="D1" s="20" t="s">
        <v>1326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1297</v>
      </c>
      <c r="F2" s="21" t="s">
        <v>1298</v>
      </c>
      <c r="G2" s="21" t="s">
        <v>1198</v>
      </c>
      <c r="H2" s="21" t="s">
        <v>1299</v>
      </c>
      <c r="I2" s="21" t="s">
        <v>1300</v>
      </c>
      <c r="J2" s="21" t="s">
        <v>1301</v>
      </c>
      <c r="K2" s="21" t="s">
        <v>1302</v>
      </c>
      <c r="L2" s="21" t="s">
        <v>1303</v>
      </c>
      <c r="M2" s="21" t="s">
        <v>1304</v>
      </c>
      <c r="N2" s="21" t="s">
        <v>1305</v>
      </c>
      <c r="O2" s="21" t="s">
        <v>1306</v>
      </c>
      <c r="P2" s="21" t="s">
        <v>65</v>
      </c>
      <c r="Q2" s="21" t="s">
        <v>1307</v>
      </c>
      <c r="R2" s="21" t="s">
        <v>1308</v>
      </c>
      <c r="S2" s="21" t="s">
        <v>1309</v>
      </c>
    </row>
    <row r="3" spans="1:19" x14ac:dyDescent="0.25">
      <c r="A3" s="21"/>
      <c r="B3" s="21"/>
      <c r="C3" s="21"/>
      <c r="D3" s="21" t="s">
        <v>88</v>
      </c>
      <c r="E3" s="21" t="s">
        <v>1310</v>
      </c>
      <c r="F3" s="21" t="s">
        <v>1311</v>
      </c>
      <c r="G3" s="21" t="s">
        <v>1312</v>
      </c>
      <c r="H3" s="21" t="s">
        <v>1313</v>
      </c>
      <c r="I3" s="21" t="s">
        <v>1314</v>
      </c>
      <c r="J3" s="21" t="s">
        <v>1315</v>
      </c>
      <c r="K3" s="21" t="s">
        <v>1316</v>
      </c>
      <c r="L3" s="21" t="s">
        <v>1317</v>
      </c>
      <c r="M3" s="21" t="s">
        <v>1318</v>
      </c>
      <c r="N3" s="21" t="s">
        <v>1319</v>
      </c>
      <c r="O3" s="21" t="s">
        <v>1320</v>
      </c>
      <c r="P3" s="21" t="s">
        <v>1321</v>
      </c>
      <c r="Q3" s="21" t="s">
        <v>1322</v>
      </c>
      <c r="R3" s="21" t="s">
        <v>1323</v>
      </c>
      <c r="S3" s="21" t="s">
        <v>1324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41242388</v>
      </c>
      <c r="F4" s="22">
        <v>12845248</v>
      </c>
      <c r="G4" s="22">
        <v>7187</v>
      </c>
      <c r="H4" s="22">
        <v>693532</v>
      </c>
      <c r="I4" s="22">
        <v>9408</v>
      </c>
      <c r="J4" s="22">
        <v>193705</v>
      </c>
      <c r="K4" s="22">
        <v>0</v>
      </c>
      <c r="L4" s="22">
        <v>54991468</v>
      </c>
      <c r="M4" s="22">
        <v>15025817</v>
      </c>
      <c r="N4" s="22">
        <v>4131232</v>
      </c>
      <c r="O4" s="22">
        <v>245999</v>
      </c>
      <c r="P4" s="22">
        <v>0</v>
      </c>
      <c r="Q4" s="22">
        <v>31</v>
      </c>
      <c r="R4" s="22">
        <v>19403079</v>
      </c>
      <c r="S4" s="22">
        <v>35588389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10006540</v>
      </c>
      <c r="F5" s="22">
        <v>4792832</v>
      </c>
      <c r="G5" s="22">
        <v>0</v>
      </c>
      <c r="H5" s="22">
        <v>385702</v>
      </c>
      <c r="I5" s="22">
        <v>0</v>
      </c>
      <c r="J5" s="22">
        <v>4692</v>
      </c>
      <c r="K5" s="22">
        <v>0</v>
      </c>
      <c r="L5" s="22">
        <v>15189766</v>
      </c>
      <c r="M5" s="22">
        <v>2677810</v>
      </c>
      <c r="N5" s="22">
        <v>1184607</v>
      </c>
      <c r="O5" s="22">
        <v>253716</v>
      </c>
      <c r="P5" s="22">
        <v>0</v>
      </c>
      <c r="Q5" s="22">
        <v>0</v>
      </c>
      <c r="R5" s="22">
        <v>4116133</v>
      </c>
      <c r="S5" s="22">
        <v>11073633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1098659000</v>
      </c>
      <c r="F6" s="22">
        <v>809150000</v>
      </c>
      <c r="G6" s="22">
        <v>0</v>
      </c>
      <c r="H6" s="22">
        <v>15839000</v>
      </c>
      <c r="I6" s="22">
        <v>156000</v>
      </c>
      <c r="J6" s="22">
        <v>162000</v>
      </c>
      <c r="K6" s="22">
        <v>0</v>
      </c>
      <c r="L6" s="22">
        <v>1923966000</v>
      </c>
      <c r="M6" s="22">
        <v>435029000</v>
      </c>
      <c r="N6" s="22">
        <v>197026000</v>
      </c>
      <c r="O6" s="22">
        <v>0</v>
      </c>
      <c r="P6" s="22">
        <v>-23247000</v>
      </c>
      <c r="Q6" s="22">
        <v>0</v>
      </c>
      <c r="R6" s="22">
        <v>608808000</v>
      </c>
      <c r="S6" s="22">
        <v>1315158000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19207943</v>
      </c>
      <c r="F7" s="22">
        <v>8407317</v>
      </c>
      <c r="G7" s="22">
        <v>0</v>
      </c>
      <c r="H7" s="22">
        <v>413738</v>
      </c>
      <c r="I7" s="22">
        <v>0</v>
      </c>
      <c r="J7" s="22">
        <v>10885</v>
      </c>
      <c r="K7" s="22">
        <v>0</v>
      </c>
      <c r="L7" s="22">
        <v>28039883</v>
      </c>
      <c r="M7" s="22">
        <v>4829737</v>
      </c>
      <c r="N7" s="22">
        <v>2007876</v>
      </c>
      <c r="O7" s="22">
        <v>0</v>
      </c>
      <c r="P7" s="22">
        <v>0</v>
      </c>
      <c r="Q7" s="22">
        <v>0</v>
      </c>
      <c r="R7" s="22">
        <v>6837613</v>
      </c>
      <c r="S7" s="22">
        <v>21202270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14679108</v>
      </c>
      <c r="F8" s="22">
        <v>7920368</v>
      </c>
      <c r="G8" s="22">
        <v>9777</v>
      </c>
      <c r="H8" s="22">
        <v>326899</v>
      </c>
      <c r="I8" s="22">
        <v>0</v>
      </c>
      <c r="J8" s="22">
        <v>3056</v>
      </c>
      <c r="K8" s="22">
        <v>0</v>
      </c>
      <c r="L8" s="22">
        <v>22939208</v>
      </c>
      <c r="M8" s="22">
        <v>3874051</v>
      </c>
      <c r="N8" s="22">
        <v>1723586</v>
      </c>
      <c r="O8" s="22">
        <v>109361</v>
      </c>
      <c r="P8" s="22">
        <v>0</v>
      </c>
      <c r="Q8" s="22">
        <v>0</v>
      </c>
      <c r="R8" s="22">
        <v>5706998</v>
      </c>
      <c r="S8" s="22">
        <v>17232210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830368000</v>
      </c>
      <c r="F9" s="22">
        <v>650018000</v>
      </c>
      <c r="G9" s="22">
        <v>0</v>
      </c>
      <c r="H9" s="22">
        <v>31012000</v>
      </c>
      <c r="I9" s="22">
        <v>188000</v>
      </c>
      <c r="J9" s="22">
        <v>249000</v>
      </c>
      <c r="K9" s="22">
        <v>0</v>
      </c>
      <c r="L9" s="22">
        <v>1511835000</v>
      </c>
      <c r="M9" s="22">
        <v>265294000</v>
      </c>
      <c r="N9" s="22">
        <v>133759000</v>
      </c>
      <c r="O9" s="22">
        <v>0</v>
      </c>
      <c r="P9" s="22">
        <v>0</v>
      </c>
      <c r="Q9" s="22">
        <v>-2125000</v>
      </c>
      <c r="R9" s="22">
        <v>396928000</v>
      </c>
      <c r="S9" s="22">
        <v>1114907000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20341079</v>
      </c>
      <c r="F10" s="22">
        <v>10868625</v>
      </c>
      <c r="G10" s="22">
        <v>10432455</v>
      </c>
      <c r="H10" s="22">
        <v>841767</v>
      </c>
      <c r="I10" s="22">
        <v>2037</v>
      </c>
      <c r="J10" s="22">
        <v>7777</v>
      </c>
      <c r="K10" s="22">
        <v>0</v>
      </c>
      <c r="L10" s="22">
        <v>42493740</v>
      </c>
      <c r="M10" s="22">
        <v>3567888</v>
      </c>
      <c r="N10" s="22">
        <v>6739400</v>
      </c>
      <c r="O10" s="22">
        <v>196798</v>
      </c>
      <c r="P10" s="22">
        <v>0</v>
      </c>
      <c r="Q10" s="22">
        <v>0</v>
      </c>
      <c r="R10" s="22">
        <v>10504086</v>
      </c>
      <c r="S10" s="22">
        <v>31989654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66710998</v>
      </c>
      <c r="F11" s="22">
        <v>43450991</v>
      </c>
      <c r="G11" s="22">
        <v>794351</v>
      </c>
      <c r="H11" s="22">
        <v>2359779</v>
      </c>
      <c r="I11" s="22">
        <v>6820</v>
      </c>
      <c r="J11" s="22">
        <v>155466</v>
      </c>
      <c r="K11" s="22">
        <v>242068</v>
      </c>
      <c r="L11" s="22">
        <v>113720473</v>
      </c>
      <c r="M11" s="22">
        <v>12891058</v>
      </c>
      <c r="N11" s="22">
        <v>8352934</v>
      </c>
      <c r="O11" s="22">
        <v>336291</v>
      </c>
      <c r="P11" s="22">
        <v>340228</v>
      </c>
      <c r="Q11" s="22">
        <v>0</v>
      </c>
      <c r="R11" s="22">
        <v>21920511</v>
      </c>
      <c r="S11" s="22">
        <v>91799962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12289710</v>
      </c>
      <c r="F12" s="22">
        <v>2590880</v>
      </c>
      <c r="G12" s="22">
        <v>18586</v>
      </c>
      <c r="H12" s="22">
        <v>185278</v>
      </c>
      <c r="I12" s="22">
        <v>4601</v>
      </c>
      <c r="J12" s="22">
        <v>3386</v>
      </c>
      <c r="K12" s="22">
        <v>0</v>
      </c>
      <c r="L12" s="22">
        <v>15092441</v>
      </c>
      <c r="M12" s="22">
        <v>3216539</v>
      </c>
      <c r="N12" s="22">
        <v>840100</v>
      </c>
      <c r="O12" s="22">
        <v>102622</v>
      </c>
      <c r="P12" s="22">
        <v>0</v>
      </c>
      <c r="Q12" s="22">
        <v>0</v>
      </c>
      <c r="R12" s="22">
        <v>4159261</v>
      </c>
      <c r="S12" s="22">
        <v>10933180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27340777</v>
      </c>
      <c r="F13" s="22">
        <v>14849546</v>
      </c>
      <c r="G13" s="22">
        <v>91</v>
      </c>
      <c r="H13" s="22">
        <v>391764</v>
      </c>
      <c r="I13" s="22">
        <v>8889</v>
      </c>
      <c r="J13" s="22">
        <v>34387</v>
      </c>
      <c r="K13" s="22">
        <v>0</v>
      </c>
      <c r="L13" s="22">
        <v>42625454</v>
      </c>
      <c r="M13" s="22">
        <v>7356738</v>
      </c>
      <c r="N13" s="22">
        <v>3623468</v>
      </c>
      <c r="O13" s="22">
        <v>90081</v>
      </c>
      <c r="P13" s="22">
        <v>0</v>
      </c>
      <c r="Q13" s="22">
        <v>1104</v>
      </c>
      <c r="R13" s="22">
        <v>11071391</v>
      </c>
      <c r="S13" s="22">
        <v>31554063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88300000</v>
      </c>
      <c r="F14" s="22">
        <v>44344000</v>
      </c>
      <c r="G14" s="22">
        <v>0</v>
      </c>
      <c r="H14" s="22">
        <v>3735000</v>
      </c>
      <c r="I14" s="22">
        <v>24000</v>
      </c>
      <c r="J14" s="22">
        <v>274000</v>
      </c>
      <c r="K14" s="22">
        <v>0</v>
      </c>
      <c r="L14" s="22">
        <v>136677000</v>
      </c>
      <c r="M14" s="22">
        <v>23447000</v>
      </c>
      <c r="N14" s="22">
        <v>8684000</v>
      </c>
      <c r="O14" s="22">
        <v>1400000</v>
      </c>
      <c r="P14" s="22">
        <v>198000</v>
      </c>
      <c r="Q14" s="22">
        <v>-104000</v>
      </c>
      <c r="R14" s="22">
        <v>33625000</v>
      </c>
      <c r="S14" s="22">
        <v>103052000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21392499</v>
      </c>
      <c r="F15" s="22">
        <v>10138887</v>
      </c>
      <c r="G15" s="22">
        <v>801471</v>
      </c>
      <c r="H15" s="22">
        <v>727682</v>
      </c>
      <c r="I15" s="22">
        <v>3024</v>
      </c>
      <c r="J15" s="22">
        <v>14434</v>
      </c>
      <c r="K15" s="22">
        <v>148513</v>
      </c>
      <c r="L15" s="22">
        <v>33226510</v>
      </c>
      <c r="M15" s="22">
        <v>7420553</v>
      </c>
      <c r="N15" s="22">
        <v>5006144</v>
      </c>
      <c r="O15" s="22">
        <v>0</v>
      </c>
      <c r="P15" s="22">
        <v>0</v>
      </c>
      <c r="Q15" s="22">
        <v>0</v>
      </c>
      <c r="R15" s="22">
        <v>12426697</v>
      </c>
      <c r="S15" s="22">
        <v>20799813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50145000</v>
      </c>
      <c r="F16" s="22">
        <v>21575000</v>
      </c>
      <c r="G16" s="22">
        <v>0</v>
      </c>
      <c r="H16" s="22">
        <v>877000</v>
      </c>
      <c r="I16" s="22">
        <v>45000</v>
      </c>
      <c r="J16" s="22">
        <v>123000</v>
      </c>
      <c r="K16" s="22">
        <v>190000</v>
      </c>
      <c r="L16" s="22">
        <v>72955000</v>
      </c>
      <c r="M16" s="22">
        <v>17807000</v>
      </c>
      <c r="N16" s="22">
        <v>3374000</v>
      </c>
      <c r="O16" s="22">
        <v>782000</v>
      </c>
      <c r="P16" s="22">
        <v>0</v>
      </c>
      <c r="Q16" s="22">
        <v>144000</v>
      </c>
      <c r="R16" s="22">
        <v>22107000</v>
      </c>
      <c r="S16" s="22">
        <v>50848000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89734655</v>
      </c>
      <c r="F17" s="22">
        <v>54856512</v>
      </c>
      <c r="G17" s="22">
        <v>0</v>
      </c>
      <c r="H17" s="22">
        <v>1370100</v>
      </c>
      <c r="I17" s="22">
        <v>95073</v>
      </c>
      <c r="J17" s="22">
        <v>16173</v>
      </c>
      <c r="K17" s="22">
        <v>0</v>
      </c>
      <c r="L17" s="22">
        <v>146072513</v>
      </c>
      <c r="M17" s="22">
        <v>26501413</v>
      </c>
      <c r="N17" s="22">
        <v>13299654</v>
      </c>
      <c r="O17" s="22">
        <v>269599</v>
      </c>
      <c r="P17" s="22">
        <v>0</v>
      </c>
      <c r="Q17" s="22">
        <v>46635</v>
      </c>
      <c r="R17" s="22">
        <v>40117301</v>
      </c>
      <c r="S17" s="22">
        <v>105955212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28982220</v>
      </c>
      <c r="F18" s="22">
        <v>7807610</v>
      </c>
      <c r="G18" s="22">
        <v>0</v>
      </c>
      <c r="H18" s="22">
        <v>278030</v>
      </c>
      <c r="I18" s="22">
        <v>0</v>
      </c>
      <c r="J18" s="22">
        <v>2020</v>
      </c>
      <c r="K18" s="22">
        <v>0</v>
      </c>
      <c r="L18" s="22">
        <v>37069880</v>
      </c>
      <c r="M18" s="22">
        <v>9164710</v>
      </c>
      <c r="N18" s="22">
        <v>1915480</v>
      </c>
      <c r="O18" s="22">
        <v>169050</v>
      </c>
      <c r="P18" s="22">
        <v>0</v>
      </c>
      <c r="Q18" s="22">
        <v>0</v>
      </c>
      <c r="R18" s="22">
        <v>11249240</v>
      </c>
      <c r="S18" s="22">
        <v>25820640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91098831</v>
      </c>
      <c r="F19" s="22">
        <v>17714789</v>
      </c>
      <c r="G19" s="22">
        <v>3195</v>
      </c>
      <c r="H19" s="22">
        <v>1059393</v>
      </c>
      <c r="I19" s="22">
        <v>2208</v>
      </c>
      <c r="J19" s="22">
        <v>90791</v>
      </c>
      <c r="K19" s="22">
        <v>0</v>
      </c>
      <c r="L19" s="22">
        <v>109969207</v>
      </c>
      <c r="M19" s="22">
        <v>22686957</v>
      </c>
      <c r="N19" s="22">
        <v>4395512</v>
      </c>
      <c r="O19" s="22">
        <v>947177</v>
      </c>
      <c r="P19" s="22">
        <v>291542</v>
      </c>
      <c r="Q19" s="22">
        <v>0</v>
      </c>
      <c r="R19" s="22">
        <v>28321188</v>
      </c>
      <c r="S19" s="22">
        <v>81648019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10552710</v>
      </c>
      <c r="F20" s="22">
        <v>4824177</v>
      </c>
      <c r="G20" s="22">
        <v>0</v>
      </c>
      <c r="H20" s="22">
        <v>453974</v>
      </c>
      <c r="I20" s="22">
        <v>0</v>
      </c>
      <c r="J20" s="22">
        <v>36028</v>
      </c>
      <c r="K20" s="22">
        <v>0</v>
      </c>
      <c r="L20" s="22">
        <v>15866889</v>
      </c>
      <c r="M20" s="22">
        <v>3168483</v>
      </c>
      <c r="N20" s="22">
        <v>278961</v>
      </c>
      <c r="O20" s="22">
        <v>263550</v>
      </c>
      <c r="P20" s="22">
        <v>0</v>
      </c>
      <c r="Q20" s="22">
        <v>0</v>
      </c>
      <c r="R20" s="22">
        <v>3710994</v>
      </c>
      <c r="S20" s="22">
        <v>12155895</v>
      </c>
    </row>
    <row r="21" spans="1:19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7377020</v>
      </c>
      <c r="F21" s="22">
        <v>1270155</v>
      </c>
      <c r="G21" s="22">
        <v>54997</v>
      </c>
      <c r="H21" s="22">
        <v>871646</v>
      </c>
      <c r="I21" s="22">
        <v>0</v>
      </c>
      <c r="J21" s="22">
        <v>0</v>
      </c>
      <c r="K21" s="22">
        <v>0</v>
      </c>
      <c r="L21" s="22">
        <v>9573818</v>
      </c>
      <c r="M21" s="22">
        <v>2124586</v>
      </c>
      <c r="N21" s="22">
        <v>575960</v>
      </c>
      <c r="O21" s="22">
        <v>245625</v>
      </c>
      <c r="P21" s="22">
        <v>0</v>
      </c>
      <c r="Q21" s="22">
        <v>0</v>
      </c>
      <c r="R21" s="22">
        <v>2946171</v>
      </c>
      <c r="S21" s="22">
        <v>6627647</v>
      </c>
    </row>
    <row r="22" spans="1:19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3666034</v>
      </c>
      <c r="F22" s="22">
        <v>6044180</v>
      </c>
      <c r="G22" s="22">
        <v>14239</v>
      </c>
      <c r="H22" s="22">
        <v>526336</v>
      </c>
      <c r="I22" s="22">
        <v>171480</v>
      </c>
      <c r="J22" s="22">
        <v>0</v>
      </c>
      <c r="K22" s="22">
        <v>0</v>
      </c>
      <c r="L22" s="22">
        <v>10422269</v>
      </c>
      <c r="M22" s="22">
        <v>1918753</v>
      </c>
      <c r="N22" s="22">
        <v>1897797</v>
      </c>
      <c r="O22" s="22">
        <v>174155</v>
      </c>
      <c r="P22" s="22">
        <v>593705</v>
      </c>
      <c r="Q22" s="22">
        <v>6723</v>
      </c>
      <c r="R22" s="22">
        <v>4591133</v>
      </c>
      <c r="S22" s="22">
        <v>5831136</v>
      </c>
    </row>
    <row r="23" spans="1:19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5102548</v>
      </c>
      <c r="F23" s="22">
        <v>3774989</v>
      </c>
      <c r="G23" s="22">
        <v>4109396</v>
      </c>
      <c r="H23" s="22">
        <v>17396117</v>
      </c>
      <c r="I23" s="22">
        <v>51753</v>
      </c>
      <c r="J23" s="22">
        <v>437018</v>
      </c>
      <c r="K23" s="22">
        <v>0</v>
      </c>
      <c r="L23" s="22">
        <v>30871821</v>
      </c>
      <c r="M23" s="22">
        <v>1360922</v>
      </c>
      <c r="N23" s="22">
        <v>4861230</v>
      </c>
      <c r="O23" s="22">
        <v>392262</v>
      </c>
      <c r="P23" s="22">
        <v>0</v>
      </c>
      <c r="Q23" s="22">
        <v>0</v>
      </c>
      <c r="R23" s="22">
        <v>6614414</v>
      </c>
      <c r="S23" s="22">
        <v>24257407</v>
      </c>
    </row>
    <row r="24" spans="1:19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108718065</v>
      </c>
      <c r="F24" s="22">
        <v>45529270</v>
      </c>
      <c r="G24" s="22">
        <v>82234108</v>
      </c>
      <c r="H24" s="22">
        <v>8360530</v>
      </c>
      <c r="I24" s="22">
        <v>121600</v>
      </c>
      <c r="J24" s="22">
        <v>242214</v>
      </c>
      <c r="K24" s="22">
        <v>0</v>
      </c>
      <c r="L24" s="22">
        <v>245205787</v>
      </c>
      <c r="M24" s="22">
        <v>39122717</v>
      </c>
      <c r="N24" s="22">
        <v>15122267</v>
      </c>
      <c r="O24" s="22">
        <v>1968583</v>
      </c>
      <c r="P24" s="22">
        <v>147580</v>
      </c>
      <c r="Q24" s="22">
        <v>0</v>
      </c>
      <c r="R24" s="22">
        <v>56361147</v>
      </c>
      <c r="S24" s="22">
        <v>188844640</v>
      </c>
    </row>
    <row r="25" spans="1:19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65690013</v>
      </c>
      <c r="F25" s="22">
        <v>99587358</v>
      </c>
      <c r="G25" s="22">
        <v>391187983</v>
      </c>
      <c r="H25" s="22">
        <v>49774733</v>
      </c>
      <c r="I25" s="22">
        <v>0</v>
      </c>
      <c r="J25" s="22">
        <v>0</v>
      </c>
      <c r="K25" s="22">
        <v>0</v>
      </c>
      <c r="L25" s="22">
        <v>606240087</v>
      </c>
      <c r="M25" s="22">
        <v>30273680</v>
      </c>
      <c r="N25" s="22">
        <v>28128561</v>
      </c>
      <c r="O25" s="22">
        <v>-7652</v>
      </c>
      <c r="P25" s="22">
        <v>0</v>
      </c>
      <c r="Q25" s="22">
        <v>-1431748</v>
      </c>
      <c r="R25" s="22">
        <v>56962841</v>
      </c>
      <c r="S25" s="22">
        <v>549277246</v>
      </c>
    </row>
    <row r="26" spans="1:19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137087</v>
      </c>
      <c r="F26" s="22">
        <v>112631</v>
      </c>
      <c r="G26" s="22">
        <v>138702</v>
      </c>
      <c r="H26" s="22">
        <v>470810</v>
      </c>
      <c r="I26" s="22">
        <v>0</v>
      </c>
      <c r="J26" s="22">
        <v>494140</v>
      </c>
      <c r="K26" s="22">
        <v>0</v>
      </c>
      <c r="L26" s="22">
        <v>1353370</v>
      </c>
      <c r="M26" s="22">
        <v>147970</v>
      </c>
      <c r="N26" s="22">
        <v>120285</v>
      </c>
      <c r="O26" s="22">
        <v>31925</v>
      </c>
      <c r="P26" s="22">
        <v>0</v>
      </c>
      <c r="Q26" s="22">
        <v>0</v>
      </c>
      <c r="R26" s="22">
        <v>300180</v>
      </c>
      <c r="S26" s="22">
        <v>1053190</v>
      </c>
    </row>
    <row r="27" spans="1:19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5203884</v>
      </c>
      <c r="F27" s="22">
        <v>2387699</v>
      </c>
      <c r="G27" s="22">
        <v>4704730</v>
      </c>
      <c r="H27" s="22">
        <v>9630209</v>
      </c>
      <c r="I27" s="22">
        <v>18466</v>
      </c>
      <c r="J27" s="22">
        <v>932112</v>
      </c>
      <c r="K27" s="22">
        <v>0</v>
      </c>
      <c r="L27" s="22">
        <v>22877100</v>
      </c>
      <c r="M27" s="22">
        <v>2223674</v>
      </c>
      <c r="N27" s="22">
        <v>2563749</v>
      </c>
      <c r="O27" s="22">
        <v>530980</v>
      </c>
      <c r="P27" s="22">
        <v>0</v>
      </c>
      <c r="Q27" s="22">
        <v>7544</v>
      </c>
      <c r="R27" s="22">
        <v>5325947</v>
      </c>
      <c r="S27" s="22">
        <v>17551153</v>
      </c>
    </row>
    <row r="28" spans="1:19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4434483</v>
      </c>
      <c r="F28" s="22">
        <v>689678</v>
      </c>
      <c r="G28" s="22">
        <v>680046</v>
      </c>
      <c r="H28" s="22">
        <v>3376185</v>
      </c>
      <c r="I28" s="22">
        <v>0</v>
      </c>
      <c r="J28" s="22">
        <v>1080047</v>
      </c>
      <c r="K28" s="22">
        <v>0</v>
      </c>
      <c r="L28" s="22">
        <v>10260439</v>
      </c>
      <c r="M28" s="22">
        <v>1664330</v>
      </c>
      <c r="N28" s="22">
        <v>801902</v>
      </c>
      <c r="O28" s="22">
        <v>98687</v>
      </c>
      <c r="P28" s="22">
        <v>0</v>
      </c>
      <c r="Q28" s="22">
        <v>0</v>
      </c>
      <c r="R28" s="22">
        <v>2564919</v>
      </c>
      <c r="S28" s="22">
        <v>7695520</v>
      </c>
    </row>
    <row r="29" spans="1:19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3566535</v>
      </c>
      <c r="F29" s="22">
        <v>656980</v>
      </c>
      <c r="G29" s="22">
        <v>1945246</v>
      </c>
      <c r="H29" s="22">
        <v>6266065</v>
      </c>
      <c r="I29" s="22">
        <v>443035</v>
      </c>
      <c r="J29" s="22">
        <v>1989118</v>
      </c>
      <c r="K29" s="22">
        <v>0</v>
      </c>
      <c r="L29" s="22">
        <v>14866979</v>
      </c>
      <c r="M29" s="22">
        <v>1624745</v>
      </c>
      <c r="N29" s="22">
        <v>1545413</v>
      </c>
      <c r="O29" s="22">
        <v>177252</v>
      </c>
      <c r="P29" s="22">
        <v>0</v>
      </c>
      <c r="Q29" s="22">
        <v>0</v>
      </c>
      <c r="R29" s="22">
        <v>3347410</v>
      </c>
      <c r="S29" s="22">
        <v>11519569</v>
      </c>
    </row>
    <row r="30" spans="1:19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2199954</v>
      </c>
      <c r="F30" s="22">
        <v>2175690</v>
      </c>
      <c r="G30" s="22">
        <v>5320781</v>
      </c>
      <c r="H30" s="22">
        <v>17450483</v>
      </c>
      <c r="I30" s="22">
        <v>24667</v>
      </c>
      <c r="J30" s="22">
        <v>217023</v>
      </c>
      <c r="K30" s="22">
        <v>0</v>
      </c>
      <c r="L30" s="22">
        <v>27388598</v>
      </c>
      <c r="M30" s="22">
        <v>978728</v>
      </c>
      <c r="N30" s="22">
        <v>3988937</v>
      </c>
      <c r="O30" s="22">
        <v>247856</v>
      </c>
      <c r="P30" s="22">
        <v>0</v>
      </c>
      <c r="Q30" s="22">
        <v>0</v>
      </c>
      <c r="R30" s="22">
        <v>5215521</v>
      </c>
      <c r="S30" s="22">
        <v>22173077</v>
      </c>
    </row>
    <row r="31" spans="1:19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597971</v>
      </c>
      <c r="F31" s="22">
        <v>3478133</v>
      </c>
      <c r="G31" s="22">
        <v>1524921</v>
      </c>
      <c r="H31" s="22">
        <v>800976</v>
      </c>
      <c r="I31" s="22">
        <v>0</v>
      </c>
      <c r="J31" s="22">
        <v>9212</v>
      </c>
      <c r="K31" s="22">
        <v>23230</v>
      </c>
      <c r="L31" s="22">
        <v>6434443</v>
      </c>
      <c r="M31" s="22">
        <v>1004674</v>
      </c>
      <c r="N31" s="22">
        <v>1101322</v>
      </c>
      <c r="O31" s="22">
        <v>159859</v>
      </c>
      <c r="P31" s="22">
        <v>0</v>
      </c>
      <c r="Q31" s="22">
        <v>0</v>
      </c>
      <c r="R31" s="22">
        <v>2265855</v>
      </c>
      <c r="S31" s="22">
        <v>4168588</v>
      </c>
    </row>
    <row r="32" spans="1:19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467474</v>
      </c>
      <c r="F32" s="22">
        <v>425556</v>
      </c>
      <c r="G32" s="22">
        <v>1016117</v>
      </c>
      <c r="H32" s="22">
        <v>3414328</v>
      </c>
      <c r="I32" s="22">
        <v>2935</v>
      </c>
      <c r="J32" s="22">
        <v>771764</v>
      </c>
      <c r="K32" s="22">
        <v>0</v>
      </c>
      <c r="L32" s="22">
        <v>6098174</v>
      </c>
      <c r="M32" s="22">
        <v>222441</v>
      </c>
      <c r="N32" s="22">
        <v>739180</v>
      </c>
      <c r="O32" s="22">
        <v>16183</v>
      </c>
      <c r="P32" s="22">
        <v>0</v>
      </c>
      <c r="Q32" s="22">
        <v>0</v>
      </c>
      <c r="R32" s="22">
        <v>977804</v>
      </c>
      <c r="S32" s="22">
        <v>5120370</v>
      </c>
    </row>
    <row r="33" spans="1:19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8297767</v>
      </c>
      <c r="F33" s="22">
        <v>6050348</v>
      </c>
      <c r="G33" s="22">
        <v>16393975</v>
      </c>
      <c r="H33" s="22">
        <v>29113991</v>
      </c>
      <c r="I33" s="22">
        <v>0</v>
      </c>
      <c r="J33" s="22">
        <v>413067</v>
      </c>
      <c r="K33" s="22">
        <v>0</v>
      </c>
      <c r="L33" s="22">
        <v>60269148</v>
      </c>
      <c r="M33" s="22">
        <v>3990208</v>
      </c>
      <c r="N33" s="22">
        <v>7178544</v>
      </c>
      <c r="O33" s="22">
        <v>258842</v>
      </c>
      <c r="P33" s="22">
        <v>0</v>
      </c>
      <c r="Q33" s="22">
        <v>-52908</v>
      </c>
      <c r="R33" s="22">
        <v>11374686</v>
      </c>
      <c r="S33" s="22">
        <v>48894462</v>
      </c>
    </row>
    <row r="34" spans="1:19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4693473</v>
      </c>
      <c r="F34" s="22">
        <v>2996488</v>
      </c>
      <c r="G34" s="22">
        <v>5864470</v>
      </c>
      <c r="H34" s="22">
        <v>22329747</v>
      </c>
      <c r="I34" s="22">
        <v>0</v>
      </c>
      <c r="J34" s="22">
        <v>133409</v>
      </c>
      <c r="K34" s="22">
        <v>0</v>
      </c>
      <c r="L34" s="22">
        <v>36017587</v>
      </c>
      <c r="M34" s="22">
        <v>2167474</v>
      </c>
      <c r="N34" s="22">
        <v>7015162</v>
      </c>
      <c r="O34" s="22">
        <v>951305</v>
      </c>
      <c r="P34" s="22">
        <v>116</v>
      </c>
      <c r="Q34" s="22">
        <v>-37652</v>
      </c>
      <c r="R34" s="22">
        <v>10096405</v>
      </c>
      <c r="S34" s="22">
        <v>25921182</v>
      </c>
    </row>
    <row r="35" spans="1:19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5021469</v>
      </c>
      <c r="F35" s="22">
        <v>1799291</v>
      </c>
      <c r="G35" s="22">
        <v>1529413</v>
      </c>
      <c r="H35" s="22">
        <v>6631076</v>
      </c>
      <c r="I35" s="22">
        <v>59145</v>
      </c>
      <c r="J35" s="22">
        <v>2061175</v>
      </c>
      <c r="K35" s="22">
        <v>0</v>
      </c>
      <c r="L35" s="22">
        <v>17101569</v>
      </c>
      <c r="M35" s="22">
        <v>2725653</v>
      </c>
      <c r="N35" s="22">
        <v>1942474</v>
      </c>
      <c r="O35" s="22">
        <v>0</v>
      </c>
      <c r="P35" s="22">
        <v>0</v>
      </c>
      <c r="Q35" s="22">
        <v>0</v>
      </c>
      <c r="R35" s="22">
        <v>4668127</v>
      </c>
      <c r="S35" s="22">
        <v>12433442</v>
      </c>
    </row>
    <row r="36" spans="1:19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3538681</v>
      </c>
      <c r="F36" s="22">
        <v>357539</v>
      </c>
      <c r="G36" s="22">
        <v>230267</v>
      </c>
      <c r="H36" s="22">
        <v>1670728</v>
      </c>
      <c r="I36" s="22">
        <v>0</v>
      </c>
      <c r="J36" s="22">
        <v>0</v>
      </c>
      <c r="K36" s="22">
        <v>0</v>
      </c>
      <c r="L36" s="22">
        <v>5797215</v>
      </c>
      <c r="M36" s="22">
        <v>1048478</v>
      </c>
      <c r="N36" s="22">
        <v>341443</v>
      </c>
      <c r="O36" s="22">
        <v>113357</v>
      </c>
      <c r="P36" s="22">
        <v>0</v>
      </c>
      <c r="Q36" s="22">
        <v>0</v>
      </c>
      <c r="R36" s="22">
        <v>1503278</v>
      </c>
      <c r="S36" s="22">
        <v>4293937</v>
      </c>
    </row>
    <row r="37" spans="1:19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400875</v>
      </c>
      <c r="F37" s="22">
        <v>1252417</v>
      </c>
      <c r="G37" s="22">
        <v>3942145</v>
      </c>
      <c r="H37" s="22">
        <v>12451783</v>
      </c>
      <c r="I37" s="22">
        <v>0</v>
      </c>
      <c r="J37" s="22">
        <v>397494</v>
      </c>
      <c r="K37" s="22">
        <v>0</v>
      </c>
      <c r="L37" s="22">
        <v>18444714</v>
      </c>
      <c r="M37" s="22">
        <v>350136</v>
      </c>
      <c r="N37" s="22">
        <v>2667196</v>
      </c>
      <c r="O37" s="22">
        <v>267761</v>
      </c>
      <c r="P37" s="22">
        <v>0</v>
      </c>
      <c r="Q37" s="22">
        <v>0</v>
      </c>
      <c r="R37" s="22">
        <v>3285093</v>
      </c>
      <c r="S37" s="22">
        <v>15159621</v>
      </c>
    </row>
    <row r="38" spans="1:19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7867287</v>
      </c>
      <c r="F38" s="22">
        <v>4315356</v>
      </c>
      <c r="G38" s="22">
        <v>10091710</v>
      </c>
      <c r="H38" s="22">
        <v>30378343</v>
      </c>
      <c r="I38" s="22">
        <v>0</v>
      </c>
      <c r="J38" s="22">
        <v>389945</v>
      </c>
      <c r="K38" s="22">
        <v>0</v>
      </c>
      <c r="L38" s="22">
        <v>53042641</v>
      </c>
      <c r="M38" s="22">
        <v>4261855</v>
      </c>
      <c r="N38" s="22">
        <v>11985688</v>
      </c>
      <c r="O38" s="22">
        <v>436769</v>
      </c>
      <c r="P38" s="22">
        <v>0</v>
      </c>
      <c r="Q38" s="22">
        <v>0</v>
      </c>
      <c r="R38" s="22">
        <v>16684312</v>
      </c>
      <c r="S38" s="22">
        <v>36358329</v>
      </c>
    </row>
    <row r="39" spans="1:19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2634506</v>
      </c>
      <c r="F39" s="22">
        <v>3581843</v>
      </c>
      <c r="G39" s="22">
        <v>2750893</v>
      </c>
      <c r="H39" s="22">
        <v>18035603</v>
      </c>
      <c r="I39" s="22">
        <v>171715</v>
      </c>
      <c r="J39" s="22">
        <v>3628194</v>
      </c>
      <c r="K39" s="22">
        <v>0</v>
      </c>
      <c r="L39" s="22">
        <v>30802754</v>
      </c>
      <c r="M39" s="22">
        <v>2882490</v>
      </c>
      <c r="N39" s="22">
        <v>11991954</v>
      </c>
      <c r="O39" s="22">
        <v>508502</v>
      </c>
      <c r="P39" s="22">
        <v>0</v>
      </c>
      <c r="Q39" s="22">
        <v>0</v>
      </c>
      <c r="R39" s="22">
        <v>15382946</v>
      </c>
      <c r="S39" s="22">
        <v>15419808</v>
      </c>
    </row>
    <row r="40" spans="1:19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1255801</v>
      </c>
      <c r="F40" s="22">
        <v>197130</v>
      </c>
      <c r="G40" s="22">
        <v>1506425</v>
      </c>
      <c r="H40" s="22">
        <v>2807808</v>
      </c>
      <c r="I40" s="22">
        <v>0</v>
      </c>
      <c r="J40" s="22">
        <v>562057</v>
      </c>
      <c r="K40" s="22">
        <v>0</v>
      </c>
      <c r="L40" s="22">
        <v>6329221</v>
      </c>
      <c r="M40" s="22">
        <v>379576</v>
      </c>
      <c r="N40" s="22">
        <v>522912</v>
      </c>
      <c r="O40" s="22">
        <v>85432</v>
      </c>
      <c r="P40" s="22">
        <v>0</v>
      </c>
      <c r="Q40" s="22">
        <v>0</v>
      </c>
      <c r="R40" s="22">
        <v>987920</v>
      </c>
      <c r="S40" s="22">
        <v>5341301</v>
      </c>
    </row>
    <row r="41" spans="1:19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1926389</v>
      </c>
      <c r="F41" s="22">
        <v>1736851</v>
      </c>
      <c r="G41" s="22">
        <v>3648905</v>
      </c>
      <c r="H41" s="22">
        <v>12412805</v>
      </c>
      <c r="I41" s="22">
        <v>42003</v>
      </c>
      <c r="J41" s="22">
        <v>2958356</v>
      </c>
      <c r="K41" s="22">
        <v>0</v>
      </c>
      <c r="L41" s="22">
        <v>22725309</v>
      </c>
      <c r="M41" s="22">
        <v>1043401</v>
      </c>
      <c r="N41" s="22">
        <v>2759760</v>
      </c>
      <c r="O41" s="22">
        <v>288907</v>
      </c>
      <c r="P41" s="22">
        <v>0</v>
      </c>
      <c r="Q41" s="22">
        <v>0</v>
      </c>
      <c r="R41" s="22">
        <v>4092068</v>
      </c>
      <c r="S41" s="22">
        <v>18633241</v>
      </c>
    </row>
    <row r="42" spans="1:19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32825842</v>
      </c>
      <c r="F42" s="22">
        <v>4891816</v>
      </c>
      <c r="G42" s="22">
        <v>1699140</v>
      </c>
      <c r="H42" s="22">
        <v>5199657</v>
      </c>
      <c r="I42" s="22">
        <v>32982</v>
      </c>
      <c r="J42" s="22">
        <v>1580117</v>
      </c>
      <c r="K42" s="22">
        <v>0</v>
      </c>
      <c r="L42" s="22">
        <v>46229554</v>
      </c>
      <c r="M42" s="22">
        <v>15320771</v>
      </c>
      <c r="N42" s="22">
        <v>3391771</v>
      </c>
      <c r="O42" s="22">
        <v>983429</v>
      </c>
      <c r="P42" s="22">
        <v>0</v>
      </c>
      <c r="Q42" s="22">
        <v>0</v>
      </c>
      <c r="R42" s="22">
        <v>19695971</v>
      </c>
      <c r="S42" s="22">
        <v>26533583</v>
      </c>
    </row>
    <row r="43" spans="1:19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1550697</v>
      </c>
      <c r="F43" s="22">
        <v>0</v>
      </c>
      <c r="G43" s="22">
        <v>849304</v>
      </c>
      <c r="H43" s="22">
        <v>4272295</v>
      </c>
      <c r="I43" s="22">
        <v>0</v>
      </c>
      <c r="J43" s="22">
        <v>2470511</v>
      </c>
      <c r="K43" s="22">
        <v>0</v>
      </c>
      <c r="L43" s="22">
        <v>9142807</v>
      </c>
      <c r="M43" s="22">
        <v>941241</v>
      </c>
      <c r="N43" s="22">
        <v>1287114</v>
      </c>
      <c r="O43" s="22">
        <v>194127</v>
      </c>
      <c r="P43" s="22">
        <v>0</v>
      </c>
      <c r="Q43" s="22">
        <v>0</v>
      </c>
      <c r="R43" s="22">
        <v>2422482</v>
      </c>
      <c r="S43" s="22">
        <v>6720325</v>
      </c>
    </row>
    <row r="44" spans="1:19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16897284</v>
      </c>
      <c r="F44" s="22">
        <v>23920584</v>
      </c>
      <c r="G44" s="22">
        <v>13044322</v>
      </c>
      <c r="H44" s="22">
        <v>24248532</v>
      </c>
      <c r="I44" s="22">
        <v>30490</v>
      </c>
      <c r="J44" s="22">
        <v>1266685</v>
      </c>
      <c r="K44" s="22">
        <v>0</v>
      </c>
      <c r="L44" s="22">
        <v>79407897</v>
      </c>
      <c r="M44" s="22">
        <v>7011581</v>
      </c>
      <c r="N44" s="22">
        <v>10656140</v>
      </c>
      <c r="O44" s="22">
        <v>311902</v>
      </c>
      <c r="P44" s="22">
        <v>0</v>
      </c>
      <c r="Q44" s="22">
        <v>0</v>
      </c>
      <c r="R44" s="22">
        <v>17979623</v>
      </c>
      <c r="S44" s="22">
        <v>61428274</v>
      </c>
    </row>
    <row r="45" spans="1:19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2640715</v>
      </c>
      <c r="F45" s="22">
        <v>5273823</v>
      </c>
      <c r="G45" s="22">
        <v>18573597</v>
      </c>
      <c r="H45" s="22">
        <v>52458825</v>
      </c>
      <c r="I45" s="22">
        <v>58758</v>
      </c>
      <c r="J45" s="22">
        <v>287572</v>
      </c>
      <c r="K45" s="22">
        <v>0</v>
      </c>
      <c r="L45" s="22">
        <v>79293290</v>
      </c>
      <c r="M45" s="22">
        <v>1373797</v>
      </c>
      <c r="N45" s="22">
        <v>17536569</v>
      </c>
      <c r="O45" s="22">
        <v>865562</v>
      </c>
      <c r="P45" s="22">
        <v>0</v>
      </c>
      <c r="Q45" s="22">
        <v>0</v>
      </c>
      <c r="R45" s="22">
        <v>19775928</v>
      </c>
      <c r="S45" s="22">
        <v>59517362</v>
      </c>
    </row>
    <row r="46" spans="1:19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2697959</v>
      </c>
      <c r="F46" s="22">
        <v>1956712</v>
      </c>
      <c r="G46" s="22">
        <v>4137484</v>
      </c>
      <c r="H46" s="22">
        <v>15781929</v>
      </c>
      <c r="I46" s="22">
        <v>16167</v>
      </c>
      <c r="J46" s="22">
        <v>1429768</v>
      </c>
      <c r="K46" s="22">
        <v>0</v>
      </c>
      <c r="L46" s="22">
        <v>26020019</v>
      </c>
      <c r="M46" s="22">
        <v>1629905</v>
      </c>
      <c r="N46" s="22">
        <v>4895880</v>
      </c>
      <c r="O46" s="22">
        <v>20463</v>
      </c>
      <c r="P46" s="22">
        <v>0</v>
      </c>
      <c r="Q46" s="22">
        <v>0</v>
      </c>
      <c r="R46" s="22">
        <v>6546248</v>
      </c>
      <c r="S46" s="22">
        <v>19473771</v>
      </c>
    </row>
    <row r="47" spans="1:19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5228591</v>
      </c>
      <c r="F47" s="22">
        <v>6931959</v>
      </c>
      <c r="G47" s="22">
        <v>14649303</v>
      </c>
      <c r="H47" s="22">
        <v>21457347</v>
      </c>
      <c r="I47" s="22">
        <v>57056</v>
      </c>
      <c r="J47" s="22">
        <v>131268</v>
      </c>
      <c r="K47" s="22">
        <v>0</v>
      </c>
      <c r="L47" s="22">
        <v>48455524</v>
      </c>
      <c r="M47" s="22">
        <v>2787053</v>
      </c>
      <c r="N47" s="22">
        <v>4858213</v>
      </c>
      <c r="O47" s="22">
        <v>827543</v>
      </c>
      <c r="P47" s="22">
        <v>0</v>
      </c>
      <c r="Q47" s="22">
        <v>0</v>
      </c>
      <c r="R47" s="22">
        <v>8472809</v>
      </c>
      <c r="S47" s="22">
        <v>39982715</v>
      </c>
    </row>
    <row r="48" spans="1:19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9433244</v>
      </c>
      <c r="F48" s="22">
        <v>847611</v>
      </c>
      <c r="G48" s="22">
        <v>1412978</v>
      </c>
      <c r="H48" s="22">
        <v>6843380</v>
      </c>
      <c r="I48" s="22">
        <v>35830</v>
      </c>
      <c r="J48" s="22">
        <v>650529</v>
      </c>
      <c r="K48" s="22">
        <v>0</v>
      </c>
      <c r="L48" s="22">
        <v>19223572</v>
      </c>
      <c r="M48" s="22">
        <v>3433769</v>
      </c>
      <c r="N48" s="22">
        <v>1218564</v>
      </c>
      <c r="O48" s="22">
        <v>415493</v>
      </c>
      <c r="P48" s="22">
        <v>0</v>
      </c>
      <c r="Q48" s="22">
        <v>6047</v>
      </c>
      <c r="R48" s="22">
        <v>5073873</v>
      </c>
      <c r="S48" s="22">
        <v>14149699</v>
      </c>
    </row>
    <row r="49" spans="1:19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7599634</v>
      </c>
      <c r="F49" s="22">
        <v>6884508</v>
      </c>
      <c r="G49" s="22">
        <v>12721915</v>
      </c>
      <c r="H49" s="22">
        <v>7859175</v>
      </c>
      <c r="I49" s="22">
        <v>43270</v>
      </c>
      <c r="J49" s="22">
        <v>920754</v>
      </c>
      <c r="K49" s="22">
        <v>-2065</v>
      </c>
      <c r="L49" s="22">
        <v>36027191</v>
      </c>
      <c r="M49" s="22">
        <v>4258211</v>
      </c>
      <c r="N49" s="22">
        <v>6338112</v>
      </c>
      <c r="O49" s="22">
        <v>437470</v>
      </c>
      <c r="P49" s="22">
        <v>0</v>
      </c>
      <c r="Q49" s="22">
        <v>0</v>
      </c>
      <c r="R49" s="22">
        <v>11033793</v>
      </c>
      <c r="S49" s="22">
        <v>24993398</v>
      </c>
    </row>
    <row r="50" spans="1:19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2259915</v>
      </c>
      <c r="F50" s="22">
        <v>1941187</v>
      </c>
      <c r="G50" s="22">
        <v>1970409</v>
      </c>
      <c r="H50" s="22">
        <v>7232976</v>
      </c>
      <c r="I50" s="22">
        <v>32253</v>
      </c>
      <c r="J50" s="22">
        <v>1481085</v>
      </c>
      <c r="K50" s="22">
        <v>0</v>
      </c>
      <c r="L50" s="22">
        <v>14917825</v>
      </c>
      <c r="M50" s="22">
        <v>1167863</v>
      </c>
      <c r="N50" s="22">
        <v>1416753</v>
      </c>
      <c r="O50" s="22">
        <v>246127</v>
      </c>
      <c r="P50" s="22">
        <v>261634</v>
      </c>
      <c r="Q50" s="22">
        <v>0</v>
      </c>
      <c r="R50" s="22">
        <v>3092377</v>
      </c>
      <c r="S50" s="22">
        <v>11825448</v>
      </c>
    </row>
    <row r="51" spans="1:19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13067091</v>
      </c>
      <c r="F51" s="22">
        <v>31382362</v>
      </c>
      <c r="G51" s="22">
        <v>989326</v>
      </c>
      <c r="H51" s="22">
        <v>11085783</v>
      </c>
      <c r="I51" s="22">
        <v>0</v>
      </c>
      <c r="J51" s="22">
        <v>1335576</v>
      </c>
      <c r="K51" s="22">
        <v>0</v>
      </c>
      <c r="L51" s="22">
        <v>57860138</v>
      </c>
      <c r="M51" s="22">
        <v>5886147</v>
      </c>
      <c r="N51" s="22">
        <v>12133923</v>
      </c>
      <c r="O51" s="22">
        <v>139809</v>
      </c>
      <c r="P51" s="22">
        <v>0</v>
      </c>
      <c r="Q51" s="22">
        <v>0</v>
      </c>
      <c r="R51" s="22">
        <v>18159879</v>
      </c>
      <c r="S51" s="22">
        <v>39700259</v>
      </c>
    </row>
    <row r="52" spans="1:19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1111340</v>
      </c>
      <c r="F52" s="22">
        <v>6213426</v>
      </c>
      <c r="G52" s="22">
        <v>3288762</v>
      </c>
      <c r="H52" s="22">
        <v>6256257</v>
      </c>
      <c r="I52" s="22">
        <v>0</v>
      </c>
      <c r="J52" s="22">
        <v>63857</v>
      </c>
      <c r="K52" s="22">
        <v>0</v>
      </c>
      <c r="L52" s="22">
        <v>16933642</v>
      </c>
      <c r="M52" s="22">
        <v>1243640</v>
      </c>
      <c r="N52" s="22">
        <v>2833938</v>
      </c>
      <c r="O52" s="22">
        <v>601481</v>
      </c>
      <c r="P52" s="22">
        <v>0</v>
      </c>
      <c r="Q52" s="22">
        <v>0</v>
      </c>
      <c r="R52" s="22">
        <v>4679059</v>
      </c>
      <c r="S52" s="22">
        <v>12254583</v>
      </c>
    </row>
    <row r="53" spans="1:19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6242819</v>
      </c>
      <c r="F53" s="22">
        <v>4862914</v>
      </c>
      <c r="G53" s="22">
        <v>1323496</v>
      </c>
      <c r="H53" s="22">
        <v>2683414</v>
      </c>
      <c r="I53" s="22">
        <v>76774</v>
      </c>
      <c r="J53" s="22">
        <v>3079311</v>
      </c>
      <c r="K53" s="22">
        <v>0</v>
      </c>
      <c r="L53" s="22">
        <v>18268728</v>
      </c>
      <c r="M53" s="22">
        <v>2619244</v>
      </c>
      <c r="N53" s="22">
        <v>2110936</v>
      </c>
      <c r="O53" s="22">
        <v>210345</v>
      </c>
      <c r="P53" s="22">
        <v>0</v>
      </c>
      <c r="Q53" s="22">
        <v>0</v>
      </c>
      <c r="R53" s="22">
        <v>4940525</v>
      </c>
      <c r="S53" s="22">
        <v>13328203</v>
      </c>
    </row>
    <row r="54" spans="1:19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1725525</v>
      </c>
      <c r="F54" s="22">
        <v>925765</v>
      </c>
      <c r="G54" s="22">
        <v>2017449</v>
      </c>
      <c r="H54" s="22">
        <v>8073917</v>
      </c>
      <c r="I54" s="22">
        <v>40188</v>
      </c>
      <c r="J54" s="22">
        <v>2043900</v>
      </c>
      <c r="K54" s="22">
        <v>0</v>
      </c>
      <c r="L54" s="22">
        <v>14826744</v>
      </c>
      <c r="M54" s="22">
        <v>788295</v>
      </c>
      <c r="N54" s="22">
        <v>1336895</v>
      </c>
      <c r="O54" s="22">
        <v>114998</v>
      </c>
      <c r="P54" s="22">
        <v>0</v>
      </c>
      <c r="Q54" s="22">
        <v>0</v>
      </c>
      <c r="R54" s="22">
        <v>2240188</v>
      </c>
      <c r="S54" s="22">
        <v>12586556</v>
      </c>
    </row>
    <row r="55" spans="1:19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10740359</v>
      </c>
      <c r="F55" s="22">
        <v>3359523</v>
      </c>
      <c r="G55" s="22">
        <v>4880307</v>
      </c>
      <c r="H55" s="22">
        <v>17713952</v>
      </c>
      <c r="I55" s="22">
        <v>107468</v>
      </c>
      <c r="J55" s="22">
        <v>1647799</v>
      </c>
      <c r="K55" s="22">
        <v>-37796</v>
      </c>
      <c r="L55" s="22">
        <v>38411612</v>
      </c>
      <c r="M55" s="22">
        <v>5699041</v>
      </c>
      <c r="N55" s="22">
        <v>5619785</v>
      </c>
      <c r="O55" s="22">
        <v>311360</v>
      </c>
      <c r="P55" s="22">
        <v>155105</v>
      </c>
      <c r="Q55" s="22">
        <v>0</v>
      </c>
      <c r="R55" s="22">
        <v>11785291</v>
      </c>
      <c r="S55" s="22">
        <v>26626321</v>
      </c>
    </row>
    <row r="56" spans="1:19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4525963</v>
      </c>
      <c r="F56" s="22">
        <v>3712890</v>
      </c>
      <c r="G56" s="22">
        <v>4593702</v>
      </c>
      <c r="H56" s="22">
        <v>26508789</v>
      </c>
      <c r="I56" s="22">
        <v>251712</v>
      </c>
      <c r="J56" s="22">
        <v>871332</v>
      </c>
      <c r="K56" s="22">
        <v>0</v>
      </c>
      <c r="L56" s="22">
        <v>40464388</v>
      </c>
      <c r="M56" s="22">
        <v>2071554</v>
      </c>
      <c r="N56" s="22">
        <v>10132453</v>
      </c>
      <c r="O56" s="22">
        <v>776452</v>
      </c>
      <c r="P56" s="22">
        <v>0</v>
      </c>
      <c r="Q56" s="22">
        <v>0</v>
      </c>
      <c r="R56" s="22">
        <v>12980459</v>
      </c>
      <c r="S56" s="22">
        <v>27483929</v>
      </c>
    </row>
    <row r="57" spans="1:19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2412504</v>
      </c>
      <c r="F57" s="22">
        <v>2225437</v>
      </c>
      <c r="G57" s="22">
        <v>4455433</v>
      </c>
      <c r="H57" s="22">
        <v>9302252</v>
      </c>
      <c r="I57" s="22">
        <v>54717</v>
      </c>
      <c r="J57" s="22">
        <v>453621</v>
      </c>
      <c r="K57" s="22">
        <v>958</v>
      </c>
      <c r="L57" s="22">
        <v>18904922</v>
      </c>
      <c r="M57" s="22">
        <v>865154</v>
      </c>
      <c r="N57" s="22">
        <v>2736787</v>
      </c>
      <c r="O57" s="22">
        <v>344875</v>
      </c>
      <c r="P57" s="22">
        <v>0</v>
      </c>
      <c r="Q57" s="22">
        <v>-56100</v>
      </c>
      <c r="R57" s="22">
        <v>3890716</v>
      </c>
      <c r="S57" s="22">
        <v>15014206</v>
      </c>
    </row>
    <row r="58" spans="1:19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1308354</v>
      </c>
      <c r="F58" s="22">
        <v>2551574</v>
      </c>
      <c r="G58" s="22">
        <v>7446791</v>
      </c>
      <c r="H58" s="22">
        <v>22530077</v>
      </c>
      <c r="I58" s="22">
        <v>0</v>
      </c>
      <c r="J58" s="22">
        <v>297588</v>
      </c>
      <c r="K58" s="22">
        <v>0</v>
      </c>
      <c r="L58" s="22">
        <v>34134384</v>
      </c>
      <c r="M58" s="22">
        <v>479329</v>
      </c>
      <c r="N58" s="22">
        <v>5314928</v>
      </c>
      <c r="O58" s="22">
        <v>444303</v>
      </c>
      <c r="P58" s="22">
        <v>0</v>
      </c>
      <c r="Q58" s="22">
        <v>0</v>
      </c>
      <c r="R58" s="22">
        <v>6238560</v>
      </c>
      <c r="S58" s="22">
        <v>27895824</v>
      </c>
    </row>
    <row r="59" spans="1:19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1386111</v>
      </c>
      <c r="F59" s="22">
        <v>8395618</v>
      </c>
      <c r="G59" s="22">
        <v>16922340</v>
      </c>
      <c r="H59" s="22">
        <v>48409110</v>
      </c>
      <c r="I59" s="22">
        <v>0</v>
      </c>
      <c r="J59" s="22">
        <v>0</v>
      </c>
      <c r="K59" s="22">
        <v>0</v>
      </c>
      <c r="L59" s="22">
        <v>75113179</v>
      </c>
      <c r="M59" s="22">
        <v>666311</v>
      </c>
      <c r="N59" s="22">
        <v>8475917</v>
      </c>
      <c r="O59" s="22">
        <v>228859</v>
      </c>
      <c r="P59" s="22">
        <v>452712</v>
      </c>
      <c r="Q59" s="22">
        <v>0</v>
      </c>
      <c r="R59" s="22">
        <v>9823799</v>
      </c>
      <c r="S59" s="22">
        <v>65289380</v>
      </c>
    </row>
    <row r="60" spans="1:19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590856</v>
      </c>
      <c r="F60" s="22">
        <v>1006153</v>
      </c>
      <c r="G60" s="22">
        <v>2436920</v>
      </c>
      <c r="H60" s="22">
        <v>7944761</v>
      </c>
      <c r="I60" s="22">
        <v>0</v>
      </c>
      <c r="J60" s="22">
        <v>1085762</v>
      </c>
      <c r="K60" s="22">
        <v>0</v>
      </c>
      <c r="L60" s="22">
        <v>13064452</v>
      </c>
      <c r="M60" s="22">
        <v>434344</v>
      </c>
      <c r="N60" s="22">
        <v>1730714</v>
      </c>
      <c r="O60" s="22">
        <v>499170</v>
      </c>
      <c r="P60" s="22">
        <v>0</v>
      </c>
      <c r="Q60" s="22">
        <v>0</v>
      </c>
      <c r="R60" s="22">
        <v>2664228</v>
      </c>
      <c r="S60" s="22">
        <v>10400224</v>
      </c>
    </row>
    <row r="61" spans="1:19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32623940</v>
      </c>
      <c r="F61" s="22">
        <v>12424454</v>
      </c>
      <c r="G61" s="22">
        <v>1594064</v>
      </c>
      <c r="H61" s="22">
        <v>12660770</v>
      </c>
      <c r="I61" s="22">
        <v>167224</v>
      </c>
      <c r="J61" s="22">
        <v>272310</v>
      </c>
      <c r="K61" s="22">
        <v>0</v>
      </c>
      <c r="L61" s="22">
        <v>59742762</v>
      </c>
      <c r="M61" s="22">
        <v>13915923</v>
      </c>
      <c r="N61" s="22">
        <v>5808203</v>
      </c>
      <c r="O61" s="22">
        <v>404163</v>
      </c>
      <c r="P61" s="22">
        <v>0</v>
      </c>
      <c r="Q61" s="22">
        <v>0</v>
      </c>
      <c r="R61" s="22">
        <v>20128289</v>
      </c>
      <c r="S61" s="22">
        <v>39614473</v>
      </c>
    </row>
    <row r="62" spans="1:19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913782</v>
      </c>
      <c r="F62" s="22">
        <v>778858</v>
      </c>
      <c r="G62" s="22">
        <v>109426</v>
      </c>
      <c r="H62" s="22">
        <v>878703</v>
      </c>
      <c r="I62" s="22">
        <v>4974</v>
      </c>
      <c r="J62" s="22">
        <v>271395</v>
      </c>
      <c r="K62" s="22">
        <v>0</v>
      </c>
      <c r="L62" s="22">
        <v>2957138</v>
      </c>
      <c r="M62" s="22">
        <v>397204</v>
      </c>
      <c r="N62" s="22">
        <v>370272</v>
      </c>
      <c r="O62" s="22">
        <v>62407</v>
      </c>
      <c r="P62" s="22">
        <v>0</v>
      </c>
      <c r="Q62" s="22">
        <v>0</v>
      </c>
      <c r="R62" s="22">
        <v>829883</v>
      </c>
      <c r="S62" s="22">
        <v>2127255</v>
      </c>
    </row>
    <row r="63" spans="1:19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6021681</v>
      </c>
      <c r="F63" s="22">
        <v>672644</v>
      </c>
      <c r="G63" s="22">
        <v>1435881</v>
      </c>
      <c r="H63" s="22">
        <v>2764045</v>
      </c>
      <c r="I63" s="22">
        <v>68782</v>
      </c>
      <c r="J63" s="22">
        <v>502356</v>
      </c>
      <c r="K63" s="22">
        <v>0</v>
      </c>
      <c r="L63" s="22">
        <v>11465389</v>
      </c>
      <c r="M63" s="22">
        <v>1401047</v>
      </c>
      <c r="N63" s="22">
        <v>1132632</v>
      </c>
      <c r="O63" s="22">
        <v>306933</v>
      </c>
      <c r="P63" s="22">
        <v>0</v>
      </c>
      <c r="Q63" s="22">
        <v>0</v>
      </c>
      <c r="R63" s="22">
        <v>2840612</v>
      </c>
      <c r="S63" s="22">
        <v>8624777</v>
      </c>
    </row>
    <row r="64" spans="1:19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4909041</v>
      </c>
      <c r="F64" s="22">
        <v>1701840</v>
      </c>
      <c r="G64" s="22">
        <v>4530911</v>
      </c>
      <c r="H64" s="22">
        <v>12155218</v>
      </c>
      <c r="I64" s="22">
        <v>40518</v>
      </c>
      <c r="J64" s="22">
        <v>728598</v>
      </c>
      <c r="K64" s="22">
        <v>0</v>
      </c>
      <c r="L64" s="22">
        <v>24066126</v>
      </c>
      <c r="M64" s="22">
        <v>3268716</v>
      </c>
      <c r="N64" s="22">
        <v>3501615</v>
      </c>
      <c r="O64" s="22">
        <v>300895</v>
      </c>
      <c r="P64" s="22">
        <v>0</v>
      </c>
      <c r="Q64" s="22">
        <v>0</v>
      </c>
      <c r="R64" s="22">
        <v>7071226</v>
      </c>
      <c r="S64" s="22">
        <v>16994900</v>
      </c>
    </row>
    <row r="65" spans="1:19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936606</v>
      </c>
      <c r="F65" s="22">
        <v>0</v>
      </c>
      <c r="G65" s="22">
        <v>8243093</v>
      </c>
      <c r="H65" s="22">
        <v>13103721</v>
      </c>
      <c r="I65" s="22">
        <v>0</v>
      </c>
      <c r="J65" s="22">
        <v>764561</v>
      </c>
      <c r="K65" s="22">
        <v>0</v>
      </c>
      <c r="L65" s="22">
        <v>23047981</v>
      </c>
      <c r="M65" s="22">
        <v>575791</v>
      </c>
      <c r="N65" s="22">
        <v>4363956</v>
      </c>
      <c r="O65" s="22">
        <v>341665</v>
      </c>
      <c r="P65" s="22">
        <v>0</v>
      </c>
      <c r="Q65" s="22">
        <v>0</v>
      </c>
      <c r="R65" s="22">
        <v>5281412</v>
      </c>
      <c r="S65" s="22">
        <v>17766569</v>
      </c>
    </row>
    <row r="66" spans="1:19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76597</v>
      </c>
      <c r="F66" s="22">
        <v>99486</v>
      </c>
      <c r="G66" s="22">
        <v>64809</v>
      </c>
      <c r="H66" s="22">
        <v>1526313</v>
      </c>
      <c r="I66" s="22">
        <v>0</v>
      </c>
      <c r="J66" s="22">
        <v>53685</v>
      </c>
      <c r="K66" s="22">
        <v>0</v>
      </c>
      <c r="L66" s="22">
        <v>1820890</v>
      </c>
      <c r="M66" s="22">
        <v>57272</v>
      </c>
      <c r="N66" s="22">
        <v>711129</v>
      </c>
      <c r="O66" s="22">
        <v>17937</v>
      </c>
      <c r="P66" s="22">
        <v>-1740</v>
      </c>
      <c r="Q66" s="22">
        <v>0</v>
      </c>
      <c r="R66" s="22">
        <v>784598</v>
      </c>
      <c r="S66" s="22">
        <v>1036292</v>
      </c>
    </row>
    <row r="67" spans="1:19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26935676</v>
      </c>
      <c r="F67" s="22">
        <v>16782801</v>
      </c>
      <c r="G67" s="22">
        <v>0</v>
      </c>
      <c r="H67" s="22">
        <v>11453392</v>
      </c>
      <c r="I67" s="22">
        <v>0</v>
      </c>
      <c r="J67" s="22">
        <v>1817241</v>
      </c>
      <c r="K67" s="22">
        <v>190138</v>
      </c>
      <c r="L67" s="22">
        <v>57179248</v>
      </c>
      <c r="M67" s="22">
        <v>8272149</v>
      </c>
      <c r="N67" s="22">
        <v>8202805</v>
      </c>
      <c r="O67" s="22">
        <v>115544</v>
      </c>
      <c r="P67" s="22">
        <v>0</v>
      </c>
      <c r="Q67" s="22">
        <v>0</v>
      </c>
      <c r="R67" s="22">
        <v>16590498</v>
      </c>
      <c r="S67" s="22">
        <v>40588750</v>
      </c>
    </row>
    <row r="68" spans="1:19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55370335</v>
      </c>
      <c r="F68" s="22">
        <v>19312062</v>
      </c>
      <c r="G68" s="22">
        <v>3569479</v>
      </c>
      <c r="H68" s="22">
        <v>10734365</v>
      </c>
      <c r="I68" s="22">
        <v>123415</v>
      </c>
      <c r="J68" s="22">
        <v>1237899</v>
      </c>
      <c r="K68" s="22">
        <v>0</v>
      </c>
      <c r="L68" s="22">
        <v>90347555</v>
      </c>
      <c r="M68" s="22">
        <v>30077041</v>
      </c>
      <c r="N68" s="22">
        <v>8237227</v>
      </c>
      <c r="O68" s="22">
        <v>510829</v>
      </c>
      <c r="P68" s="22">
        <v>0</v>
      </c>
      <c r="Q68" s="22">
        <v>0</v>
      </c>
      <c r="R68" s="22">
        <v>38825097</v>
      </c>
      <c r="S68" s="22">
        <v>51522458</v>
      </c>
    </row>
    <row r="69" spans="1:19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6732887</v>
      </c>
      <c r="F69" s="22">
        <v>0</v>
      </c>
      <c r="G69" s="22">
        <v>8421009</v>
      </c>
      <c r="H69" s="22">
        <v>15442048</v>
      </c>
      <c r="I69" s="22">
        <v>0</v>
      </c>
      <c r="J69" s="22">
        <v>422256</v>
      </c>
      <c r="K69" s="22">
        <v>-483888</v>
      </c>
      <c r="L69" s="22">
        <v>30534312</v>
      </c>
      <c r="M69" s="22">
        <v>360398</v>
      </c>
      <c r="N69" s="22">
        <v>4679202</v>
      </c>
      <c r="O69" s="22">
        <v>89928</v>
      </c>
      <c r="P69" s="22">
        <v>0</v>
      </c>
      <c r="Q69" s="22">
        <v>0</v>
      </c>
      <c r="R69" s="22">
        <v>5129528</v>
      </c>
      <c r="S69" s="22">
        <v>25404784</v>
      </c>
    </row>
    <row r="70" spans="1:19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2016002</v>
      </c>
      <c r="F70" s="22">
        <v>765820</v>
      </c>
      <c r="G70" s="22">
        <v>1513722</v>
      </c>
      <c r="H70" s="22">
        <v>6248548</v>
      </c>
      <c r="I70" s="22">
        <v>0</v>
      </c>
      <c r="J70" s="22">
        <v>670091</v>
      </c>
      <c r="K70" s="22">
        <v>0</v>
      </c>
      <c r="L70" s="22">
        <v>11214183</v>
      </c>
      <c r="M70" s="22">
        <v>822263</v>
      </c>
      <c r="N70" s="22">
        <v>1119674</v>
      </c>
      <c r="O70" s="22">
        <v>387994</v>
      </c>
      <c r="P70" s="22">
        <v>0</v>
      </c>
      <c r="Q70" s="22">
        <v>5983</v>
      </c>
      <c r="R70" s="22">
        <v>2335914</v>
      </c>
      <c r="S70" s="22">
        <v>8878269</v>
      </c>
    </row>
    <row r="71" spans="1:19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961422</v>
      </c>
      <c r="F71" s="22">
        <v>1163010</v>
      </c>
      <c r="G71" s="22">
        <v>1411586</v>
      </c>
      <c r="H71" s="22">
        <v>2797356</v>
      </c>
      <c r="I71" s="22">
        <v>12877</v>
      </c>
      <c r="J71" s="22">
        <v>1036100</v>
      </c>
      <c r="K71" s="22">
        <v>0</v>
      </c>
      <c r="L71" s="22">
        <v>7382351</v>
      </c>
      <c r="M71" s="22">
        <v>432645</v>
      </c>
      <c r="N71" s="22">
        <v>713221</v>
      </c>
      <c r="O71" s="22">
        <v>65808</v>
      </c>
      <c r="P71" s="22">
        <v>0</v>
      </c>
      <c r="Q71" s="22">
        <v>0</v>
      </c>
      <c r="R71" s="22">
        <v>1211674</v>
      </c>
      <c r="S71" s="22">
        <v>6170677</v>
      </c>
    </row>
    <row r="72" spans="1:19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336175</v>
      </c>
      <c r="F72" s="22">
        <v>1134022</v>
      </c>
      <c r="G72" s="22">
        <v>432372</v>
      </c>
      <c r="H72" s="22">
        <v>1008957</v>
      </c>
      <c r="I72" s="22">
        <v>9159</v>
      </c>
      <c r="J72" s="22">
        <v>277866</v>
      </c>
      <c r="K72" s="22">
        <v>0</v>
      </c>
      <c r="L72" s="22">
        <v>3198551</v>
      </c>
      <c r="M72" s="22">
        <v>139629</v>
      </c>
      <c r="N72" s="22">
        <v>425195</v>
      </c>
      <c r="O72" s="22">
        <v>9023</v>
      </c>
      <c r="P72" s="22">
        <v>0</v>
      </c>
      <c r="Q72" s="22">
        <v>0</v>
      </c>
      <c r="R72" s="22">
        <v>573847</v>
      </c>
      <c r="S72" s="22">
        <v>2624704</v>
      </c>
    </row>
    <row r="73" spans="1:19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4708497</v>
      </c>
      <c r="F73" s="22">
        <v>1165606</v>
      </c>
      <c r="G73" s="22">
        <v>2902446</v>
      </c>
      <c r="H73" s="22">
        <v>8658004</v>
      </c>
      <c r="I73" s="22">
        <v>0</v>
      </c>
      <c r="J73" s="22">
        <v>1192165</v>
      </c>
      <c r="K73" s="22">
        <v>0</v>
      </c>
      <c r="L73" s="22">
        <v>18626718</v>
      </c>
      <c r="M73" s="22">
        <v>1866254</v>
      </c>
      <c r="N73" s="22">
        <v>1725412</v>
      </c>
      <c r="O73" s="22">
        <v>418613</v>
      </c>
      <c r="P73" s="22">
        <v>0</v>
      </c>
      <c r="Q73" s="22">
        <v>0</v>
      </c>
      <c r="R73" s="22">
        <v>4010279</v>
      </c>
      <c r="S73" s="22">
        <v>14616439</v>
      </c>
    </row>
    <row r="74" spans="1:19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476478</v>
      </c>
      <c r="F74" s="22">
        <v>424951</v>
      </c>
      <c r="G74" s="22">
        <v>2558819</v>
      </c>
      <c r="H74" s="22">
        <v>8554674</v>
      </c>
      <c r="I74" s="22">
        <v>0</v>
      </c>
      <c r="J74" s="22">
        <v>1393990</v>
      </c>
      <c r="K74" s="22">
        <v>0</v>
      </c>
      <c r="L74" s="22">
        <v>13408912</v>
      </c>
      <c r="M74" s="22">
        <v>402531</v>
      </c>
      <c r="N74" s="22">
        <v>1716005</v>
      </c>
      <c r="O74" s="22">
        <v>294300</v>
      </c>
      <c r="P74" s="22">
        <v>0</v>
      </c>
      <c r="Q74" s="22">
        <v>0</v>
      </c>
      <c r="R74" s="22">
        <v>2412836</v>
      </c>
      <c r="S74" s="22">
        <v>10996076</v>
      </c>
    </row>
    <row r="75" spans="1:19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3575791</v>
      </c>
      <c r="F75" s="22">
        <v>1213343</v>
      </c>
      <c r="G75" s="22">
        <v>2616967</v>
      </c>
      <c r="H75" s="22">
        <v>9854296</v>
      </c>
      <c r="I75" s="22">
        <v>22552</v>
      </c>
      <c r="J75" s="22">
        <v>1764119</v>
      </c>
      <c r="K75" s="22">
        <v>0</v>
      </c>
      <c r="L75" s="22">
        <v>19047068</v>
      </c>
      <c r="M75" s="22">
        <v>1656075</v>
      </c>
      <c r="N75" s="22">
        <v>2644989</v>
      </c>
      <c r="O75" s="22">
        <v>443858</v>
      </c>
      <c r="P75" s="22">
        <v>0</v>
      </c>
      <c r="Q75" s="22">
        <v>0</v>
      </c>
      <c r="R75" s="22">
        <v>4744922</v>
      </c>
      <c r="S75" s="22">
        <v>14302146</v>
      </c>
    </row>
    <row r="76" spans="1:19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19582806</v>
      </c>
      <c r="F76" s="22">
        <v>8538932</v>
      </c>
      <c r="G76" s="22">
        <v>7978344</v>
      </c>
      <c r="H76" s="22">
        <v>5581961</v>
      </c>
      <c r="I76" s="22">
        <v>136719</v>
      </c>
      <c r="J76" s="22">
        <v>867781</v>
      </c>
      <c r="K76" s="22">
        <v>0</v>
      </c>
      <c r="L76" s="22">
        <v>42686543</v>
      </c>
      <c r="M76" s="22">
        <v>8408338</v>
      </c>
      <c r="N76" s="22">
        <v>3851567</v>
      </c>
      <c r="O76" s="22">
        <v>483641</v>
      </c>
      <c r="P76" s="22">
        <v>0</v>
      </c>
      <c r="Q76" s="22">
        <v>0</v>
      </c>
      <c r="R76" s="22">
        <v>12743546</v>
      </c>
      <c r="S76" s="22">
        <v>29942997</v>
      </c>
    </row>
    <row r="77" spans="1:19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2902165</v>
      </c>
      <c r="F77" s="22">
        <v>2039537</v>
      </c>
      <c r="G77" s="22">
        <v>2719921</v>
      </c>
      <c r="H77" s="22">
        <v>10048558</v>
      </c>
      <c r="I77" s="22">
        <v>53652</v>
      </c>
      <c r="J77" s="22">
        <v>1612127</v>
      </c>
      <c r="K77" s="22">
        <v>0</v>
      </c>
      <c r="L77" s="22">
        <v>19375960</v>
      </c>
      <c r="M77" s="22">
        <v>1659916</v>
      </c>
      <c r="N77" s="22">
        <v>3562470</v>
      </c>
      <c r="O77" s="22">
        <v>146901</v>
      </c>
      <c r="P77" s="22">
        <v>0</v>
      </c>
      <c r="Q77" s="22">
        <v>0</v>
      </c>
      <c r="R77" s="22">
        <v>5369287</v>
      </c>
      <c r="S77" s="22">
        <v>14006673</v>
      </c>
    </row>
    <row r="78" spans="1:19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2098277</v>
      </c>
      <c r="F78" s="22">
        <v>665766</v>
      </c>
      <c r="G78" s="22">
        <v>597172</v>
      </c>
      <c r="H78" s="22">
        <v>5943207</v>
      </c>
      <c r="I78" s="22">
        <v>29529</v>
      </c>
      <c r="J78" s="22">
        <v>1057909</v>
      </c>
      <c r="K78" s="22">
        <v>0</v>
      </c>
      <c r="L78" s="22">
        <v>10391860</v>
      </c>
      <c r="M78" s="22">
        <v>944033</v>
      </c>
      <c r="N78" s="22">
        <v>973431</v>
      </c>
      <c r="O78" s="22">
        <v>352000</v>
      </c>
      <c r="P78" s="22">
        <v>0</v>
      </c>
      <c r="Q78" s="22">
        <v>0</v>
      </c>
      <c r="R78" s="22">
        <v>2269464</v>
      </c>
      <c r="S78" s="22">
        <v>8122396</v>
      </c>
    </row>
    <row r="79" spans="1:19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1374069</v>
      </c>
      <c r="F79" s="22">
        <v>524554</v>
      </c>
      <c r="G79" s="22">
        <v>1713694</v>
      </c>
      <c r="H79" s="22">
        <v>5706107</v>
      </c>
      <c r="I79" s="22">
        <v>0</v>
      </c>
      <c r="J79" s="22">
        <v>1521648</v>
      </c>
      <c r="K79" s="22">
        <v>0</v>
      </c>
      <c r="L79" s="22">
        <v>10840072</v>
      </c>
      <c r="M79" s="22">
        <v>755979</v>
      </c>
      <c r="N79" s="22">
        <v>880003</v>
      </c>
      <c r="O79" s="22">
        <v>262777</v>
      </c>
      <c r="P79" s="22">
        <v>0</v>
      </c>
      <c r="Q79" s="22">
        <v>0</v>
      </c>
      <c r="R79" s="22">
        <v>1898759</v>
      </c>
      <c r="S79" s="22">
        <v>8941313</v>
      </c>
    </row>
    <row r="80" spans="1:19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5451640</v>
      </c>
      <c r="F80" s="22">
        <v>3949880</v>
      </c>
      <c r="G80" s="22">
        <v>4958705</v>
      </c>
      <c r="H80" s="22">
        <v>14139446</v>
      </c>
      <c r="I80" s="22">
        <v>0</v>
      </c>
      <c r="J80" s="22">
        <v>2555372</v>
      </c>
      <c r="K80" s="22">
        <v>0</v>
      </c>
      <c r="L80" s="22">
        <v>31055043</v>
      </c>
      <c r="M80" s="22">
        <v>2549589</v>
      </c>
      <c r="N80" s="22">
        <v>3873418</v>
      </c>
      <c r="O80" s="22">
        <v>0</v>
      </c>
      <c r="P80" s="22">
        <v>0</v>
      </c>
      <c r="Q80" s="22">
        <v>2731528</v>
      </c>
      <c r="R80" s="22">
        <v>9154535</v>
      </c>
      <c r="S80" s="22">
        <v>21900508</v>
      </c>
    </row>
    <row r="81" spans="1:19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3607625</v>
      </c>
      <c r="F81" s="22">
        <v>921962</v>
      </c>
      <c r="G81" s="22">
        <v>1577573</v>
      </c>
      <c r="H81" s="22">
        <v>7470436</v>
      </c>
      <c r="I81" s="22">
        <v>0</v>
      </c>
      <c r="J81" s="22">
        <v>2505264</v>
      </c>
      <c r="K81" s="22">
        <v>0</v>
      </c>
      <c r="L81" s="22">
        <v>16082860</v>
      </c>
      <c r="M81" s="22">
        <v>1472706</v>
      </c>
      <c r="N81" s="22">
        <v>2282385</v>
      </c>
      <c r="O81" s="22">
        <v>195697</v>
      </c>
      <c r="P81" s="22">
        <v>0</v>
      </c>
      <c r="Q81" s="22">
        <v>0</v>
      </c>
      <c r="R81" s="22">
        <v>3950788</v>
      </c>
      <c r="S81" s="22">
        <v>12132072</v>
      </c>
    </row>
    <row r="82" spans="1:19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2720905</v>
      </c>
      <c r="F82" s="22">
        <v>3201090</v>
      </c>
      <c r="G82" s="22">
        <v>4711212</v>
      </c>
      <c r="H82" s="22">
        <v>21604473</v>
      </c>
      <c r="I82" s="22">
        <v>482293</v>
      </c>
      <c r="J82" s="22">
        <v>982623</v>
      </c>
      <c r="K82" s="22">
        <v>0</v>
      </c>
      <c r="L82" s="22">
        <v>33702596</v>
      </c>
      <c r="M82" s="22">
        <v>1284698</v>
      </c>
      <c r="N82" s="22">
        <v>4430761</v>
      </c>
      <c r="O82" s="22">
        <v>270917</v>
      </c>
      <c r="P82" s="22">
        <v>0</v>
      </c>
      <c r="Q82" s="22">
        <v>0</v>
      </c>
      <c r="R82" s="22">
        <v>5986376</v>
      </c>
      <c r="S82" s="22">
        <v>27716220</v>
      </c>
    </row>
    <row r="83" spans="1:19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1761505</v>
      </c>
      <c r="F83" s="22">
        <v>213642</v>
      </c>
      <c r="G83" s="22">
        <v>558355</v>
      </c>
      <c r="H83" s="22">
        <v>2263012</v>
      </c>
      <c r="I83" s="22">
        <v>19987</v>
      </c>
      <c r="J83" s="22">
        <v>1918912</v>
      </c>
      <c r="K83" s="22">
        <v>0</v>
      </c>
      <c r="L83" s="22">
        <v>6735413</v>
      </c>
      <c r="M83" s="22">
        <v>871615</v>
      </c>
      <c r="N83" s="22">
        <v>753641</v>
      </c>
      <c r="O83" s="22">
        <v>196835</v>
      </c>
      <c r="P83" s="22">
        <v>0</v>
      </c>
      <c r="Q83" s="22">
        <v>0</v>
      </c>
      <c r="R83" s="22">
        <v>1822091</v>
      </c>
      <c r="S83" s="22">
        <v>4913322</v>
      </c>
    </row>
    <row r="84" spans="1:19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4952930</v>
      </c>
      <c r="F84" s="22">
        <v>994516</v>
      </c>
      <c r="G84" s="22">
        <v>933447</v>
      </c>
      <c r="H84" s="22">
        <v>4248130</v>
      </c>
      <c r="I84" s="22">
        <v>0</v>
      </c>
      <c r="J84" s="22">
        <v>2069857</v>
      </c>
      <c r="K84" s="22">
        <v>0</v>
      </c>
      <c r="L84" s="22">
        <v>13198880</v>
      </c>
      <c r="M84" s="22">
        <v>1860740</v>
      </c>
      <c r="N84" s="22">
        <v>698295</v>
      </c>
      <c r="O84" s="22">
        <v>651199</v>
      </c>
      <c r="P84" s="22">
        <v>0</v>
      </c>
      <c r="Q84" s="22">
        <v>0</v>
      </c>
      <c r="R84" s="22">
        <v>3210234</v>
      </c>
      <c r="S84" s="22">
        <v>9988646</v>
      </c>
    </row>
    <row r="85" spans="1:19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6785592</v>
      </c>
      <c r="F85" s="22">
        <v>3766691</v>
      </c>
      <c r="G85" s="22">
        <v>2885925</v>
      </c>
      <c r="H85" s="22">
        <v>11077717</v>
      </c>
      <c r="I85" s="22">
        <v>52028</v>
      </c>
      <c r="J85" s="22">
        <v>1568984</v>
      </c>
      <c r="K85" s="22">
        <v>-81851</v>
      </c>
      <c r="L85" s="22">
        <v>26055086</v>
      </c>
      <c r="M85" s="22">
        <v>4584779</v>
      </c>
      <c r="N85" s="22">
        <v>2779716</v>
      </c>
      <c r="O85" s="22">
        <v>568837</v>
      </c>
      <c r="P85" s="22">
        <v>0</v>
      </c>
      <c r="Q85" s="22">
        <v>0</v>
      </c>
      <c r="R85" s="22">
        <v>7933332</v>
      </c>
      <c r="S85" s="22">
        <v>18121754</v>
      </c>
    </row>
    <row r="86" spans="1:19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7445700</v>
      </c>
      <c r="F86" s="22">
        <v>5316045</v>
      </c>
      <c r="G86" s="22">
        <v>5961310</v>
      </c>
      <c r="H86" s="22">
        <v>18255792</v>
      </c>
      <c r="I86" s="22">
        <v>0</v>
      </c>
      <c r="J86" s="22">
        <v>2232378</v>
      </c>
      <c r="K86" s="22">
        <v>-933533</v>
      </c>
      <c r="L86" s="22">
        <v>38277692</v>
      </c>
      <c r="M86" s="22">
        <v>3031903</v>
      </c>
      <c r="N86" s="22">
        <v>7259053</v>
      </c>
      <c r="O86" s="22">
        <v>0</v>
      </c>
      <c r="P86" s="22">
        <v>547256</v>
      </c>
      <c r="Q86" s="22">
        <v>-30653</v>
      </c>
      <c r="R86" s="22">
        <v>10807559</v>
      </c>
      <c r="S86" s="22">
        <v>27470133</v>
      </c>
    </row>
    <row r="87" spans="1:19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3326340</v>
      </c>
      <c r="F87" s="22">
        <v>527132</v>
      </c>
      <c r="G87" s="22">
        <v>648589</v>
      </c>
      <c r="H87" s="22">
        <v>5567622</v>
      </c>
      <c r="I87" s="22">
        <v>22194</v>
      </c>
      <c r="J87" s="22">
        <v>1404872</v>
      </c>
      <c r="K87" s="22">
        <v>0</v>
      </c>
      <c r="L87" s="22">
        <v>11496749</v>
      </c>
      <c r="M87" s="22">
        <v>1698413</v>
      </c>
      <c r="N87" s="22">
        <v>1200200</v>
      </c>
      <c r="O87" s="22">
        <v>362985</v>
      </c>
      <c r="P87" s="22">
        <v>70000</v>
      </c>
      <c r="Q87" s="22">
        <v>0</v>
      </c>
      <c r="R87" s="22">
        <v>3331598</v>
      </c>
      <c r="S87" s="22">
        <v>8165151</v>
      </c>
    </row>
    <row r="88" spans="1:19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2538156</v>
      </c>
      <c r="F88" s="22">
        <v>2260176</v>
      </c>
      <c r="G88" s="22">
        <v>6443588</v>
      </c>
      <c r="H88" s="22">
        <v>11620479</v>
      </c>
      <c r="I88" s="22">
        <v>24144</v>
      </c>
      <c r="J88" s="22">
        <v>81128</v>
      </c>
      <c r="K88" s="22">
        <v>0</v>
      </c>
      <c r="L88" s="22">
        <v>22967671</v>
      </c>
      <c r="M88" s="22">
        <v>1460291</v>
      </c>
      <c r="N88" s="22">
        <v>4059108</v>
      </c>
      <c r="O88" s="22">
        <v>537917</v>
      </c>
      <c r="P88" s="22">
        <v>0</v>
      </c>
      <c r="Q88" s="22">
        <v>0</v>
      </c>
      <c r="R88" s="22">
        <v>6057316</v>
      </c>
      <c r="S88" s="22">
        <v>16910355</v>
      </c>
    </row>
    <row r="89" spans="1:19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7088828</v>
      </c>
      <c r="F89" s="22">
        <v>5691699</v>
      </c>
      <c r="G89" s="22">
        <v>14755412</v>
      </c>
      <c r="H89" s="22">
        <v>42293264</v>
      </c>
      <c r="I89" s="22">
        <v>493093</v>
      </c>
      <c r="J89" s="22">
        <v>205122</v>
      </c>
      <c r="K89" s="22">
        <v>0</v>
      </c>
      <c r="L89" s="22">
        <v>70527418</v>
      </c>
      <c r="M89" s="22">
        <v>3265865</v>
      </c>
      <c r="N89" s="22">
        <v>17637425</v>
      </c>
      <c r="O89" s="22">
        <v>1140867</v>
      </c>
      <c r="P89" s="22">
        <v>0</v>
      </c>
      <c r="Q89" s="22">
        <v>0</v>
      </c>
      <c r="R89" s="22">
        <v>22044157</v>
      </c>
      <c r="S89" s="22">
        <v>48483261</v>
      </c>
    </row>
    <row r="90" spans="1:19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2760865</v>
      </c>
      <c r="F90" s="22">
        <v>1472830</v>
      </c>
      <c r="G90" s="22">
        <v>0</v>
      </c>
      <c r="H90" s="22">
        <v>119237</v>
      </c>
      <c r="I90" s="22">
        <v>0</v>
      </c>
      <c r="J90" s="22">
        <v>0</v>
      </c>
      <c r="K90" s="22">
        <v>0</v>
      </c>
      <c r="L90" s="22">
        <v>4352932</v>
      </c>
      <c r="M90" s="22">
        <v>700910</v>
      </c>
      <c r="N90" s="22">
        <v>302148</v>
      </c>
      <c r="O90" s="22">
        <v>96309</v>
      </c>
      <c r="P90" s="22">
        <v>0</v>
      </c>
      <c r="Q90" s="22">
        <v>0</v>
      </c>
      <c r="R90" s="22">
        <v>1099367</v>
      </c>
      <c r="S90" s="22">
        <v>3253565</v>
      </c>
    </row>
    <row r="91" spans="1:19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6661120</v>
      </c>
      <c r="F91" s="22">
        <v>13617176</v>
      </c>
      <c r="G91" s="22">
        <v>0</v>
      </c>
      <c r="H91" s="22">
        <v>160968</v>
      </c>
      <c r="I91" s="22">
        <v>0</v>
      </c>
      <c r="J91" s="22">
        <v>0</v>
      </c>
      <c r="K91" s="22">
        <v>0</v>
      </c>
      <c r="L91" s="22">
        <v>20439264</v>
      </c>
      <c r="M91" s="22">
        <v>3172621</v>
      </c>
      <c r="N91" s="22">
        <v>2515837</v>
      </c>
      <c r="O91" s="22">
        <v>376558</v>
      </c>
      <c r="P91" s="22">
        <v>0</v>
      </c>
      <c r="Q91" s="22">
        <v>0</v>
      </c>
      <c r="R91" s="22">
        <v>6065016</v>
      </c>
      <c r="S91" s="22">
        <v>14374248</v>
      </c>
    </row>
    <row r="92" spans="1:19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3445090</v>
      </c>
      <c r="F92" s="22">
        <v>1575727</v>
      </c>
      <c r="G92" s="22">
        <v>32966</v>
      </c>
      <c r="H92" s="22">
        <v>109583</v>
      </c>
      <c r="I92" s="22">
        <v>0</v>
      </c>
      <c r="J92" s="22">
        <v>1169</v>
      </c>
      <c r="K92" s="22">
        <v>0</v>
      </c>
      <c r="L92" s="22">
        <v>5164535</v>
      </c>
      <c r="M92" s="22">
        <v>902593</v>
      </c>
      <c r="N92" s="22">
        <v>379141</v>
      </c>
      <c r="O92" s="22">
        <v>49451</v>
      </c>
      <c r="P92" s="22">
        <v>0</v>
      </c>
      <c r="Q92" s="22">
        <v>16824</v>
      </c>
      <c r="R92" s="22">
        <v>1348009</v>
      </c>
      <c r="S92" s="22">
        <v>3816526</v>
      </c>
    </row>
    <row r="93" spans="1:19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612362</v>
      </c>
      <c r="F93" s="22">
        <v>186816</v>
      </c>
      <c r="G93" s="22">
        <v>0</v>
      </c>
      <c r="H93" s="22">
        <v>26113</v>
      </c>
      <c r="I93" s="22">
        <v>837</v>
      </c>
      <c r="J93" s="22">
        <v>517</v>
      </c>
      <c r="K93" s="22">
        <v>0</v>
      </c>
      <c r="L93" s="22">
        <v>826645</v>
      </c>
      <c r="M93" s="22">
        <v>137718</v>
      </c>
      <c r="N93" s="22">
        <v>52167</v>
      </c>
      <c r="O93" s="22">
        <v>10125</v>
      </c>
      <c r="P93" s="22">
        <v>0</v>
      </c>
      <c r="Q93" s="22">
        <v>0</v>
      </c>
      <c r="R93" s="22">
        <v>200010</v>
      </c>
      <c r="S93" s="22">
        <v>626635</v>
      </c>
    </row>
    <row r="94" spans="1:19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1015930</v>
      </c>
      <c r="F94" s="22">
        <v>405746</v>
      </c>
      <c r="G94" s="22">
        <v>0</v>
      </c>
      <c r="H94" s="22">
        <v>39596</v>
      </c>
      <c r="I94" s="22">
        <v>9572</v>
      </c>
      <c r="J94" s="22">
        <v>6842</v>
      </c>
      <c r="K94" s="22">
        <v>0</v>
      </c>
      <c r="L94" s="22">
        <v>1477686</v>
      </c>
      <c r="M94" s="22">
        <v>234739</v>
      </c>
      <c r="N94" s="22">
        <v>91589</v>
      </c>
      <c r="O94" s="22">
        <v>22525</v>
      </c>
      <c r="P94" s="22">
        <v>0</v>
      </c>
      <c r="Q94" s="22">
        <v>0</v>
      </c>
      <c r="R94" s="22">
        <v>348853</v>
      </c>
      <c r="S94" s="22">
        <v>1128833</v>
      </c>
    </row>
    <row r="95" spans="1:19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17116463</v>
      </c>
      <c r="F95" s="22">
        <v>1224955</v>
      </c>
      <c r="G95" s="22">
        <v>635</v>
      </c>
      <c r="H95" s="22">
        <v>164180</v>
      </c>
      <c r="I95" s="22">
        <v>0</v>
      </c>
      <c r="J95" s="22">
        <v>1886</v>
      </c>
      <c r="K95" s="22">
        <v>0</v>
      </c>
      <c r="L95" s="22">
        <v>18508119</v>
      </c>
      <c r="M95" s="22">
        <v>5001731</v>
      </c>
      <c r="N95" s="22">
        <v>390886</v>
      </c>
      <c r="O95" s="22">
        <v>44496</v>
      </c>
      <c r="P95" s="22">
        <v>0</v>
      </c>
      <c r="Q95" s="22">
        <v>0</v>
      </c>
      <c r="R95" s="22">
        <v>5437113</v>
      </c>
      <c r="S95" s="22">
        <v>13071006</v>
      </c>
    </row>
    <row r="96" spans="1:19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1976398</v>
      </c>
      <c r="F96" s="22">
        <v>899458</v>
      </c>
      <c r="G96" s="22">
        <v>16068</v>
      </c>
      <c r="H96" s="22">
        <v>74993</v>
      </c>
      <c r="I96" s="22">
        <v>0</v>
      </c>
      <c r="J96" s="22">
        <v>0</v>
      </c>
      <c r="K96" s="22">
        <v>-4394</v>
      </c>
      <c r="L96" s="22">
        <v>2962523</v>
      </c>
      <c r="M96" s="22">
        <v>428190</v>
      </c>
      <c r="N96" s="22">
        <v>178961</v>
      </c>
      <c r="O96" s="22">
        <v>11613</v>
      </c>
      <c r="P96" s="22">
        <v>0</v>
      </c>
      <c r="Q96" s="22">
        <v>0</v>
      </c>
      <c r="R96" s="22">
        <v>618764</v>
      </c>
      <c r="S96" s="22">
        <v>2343759</v>
      </c>
    </row>
    <row r="97" spans="1:19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1049143</v>
      </c>
      <c r="F97" s="22">
        <v>199700</v>
      </c>
      <c r="G97" s="22">
        <v>7836</v>
      </c>
      <c r="H97" s="22">
        <v>24581</v>
      </c>
      <c r="I97" s="22">
        <v>295</v>
      </c>
      <c r="J97" s="22">
        <v>236</v>
      </c>
      <c r="K97" s="22">
        <v>0</v>
      </c>
      <c r="L97" s="22">
        <v>1281791</v>
      </c>
      <c r="M97" s="22">
        <v>229974</v>
      </c>
      <c r="N97" s="22">
        <v>50865</v>
      </c>
      <c r="O97" s="22">
        <v>7249</v>
      </c>
      <c r="P97" s="22">
        <v>0</v>
      </c>
      <c r="Q97" s="22">
        <v>0</v>
      </c>
      <c r="R97" s="22">
        <v>288088</v>
      </c>
      <c r="S97" s="22">
        <v>993703</v>
      </c>
    </row>
    <row r="98" spans="1:19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7885250</v>
      </c>
      <c r="F98" s="22">
        <v>1257504</v>
      </c>
      <c r="G98" s="22">
        <v>62093</v>
      </c>
      <c r="H98" s="22">
        <v>91223</v>
      </c>
      <c r="I98" s="22">
        <v>2620</v>
      </c>
      <c r="J98" s="22">
        <v>2048</v>
      </c>
      <c r="K98" s="22">
        <v>0</v>
      </c>
      <c r="L98" s="22">
        <v>9300738</v>
      </c>
      <c r="M98" s="22">
        <v>1885057</v>
      </c>
      <c r="N98" s="22">
        <v>346620</v>
      </c>
      <c r="O98" s="22">
        <v>57463</v>
      </c>
      <c r="P98" s="22">
        <v>0</v>
      </c>
      <c r="Q98" s="22">
        <v>0</v>
      </c>
      <c r="R98" s="22">
        <v>2289140</v>
      </c>
      <c r="S98" s="22">
        <v>7011598</v>
      </c>
    </row>
    <row r="99" spans="1:19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1599341</v>
      </c>
      <c r="F99" s="22">
        <v>82603</v>
      </c>
      <c r="G99" s="22">
        <v>811</v>
      </c>
      <c r="H99" s="22">
        <v>37873</v>
      </c>
      <c r="I99" s="22">
        <v>0</v>
      </c>
      <c r="J99" s="22">
        <v>3378</v>
      </c>
      <c r="K99" s="22">
        <v>-720</v>
      </c>
      <c r="L99" s="22">
        <v>1723286</v>
      </c>
      <c r="M99" s="22">
        <v>364374</v>
      </c>
      <c r="N99" s="22">
        <v>21196</v>
      </c>
      <c r="O99" s="22">
        <v>14106</v>
      </c>
      <c r="P99" s="22">
        <v>0</v>
      </c>
      <c r="Q99" s="22">
        <v>0</v>
      </c>
      <c r="R99" s="22">
        <v>399676</v>
      </c>
      <c r="S99" s="22">
        <v>1323610</v>
      </c>
    </row>
    <row r="100" spans="1:19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3450445</v>
      </c>
      <c r="F100" s="22">
        <v>5684126</v>
      </c>
      <c r="G100" s="22">
        <v>1235</v>
      </c>
      <c r="H100" s="22">
        <v>96191</v>
      </c>
      <c r="I100" s="22">
        <v>0</v>
      </c>
      <c r="J100" s="22">
        <v>21823</v>
      </c>
      <c r="K100" s="22">
        <v>0</v>
      </c>
      <c r="L100" s="22">
        <v>9253820</v>
      </c>
      <c r="M100" s="22">
        <v>1390729</v>
      </c>
      <c r="N100" s="22">
        <v>1313492</v>
      </c>
      <c r="O100" s="22">
        <v>50319</v>
      </c>
      <c r="P100" s="22">
        <v>0</v>
      </c>
      <c r="Q100" s="22">
        <v>0</v>
      </c>
      <c r="R100" s="22">
        <v>2754540</v>
      </c>
      <c r="S100" s="22">
        <v>6499280</v>
      </c>
    </row>
    <row r="101" spans="1:19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1529928</v>
      </c>
      <c r="F101" s="22">
        <v>514211</v>
      </c>
      <c r="G101" s="22">
        <v>35173</v>
      </c>
      <c r="H101" s="22">
        <v>37901</v>
      </c>
      <c r="I101" s="22">
        <v>3718</v>
      </c>
      <c r="J101" s="22">
        <v>2482</v>
      </c>
      <c r="K101" s="22">
        <v>0</v>
      </c>
      <c r="L101" s="22">
        <v>2123413</v>
      </c>
      <c r="M101" s="22">
        <v>310676</v>
      </c>
      <c r="N101" s="22">
        <v>109648</v>
      </c>
      <c r="O101" s="22">
        <v>39189</v>
      </c>
      <c r="P101" s="22">
        <v>16524</v>
      </c>
      <c r="Q101" s="22">
        <v>0</v>
      </c>
      <c r="R101" s="22">
        <v>476037</v>
      </c>
      <c r="S101" s="22">
        <v>1647376</v>
      </c>
    </row>
    <row r="102" spans="1:19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942737</v>
      </c>
      <c r="F102" s="22">
        <v>0</v>
      </c>
      <c r="G102" s="22">
        <v>122136</v>
      </c>
      <c r="H102" s="22">
        <v>28638</v>
      </c>
      <c r="I102" s="22">
        <v>0</v>
      </c>
      <c r="J102" s="22">
        <v>0</v>
      </c>
      <c r="K102" s="22">
        <v>0</v>
      </c>
      <c r="L102" s="22">
        <v>1093511</v>
      </c>
      <c r="M102" s="22">
        <v>270157</v>
      </c>
      <c r="N102" s="22">
        <v>10700</v>
      </c>
      <c r="O102" s="22">
        <v>0</v>
      </c>
      <c r="P102" s="22">
        <v>0</v>
      </c>
      <c r="Q102" s="22">
        <v>0</v>
      </c>
      <c r="R102" s="22">
        <v>280857</v>
      </c>
      <c r="S102" s="22">
        <v>812654</v>
      </c>
    </row>
    <row r="103" spans="1:19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1266483</v>
      </c>
      <c r="F103" s="22">
        <v>79848</v>
      </c>
      <c r="G103" s="22">
        <v>7401</v>
      </c>
      <c r="H103" s="22">
        <v>53065</v>
      </c>
      <c r="I103" s="22">
        <v>581</v>
      </c>
      <c r="J103" s="22">
        <v>3138</v>
      </c>
      <c r="K103" s="22">
        <v>0</v>
      </c>
      <c r="L103" s="22">
        <v>1410516</v>
      </c>
      <c r="M103" s="22">
        <v>292277</v>
      </c>
      <c r="N103" s="22">
        <v>38966</v>
      </c>
      <c r="O103" s="22">
        <v>51618</v>
      </c>
      <c r="P103" s="22">
        <v>0</v>
      </c>
      <c r="Q103" s="22">
        <v>0</v>
      </c>
      <c r="R103" s="22">
        <v>382861</v>
      </c>
      <c r="S103" s="22">
        <v>1027655</v>
      </c>
    </row>
    <row r="104" spans="1:19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3039430</v>
      </c>
      <c r="F104" s="22">
        <v>399671</v>
      </c>
      <c r="G104" s="22">
        <v>0</v>
      </c>
      <c r="H104" s="22">
        <v>34075</v>
      </c>
      <c r="I104" s="22">
        <v>0</v>
      </c>
      <c r="J104" s="22">
        <v>78</v>
      </c>
      <c r="K104" s="22">
        <v>0</v>
      </c>
      <c r="L104" s="22">
        <v>3473254</v>
      </c>
      <c r="M104" s="22">
        <v>732700</v>
      </c>
      <c r="N104" s="22">
        <v>141359</v>
      </c>
      <c r="O104" s="22">
        <v>45118</v>
      </c>
      <c r="P104" s="22">
        <v>0</v>
      </c>
      <c r="Q104" s="22">
        <v>0</v>
      </c>
      <c r="R104" s="22">
        <v>919177</v>
      </c>
      <c r="S104" s="22">
        <v>2554077</v>
      </c>
    </row>
    <row r="105" spans="1:19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2298832</v>
      </c>
      <c r="F105" s="22">
        <v>619782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2918614</v>
      </c>
      <c r="M105" s="22">
        <v>492598</v>
      </c>
      <c r="N105" s="22">
        <v>132028</v>
      </c>
      <c r="O105" s="22">
        <v>0</v>
      </c>
      <c r="P105" s="22">
        <v>4920</v>
      </c>
      <c r="Q105" s="22">
        <v>0</v>
      </c>
      <c r="R105" s="22">
        <v>629546</v>
      </c>
      <c r="S105" s="22">
        <v>2289068</v>
      </c>
    </row>
    <row r="106" spans="1:19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24142166</v>
      </c>
      <c r="F106" s="22">
        <v>9653965</v>
      </c>
      <c r="G106" s="22">
        <v>3161</v>
      </c>
      <c r="H106" s="22">
        <v>532124</v>
      </c>
      <c r="I106" s="22">
        <v>20992</v>
      </c>
      <c r="J106" s="22">
        <v>0</v>
      </c>
      <c r="K106" s="22">
        <v>0</v>
      </c>
      <c r="L106" s="22">
        <v>34352408</v>
      </c>
      <c r="M106" s="22">
        <v>12000575</v>
      </c>
      <c r="N106" s="22">
        <v>3105602</v>
      </c>
      <c r="O106" s="22">
        <v>893126</v>
      </c>
      <c r="P106" s="22">
        <v>0</v>
      </c>
      <c r="Q106" s="22">
        <v>0</v>
      </c>
      <c r="R106" s="22">
        <v>15999303</v>
      </c>
      <c r="S106" s="22">
        <v>18353105</v>
      </c>
    </row>
    <row r="107" spans="1:19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2721818</v>
      </c>
      <c r="F107" s="22">
        <v>635072</v>
      </c>
      <c r="G107" s="22">
        <v>3575</v>
      </c>
      <c r="H107" s="22">
        <v>55891</v>
      </c>
      <c r="I107" s="22">
        <v>76</v>
      </c>
      <c r="J107" s="22">
        <v>0</v>
      </c>
      <c r="K107" s="22">
        <v>0</v>
      </c>
      <c r="L107" s="22">
        <v>3416432</v>
      </c>
      <c r="M107" s="22">
        <v>717660</v>
      </c>
      <c r="N107" s="22">
        <v>155066</v>
      </c>
      <c r="O107" s="22">
        <v>63468</v>
      </c>
      <c r="P107" s="22">
        <v>0</v>
      </c>
      <c r="Q107" s="22">
        <v>0</v>
      </c>
      <c r="R107" s="22">
        <v>936194</v>
      </c>
      <c r="S107" s="22">
        <v>2480238</v>
      </c>
    </row>
    <row r="108" spans="1:19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3665365</v>
      </c>
      <c r="F108" s="22">
        <v>600603</v>
      </c>
      <c r="G108" s="22">
        <v>452</v>
      </c>
      <c r="H108" s="22">
        <v>136626</v>
      </c>
      <c r="I108" s="22">
        <v>1791</v>
      </c>
      <c r="J108" s="22">
        <v>3596</v>
      </c>
      <c r="K108" s="22">
        <v>0</v>
      </c>
      <c r="L108" s="22">
        <v>4408433</v>
      </c>
      <c r="M108" s="22">
        <v>1040425</v>
      </c>
      <c r="N108" s="22">
        <v>216518</v>
      </c>
      <c r="O108" s="22">
        <v>34587</v>
      </c>
      <c r="P108" s="22">
        <v>0</v>
      </c>
      <c r="Q108" s="22">
        <v>0</v>
      </c>
      <c r="R108" s="22">
        <v>1291530</v>
      </c>
      <c r="S108" s="22">
        <v>3116903</v>
      </c>
    </row>
    <row r="109" spans="1:19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819191</v>
      </c>
      <c r="F109" s="22">
        <v>237868</v>
      </c>
      <c r="G109" s="22">
        <v>0</v>
      </c>
      <c r="H109" s="22">
        <v>35583</v>
      </c>
      <c r="I109" s="22">
        <v>0</v>
      </c>
      <c r="J109" s="22">
        <v>1584</v>
      </c>
      <c r="K109" s="22">
        <v>0</v>
      </c>
      <c r="L109" s="22">
        <v>1094226</v>
      </c>
      <c r="M109" s="22">
        <v>152608</v>
      </c>
      <c r="N109" s="22">
        <v>50985</v>
      </c>
      <c r="O109" s="22">
        <v>37704</v>
      </c>
      <c r="P109" s="22">
        <v>0</v>
      </c>
      <c r="Q109" s="22">
        <v>0</v>
      </c>
      <c r="R109" s="22">
        <v>241297</v>
      </c>
      <c r="S109" s="22">
        <v>852929</v>
      </c>
    </row>
    <row r="110" spans="1:19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20030932</v>
      </c>
      <c r="F110" s="22">
        <v>846595</v>
      </c>
      <c r="G110" s="22">
        <v>0</v>
      </c>
      <c r="H110" s="22">
        <v>116107</v>
      </c>
      <c r="I110" s="22">
        <v>0</v>
      </c>
      <c r="J110" s="22">
        <v>5649</v>
      </c>
      <c r="K110" s="22">
        <v>0</v>
      </c>
      <c r="L110" s="22">
        <v>20999283</v>
      </c>
      <c r="M110" s="22">
        <v>6149496</v>
      </c>
      <c r="N110" s="22">
        <v>355807</v>
      </c>
      <c r="O110" s="22">
        <v>0</v>
      </c>
      <c r="P110" s="22">
        <v>0</v>
      </c>
      <c r="Q110" s="22">
        <v>0</v>
      </c>
      <c r="R110" s="22">
        <v>6505303</v>
      </c>
      <c r="S110" s="22">
        <v>14493980</v>
      </c>
    </row>
    <row r="111" spans="1:19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3102931</v>
      </c>
      <c r="F111" s="22">
        <v>1013428</v>
      </c>
      <c r="G111" s="22">
        <v>0</v>
      </c>
      <c r="H111" s="22">
        <v>109634</v>
      </c>
      <c r="I111" s="22">
        <v>0</v>
      </c>
      <c r="J111" s="22">
        <v>92083</v>
      </c>
      <c r="K111" s="22">
        <v>0</v>
      </c>
      <c r="L111" s="22">
        <v>4318076</v>
      </c>
      <c r="M111" s="22">
        <v>930937</v>
      </c>
      <c r="N111" s="22">
        <v>274424</v>
      </c>
      <c r="O111" s="22">
        <v>112070</v>
      </c>
      <c r="P111" s="22">
        <v>0</v>
      </c>
      <c r="Q111" s="22">
        <v>0</v>
      </c>
      <c r="R111" s="22">
        <v>1317431</v>
      </c>
      <c r="S111" s="22">
        <v>3000645</v>
      </c>
    </row>
    <row r="112" spans="1:19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7197820</v>
      </c>
      <c r="F112" s="22">
        <v>700844</v>
      </c>
      <c r="G112" s="22">
        <v>22036</v>
      </c>
      <c r="H112" s="22">
        <v>100374</v>
      </c>
      <c r="I112" s="22">
        <v>3417</v>
      </c>
      <c r="J112" s="22">
        <v>2791</v>
      </c>
      <c r="K112" s="22">
        <v>0</v>
      </c>
      <c r="L112" s="22">
        <v>8027282</v>
      </c>
      <c r="M112" s="22">
        <v>1782569</v>
      </c>
      <c r="N112" s="22">
        <v>222584</v>
      </c>
      <c r="O112" s="22">
        <v>91302</v>
      </c>
      <c r="P112" s="22">
        <v>0</v>
      </c>
      <c r="Q112" s="22">
        <v>0</v>
      </c>
      <c r="R112" s="22">
        <v>2096455</v>
      </c>
      <c r="S112" s="22">
        <v>5930827</v>
      </c>
    </row>
    <row r="113" spans="1:19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1817914</v>
      </c>
      <c r="F113" s="22">
        <v>97451</v>
      </c>
      <c r="G113" s="22">
        <v>116</v>
      </c>
      <c r="H113" s="22">
        <v>26246</v>
      </c>
      <c r="I113" s="22">
        <v>5258</v>
      </c>
      <c r="J113" s="22">
        <v>34533</v>
      </c>
      <c r="K113" s="22">
        <v>0</v>
      </c>
      <c r="L113" s="22">
        <v>1981518</v>
      </c>
      <c r="M113" s="22">
        <v>518830</v>
      </c>
      <c r="N113" s="22">
        <v>36097</v>
      </c>
      <c r="O113" s="22">
        <v>25693</v>
      </c>
      <c r="P113" s="22">
        <v>0</v>
      </c>
      <c r="Q113" s="22">
        <v>0</v>
      </c>
      <c r="R113" s="22">
        <v>580620</v>
      </c>
      <c r="S113" s="22">
        <v>1400898</v>
      </c>
    </row>
    <row r="114" spans="1:19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23138116</v>
      </c>
      <c r="F114" s="22">
        <v>4454851</v>
      </c>
      <c r="G114" s="22">
        <v>0</v>
      </c>
      <c r="H114" s="22">
        <v>363768</v>
      </c>
      <c r="I114" s="22">
        <v>10196</v>
      </c>
      <c r="J114" s="22">
        <v>2620</v>
      </c>
      <c r="K114" s="22">
        <v>0</v>
      </c>
      <c r="L114" s="22">
        <v>27969551</v>
      </c>
      <c r="M114" s="22">
        <v>8090997</v>
      </c>
      <c r="N114" s="22">
        <v>1669337</v>
      </c>
      <c r="O114" s="22">
        <v>127320</v>
      </c>
      <c r="P114" s="22">
        <v>0</v>
      </c>
      <c r="Q114" s="22">
        <v>0</v>
      </c>
      <c r="R114" s="22">
        <v>9887654</v>
      </c>
      <c r="S114" s="22">
        <v>18081897</v>
      </c>
    </row>
    <row r="115" spans="1:19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790004</v>
      </c>
      <c r="F115" s="22">
        <v>489168</v>
      </c>
      <c r="G115" s="22">
        <v>0</v>
      </c>
      <c r="H115" s="22">
        <v>53339</v>
      </c>
      <c r="I115" s="22">
        <v>0</v>
      </c>
      <c r="J115" s="22">
        <v>212</v>
      </c>
      <c r="K115" s="22">
        <v>0</v>
      </c>
      <c r="L115" s="22">
        <v>1332723</v>
      </c>
      <c r="M115" s="22">
        <v>130586</v>
      </c>
      <c r="N115" s="22">
        <v>83343</v>
      </c>
      <c r="O115" s="22">
        <v>37820</v>
      </c>
      <c r="P115" s="22">
        <v>0</v>
      </c>
      <c r="Q115" s="22">
        <v>0</v>
      </c>
      <c r="R115" s="22">
        <v>251749</v>
      </c>
      <c r="S115" s="22">
        <v>1080974</v>
      </c>
    </row>
    <row r="116" spans="1:19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2309124</v>
      </c>
      <c r="F116" s="22">
        <v>1491457</v>
      </c>
      <c r="G116" s="22">
        <v>36529</v>
      </c>
      <c r="H116" s="22">
        <v>69134</v>
      </c>
      <c r="I116" s="22">
        <v>3944</v>
      </c>
      <c r="J116" s="22">
        <v>2495</v>
      </c>
      <c r="K116" s="22">
        <v>0</v>
      </c>
      <c r="L116" s="22">
        <v>3912683</v>
      </c>
      <c r="M116" s="22">
        <v>793604</v>
      </c>
      <c r="N116" s="22">
        <v>599745</v>
      </c>
      <c r="O116" s="22">
        <v>16691</v>
      </c>
      <c r="P116" s="22">
        <v>0</v>
      </c>
      <c r="Q116" s="22">
        <v>0</v>
      </c>
      <c r="R116" s="22">
        <v>1410040</v>
      </c>
      <c r="S116" s="22">
        <v>2502643</v>
      </c>
    </row>
    <row r="117" spans="1:19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713654</v>
      </c>
      <c r="F117" s="22">
        <v>144254</v>
      </c>
      <c r="G117" s="22">
        <v>1560</v>
      </c>
      <c r="H117" s="22">
        <v>19946</v>
      </c>
      <c r="I117" s="22">
        <v>989</v>
      </c>
      <c r="J117" s="22">
        <v>57</v>
      </c>
      <c r="K117" s="22">
        <v>0</v>
      </c>
      <c r="L117" s="22">
        <v>880460</v>
      </c>
      <c r="M117" s="22">
        <v>166203</v>
      </c>
      <c r="N117" s="22">
        <v>27952</v>
      </c>
      <c r="O117" s="22">
        <v>13567</v>
      </c>
      <c r="P117" s="22">
        <v>0</v>
      </c>
      <c r="Q117" s="22">
        <v>0</v>
      </c>
      <c r="R117" s="22">
        <v>207722</v>
      </c>
      <c r="S117" s="22">
        <v>672738</v>
      </c>
    </row>
    <row r="118" spans="1:19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5605815</v>
      </c>
      <c r="F118" s="22">
        <v>1093694</v>
      </c>
      <c r="G118" s="22">
        <v>2347</v>
      </c>
      <c r="H118" s="22">
        <v>161674</v>
      </c>
      <c r="I118" s="22">
        <v>0</v>
      </c>
      <c r="J118" s="22">
        <v>1940</v>
      </c>
      <c r="K118" s="22">
        <v>0</v>
      </c>
      <c r="L118" s="22">
        <v>6865470</v>
      </c>
      <c r="M118" s="22">
        <v>1837136</v>
      </c>
      <c r="N118" s="22">
        <v>370963</v>
      </c>
      <c r="O118" s="22">
        <v>17649</v>
      </c>
      <c r="P118" s="22">
        <v>0</v>
      </c>
      <c r="Q118" s="22">
        <v>0</v>
      </c>
      <c r="R118" s="22">
        <v>2225748</v>
      </c>
      <c r="S118" s="22">
        <v>4639722</v>
      </c>
    </row>
    <row r="119" spans="1:19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5196274</v>
      </c>
      <c r="F119" s="22">
        <v>475619</v>
      </c>
      <c r="G119" s="22">
        <v>0</v>
      </c>
      <c r="H119" s="22">
        <v>62850</v>
      </c>
      <c r="I119" s="22">
        <v>0</v>
      </c>
      <c r="J119" s="22">
        <v>7097</v>
      </c>
      <c r="K119" s="22">
        <v>0</v>
      </c>
      <c r="L119" s="22">
        <v>5741840</v>
      </c>
      <c r="M119" s="22">
        <v>1282475</v>
      </c>
      <c r="N119" s="22">
        <v>135368</v>
      </c>
      <c r="O119" s="22">
        <v>39248</v>
      </c>
      <c r="P119" s="22">
        <v>25685</v>
      </c>
      <c r="Q119" s="22">
        <v>0</v>
      </c>
      <c r="R119" s="22">
        <v>1482776</v>
      </c>
      <c r="S119" s="22">
        <v>4259064</v>
      </c>
    </row>
    <row r="120" spans="1:19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5742551</v>
      </c>
      <c r="F120" s="22">
        <v>5337018</v>
      </c>
      <c r="G120" s="22">
        <v>827322</v>
      </c>
      <c r="H120" s="22">
        <v>730022</v>
      </c>
      <c r="I120" s="22">
        <v>0</v>
      </c>
      <c r="J120" s="22">
        <v>51969</v>
      </c>
      <c r="K120" s="22">
        <v>0</v>
      </c>
      <c r="L120" s="22">
        <v>12688882</v>
      </c>
      <c r="M120" s="22">
        <v>1772092</v>
      </c>
      <c r="N120" s="22">
        <v>1482473</v>
      </c>
      <c r="O120" s="22">
        <v>325276</v>
      </c>
      <c r="P120" s="22">
        <v>0</v>
      </c>
      <c r="Q120" s="22">
        <v>0</v>
      </c>
      <c r="R120" s="22">
        <v>3579841</v>
      </c>
      <c r="S120" s="22">
        <v>9109041</v>
      </c>
    </row>
    <row r="121" spans="1:19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6928375</v>
      </c>
      <c r="F121" s="22">
        <v>3232334</v>
      </c>
      <c r="G121" s="22">
        <v>39574</v>
      </c>
      <c r="H121" s="22">
        <v>596877</v>
      </c>
      <c r="I121" s="22">
        <v>5927</v>
      </c>
      <c r="J121" s="22">
        <v>14476</v>
      </c>
      <c r="K121" s="22">
        <v>0</v>
      </c>
      <c r="L121" s="22">
        <v>10817563</v>
      </c>
      <c r="M121" s="22">
        <v>1812723</v>
      </c>
      <c r="N121" s="22">
        <v>930532</v>
      </c>
      <c r="O121" s="22">
        <v>362235</v>
      </c>
      <c r="P121" s="22">
        <v>0</v>
      </c>
      <c r="Q121" s="22">
        <v>-4597</v>
      </c>
      <c r="R121" s="22">
        <v>3100893</v>
      </c>
      <c r="S121" s="22">
        <v>7716670</v>
      </c>
    </row>
    <row r="122" spans="1:19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994209</v>
      </c>
      <c r="F122" s="22">
        <v>287188</v>
      </c>
      <c r="G122" s="22">
        <v>0</v>
      </c>
      <c r="H122" s="22">
        <v>40071</v>
      </c>
      <c r="I122" s="22">
        <v>300</v>
      </c>
      <c r="J122" s="22">
        <v>61</v>
      </c>
      <c r="K122" s="22">
        <v>0</v>
      </c>
      <c r="L122" s="22">
        <v>1321829</v>
      </c>
      <c r="M122" s="22">
        <v>228490</v>
      </c>
      <c r="N122" s="22">
        <v>75272</v>
      </c>
      <c r="O122" s="22">
        <v>7620</v>
      </c>
      <c r="P122" s="22">
        <v>0</v>
      </c>
      <c r="Q122" s="22">
        <v>0</v>
      </c>
      <c r="R122" s="22">
        <v>311382</v>
      </c>
      <c r="S122" s="22">
        <v>1010447</v>
      </c>
    </row>
    <row r="123" spans="1:19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6366191</v>
      </c>
      <c r="F123" s="22">
        <v>5277404</v>
      </c>
      <c r="G123" s="22">
        <v>365580</v>
      </c>
      <c r="H123" s="22">
        <v>523034</v>
      </c>
      <c r="I123" s="22">
        <v>33499</v>
      </c>
      <c r="J123" s="22">
        <v>737</v>
      </c>
      <c r="K123" s="22">
        <v>0</v>
      </c>
      <c r="L123" s="22">
        <v>12566445</v>
      </c>
      <c r="M123" s="22">
        <v>2003625</v>
      </c>
      <c r="N123" s="22">
        <v>1089727</v>
      </c>
      <c r="O123" s="22">
        <v>150166</v>
      </c>
      <c r="P123" s="22">
        <v>0</v>
      </c>
      <c r="Q123" s="22">
        <v>0</v>
      </c>
      <c r="R123" s="22">
        <v>3243518</v>
      </c>
      <c r="S123" s="22">
        <v>9322927</v>
      </c>
    </row>
    <row r="124" spans="1:19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1006210</v>
      </c>
      <c r="F124" s="22">
        <v>712702</v>
      </c>
      <c r="G124" s="22">
        <v>1929</v>
      </c>
      <c r="H124" s="22">
        <v>64364</v>
      </c>
      <c r="I124" s="22">
        <v>0</v>
      </c>
      <c r="J124" s="22">
        <v>962</v>
      </c>
      <c r="K124" s="22">
        <v>0</v>
      </c>
      <c r="L124" s="22">
        <v>1786167</v>
      </c>
      <c r="M124" s="22">
        <v>242251</v>
      </c>
      <c r="N124" s="22">
        <v>122776</v>
      </c>
      <c r="O124" s="22">
        <v>39266</v>
      </c>
      <c r="P124" s="22">
        <v>0</v>
      </c>
      <c r="Q124" s="22">
        <v>-63</v>
      </c>
      <c r="R124" s="22">
        <v>404230</v>
      </c>
      <c r="S124" s="22">
        <v>1381937</v>
      </c>
    </row>
    <row r="125" spans="1:19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3116558</v>
      </c>
      <c r="F125" s="22">
        <v>1234315</v>
      </c>
      <c r="G125" s="22">
        <v>24050</v>
      </c>
      <c r="H125" s="22">
        <v>93321</v>
      </c>
      <c r="I125" s="22">
        <v>0</v>
      </c>
      <c r="J125" s="22">
        <v>5613</v>
      </c>
      <c r="K125" s="22">
        <v>0</v>
      </c>
      <c r="L125" s="22">
        <v>4473857</v>
      </c>
      <c r="M125" s="22">
        <v>621071</v>
      </c>
      <c r="N125" s="22">
        <v>256591</v>
      </c>
      <c r="O125" s="22">
        <v>74341</v>
      </c>
      <c r="P125" s="22">
        <v>0</v>
      </c>
      <c r="Q125" s="22">
        <v>0</v>
      </c>
      <c r="R125" s="22">
        <v>952003</v>
      </c>
      <c r="S125" s="22">
        <v>3521854</v>
      </c>
    </row>
    <row r="126" spans="1:19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780729</v>
      </c>
      <c r="F126" s="22">
        <v>442831</v>
      </c>
      <c r="G126" s="22">
        <v>11859</v>
      </c>
      <c r="H126" s="22">
        <v>43969</v>
      </c>
      <c r="I126" s="22">
        <v>441</v>
      </c>
      <c r="J126" s="22">
        <v>848</v>
      </c>
      <c r="K126" s="22">
        <v>0</v>
      </c>
      <c r="L126" s="22">
        <v>1280677</v>
      </c>
      <c r="M126" s="22">
        <v>133492</v>
      </c>
      <c r="N126" s="22">
        <v>88533</v>
      </c>
      <c r="O126" s="22">
        <v>11818</v>
      </c>
      <c r="P126" s="22">
        <v>0</v>
      </c>
      <c r="Q126" s="22">
        <v>0</v>
      </c>
      <c r="R126" s="22">
        <v>233843</v>
      </c>
      <c r="S126" s="22">
        <v>1046834</v>
      </c>
    </row>
    <row r="127" spans="1:19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2945834</v>
      </c>
      <c r="F127" s="22">
        <v>199161</v>
      </c>
      <c r="G127" s="22">
        <v>0</v>
      </c>
      <c r="H127" s="22">
        <v>0</v>
      </c>
      <c r="I127" s="22">
        <v>0</v>
      </c>
      <c r="J127" s="22">
        <v>5652</v>
      </c>
      <c r="K127" s="22">
        <v>0</v>
      </c>
      <c r="L127" s="22">
        <v>3150647</v>
      </c>
      <c r="M127" s="22">
        <v>638337</v>
      </c>
      <c r="N127" s="22">
        <v>273091</v>
      </c>
      <c r="O127" s="22">
        <v>88463</v>
      </c>
      <c r="P127" s="22">
        <v>0</v>
      </c>
      <c r="Q127" s="22">
        <v>0</v>
      </c>
      <c r="R127" s="22">
        <v>999891</v>
      </c>
      <c r="S127" s="22">
        <v>2150756</v>
      </c>
    </row>
    <row r="128" spans="1:19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1946451</v>
      </c>
      <c r="F128" s="22">
        <v>1710063</v>
      </c>
      <c r="G128" s="22">
        <v>6420</v>
      </c>
      <c r="H128" s="22">
        <v>98509</v>
      </c>
      <c r="I128" s="22">
        <v>0</v>
      </c>
      <c r="J128" s="22">
        <v>0</v>
      </c>
      <c r="K128" s="22">
        <v>0</v>
      </c>
      <c r="L128" s="22">
        <v>3761443</v>
      </c>
      <c r="M128" s="22">
        <v>704059</v>
      </c>
      <c r="N128" s="22">
        <v>8173</v>
      </c>
      <c r="O128" s="22">
        <v>56871</v>
      </c>
      <c r="P128" s="22">
        <v>0</v>
      </c>
      <c r="Q128" s="22">
        <v>0</v>
      </c>
      <c r="R128" s="22">
        <v>769103</v>
      </c>
      <c r="S128" s="22">
        <v>2992340</v>
      </c>
    </row>
    <row r="129" spans="1:19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2571232</v>
      </c>
      <c r="F129" s="22">
        <v>259134</v>
      </c>
      <c r="G129" s="22">
        <v>626</v>
      </c>
      <c r="H129" s="22">
        <v>52027</v>
      </c>
      <c r="I129" s="22">
        <v>789</v>
      </c>
      <c r="J129" s="22">
        <v>3259</v>
      </c>
      <c r="K129" s="22">
        <v>0</v>
      </c>
      <c r="L129" s="22">
        <v>2887067</v>
      </c>
      <c r="M129" s="22">
        <v>835426</v>
      </c>
      <c r="N129" s="22">
        <v>80677</v>
      </c>
      <c r="O129" s="22">
        <v>32751</v>
      </c>
      <c r="P129" s="22">
        <v>0</v>
      </c>
      <c r="Q129" s="22">
        <v>0</v>
      </c>
      <c r="R129" s="22">
        <v>948854</v>
      </c>
      <c r="S129" s="22">
        <v>1938213</v>
      </c>
    </row>
    <row r="130" spans="1:19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1955692</v>
      </c>
      <c r="F130" s="22">
        <v>646646</v>
      </c>
      <c r="G130" s="22">
        <v>14479</v>
      </c>
      <c r="H130" s="22">
        <v>58002</v>
      </c>
      <c r="I130" s="22">
        <v>0</v>
      </c>
      <c r="J130" s="22">
        <v>0</v>
      </c>
      <c r="K130" s="22">
        <v>0</v>
      </c>
      <c r="L130" s="22">
        <v>2674819</v>
      </c>
      <c r="M130" s="22">
        <v>473814</v>
      </c>
      <c r="N130" s="22">
        <v>191788</v>
      </c>
      <c r="O130" s="22">
        <v>56477</v>
      </c>
      <c r="P130" s="22">
        <v>0</v>
      </c>
      <c r="Q130" s="22">
        <v>0</v>
      </c>
      <c r="R130" s="22">
        <v>722079</v>
      </c>
      <c r="S130" s="22">
        <v>1952740</v>
      </c>
    </row>
    <row r="131" spans="1:19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3715949</v>
      </c>
      <c r="F131" s="22">
        <v>2896237</v>
      </c>
      <c r="G131" s="22">
        <v>0</v>
      </c>
      <c r="H131" s="22">
        <v>138725</v>
      </c>
      <c r="I131" s="22">
        <v>0</v>
      </c>
      <c r="J131" s="22">
        <v>0</v>
      </c>
      <c r="K131" s="22">
        <v>0</v>
      </c>
      <c r="L131" s="22">
        <v>6750911</v>
      </c>
      <c r="M131" s="22">
        <v>975781</v>
      </c>
      <c r="N131" s="22">
        <v>450120</v>
      </c>
      <c r="O131" s="22">
        <v>69012</v>
      </c>
      <c r="P131" s="22">
        <v>0</v>
      </c>
      <c r="Q131" s="22">
        <v>0</v>
      </c>
      <c r="R131" s="22">
        <v>1494913</v>
      </c>
      <c r="S131" s="22">
        <v>5255998</v>
      </c>
    </row>
    <row r="132" spans="1:19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413219</v>
      </c>
      <c r="F132" s="22">
        <v>32226</v>
      </c>
      <c r="G132" s="22">
        <v>13061</v>
      </c>
      <c r="H132" s="22">
        <v>11794</v>
      </c>
      <c r="I132" s="22">
        <v>0</v>
      </c>
      <c r="J132" s="22">
        <v>0</v>
      </c>
      <c r="K132" s="22">
        <v>0</v>
      </c>
      <c r="L132" s="22">
        <v>470300</v>
      </c>
      <c r="M132" s="22">
        <v>85963</v>
      </c>
      <c r="N132" s="22">
        <v>10571</v>
      </c>
      <c r="O132" s="22">
        <v>10248</v>
      </c>
      <c r="P132" s="22">
        <v>0</v>
      </c>
      <c r="Q132" s="22">
        <v>0</v>
      </c>
      <c r="R132" s="22">
        <v>106782</v>
      </c>
      <c r="S132" s="22">
        <v>363518</v>
      </c>
    </row>
    <row r="133" spans="1:19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2410564</v>
      </c>
      <c r="F133" s="22">
        <v>768213</v>
      </c>
      <c r="G133" s="22">
        <v>2004</v>
      </c>
      <c r="H133" s="22">
        <v>154571</v>
      </c>
      <c r="I133" s="22">
        <v>0</v>
      </c>
      <c r="J133" s="22">
        <v>1468</v>
      </c>
      <c r="K133" s="22">
        <v>0</v>
      </c>
      <c r="L133" s="22">
        <v>3336820</v>
      </c>
      <c r="M133" s="22">
        <v>423409</v>
      </c>
      <c r="N133" s="22">
        <v>188536</v>
      </c>
      <c r="O133" s="22">
        <v>132195</v>
      </c>
      <c r="P133" s="22">
        <v>0</v>
      </c>
      <c r="Q133" s="22">
        <v>0</v>
      </c>
      <c r="R133" s="22">
        <v>744140</v>
      </c>
      <c r="S133" s="22">
        <v>2592680</v>
      </c>
    </row>
    <row r="134" spans="1:19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706879</v>
      </c>
      <c r="F134" s="22">
        <v>362124</v>
      </c>
      <c r="G134" s="22">
        <v>0</v>
      </c>
      <c r="H134" s="22">
        <v>28605</v>
      </c>
      <c r="I134" s="22">
        <v>1173</v>
      </c>
      <c r="J134" s="22">
        <v>298</v>
      </c>
      <c r="K134" s="22">
        <v>0</v>
      </c>
      <c r="L134" s="22">
        <v>1099079</v>
      </c>
      <c r="M134" s="22">
        <v>134468</v>
      </c>
      <c r="N134" s="22">
        <v>81936</v>
      </c>
      <c r="O134" s="22">
        <v>17029</v>
      </c>
      <c r="P134" s="22">
        <v>0</v>
      </c>
      <c r="Q134" s="22">
        <v>0</v>
      </c>
      <c r="R134" s="22">
        <v>233433</v>
      </c>
      <c r="S134" s="22">
        <v>865646</v>
      </c>
    </row>
    <row r="135" spans="1:19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3263987</v>
      </c>
      <c r="F135" s="22">
        <v>1543545</v>
      </c>
      <c r="G135" s="22">
        <v>335067</v>
      </c>
      <c r="H135" s="22">
        <v>222439</v>
      </c>
      <c r="I135" s="22">
        <v>1524</v>
      </c>
      <c r="J135" s="22">
        <v>2313</v>
      </c>
      <c r="K135" s="22">
        <v>0</v>
      </c>
      <c r="L135" s="22">
        <v>5368875</v>
      </c>
      <c r="M135" s="22">
        <v>572498</v>
      </c>
      <c r="N135" s="22">
        <v>674218</v>
      </c>
      <c r="O135" s="22">
        <v>78955</v>
      </c>
      <c r="P135" s="22">
        <v>0</v>
      </c>
      <c r="Q135" s="22">
        <v>0</v>
      </c>
      <c r="R135" s="22">
        <v>1325671</v>
      </c>
      <c r="S135" s="22">
        <v>4043204</v>
      </c>
    </row>
    <row r="136" spans="1:19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2422395</v>
      </c>
      <c r="F136" s="22">
        <v>1591049</v>
      </c>
      <c r="G136" s="22">
        <v>71793</v>
      </c>
      <c r="H136" s="22">
        <v>90035</v>
      </c>
      <c r="I136" s="22">
        <v>695</v>
      </c>
      <c r="J136" s="22">
        <v>1442</v>
      </c>
      <c r="K136" s="22">
        <v>0</v>
      </c>
      <c r="L136" s="22">
        <v>4177409</v>
      </c>
      <c r="M136" s="22">
        <v>441946</v>
      </c>
      <c r="N136" s="22">
        <v>334461</v>
      </c>
      <c r="O136" s="22">
        <v>41206</v>
      </c>
      <c r="P136" s="22">
        <v>0</v>
      </c>
      <c r="Q136" s="22">
        <v>0</v>
      </c>
      <c r="R136" s="22">
        <v>817613</v>
      </c>
      <c r="S136" s="22">
        <v>3359796</v>
      </c>
    </row>
    <row r="137" spans="1:19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13026335</v>
      </c>
      <c r="F137" s="22">
        <v>2049913</v>
      </c>
      <c r="G137" s="22">
        <v>808604</v>
      </c>
      <c r="H137" s="22">
        <v>154797</v>
      </c>
      <c r="I137" s="22">
        <v>0</v>
      </c>
      <c r="J137" s="22">
        <v>8346</v>
      </c>
      <c r="K137" s="22">
        <v>0</v>
      </c>
      <c r="L137" s="22">
        <v>16047995</v>
      </c>
      <c r="M137" s="22">
        <v>4073472</v>
      </c>
      <c r="N137" s="22">
        <v>1167363</v>
      </c>
      <c r="O137" s="22">
        <v>259209</v>
      </c>
      <c r="P137" s="22">
        <v>0</v>
      </c>
      <c r="Q137" s="22">
        <v>0</v>
      </c>
      <c r="R137" s="22">
        <v>5500044</v>
      </c>
      <c r="S137" s="22">
        <v>10547951</v>
      </c>
    </row>
    <row r="138" spans="1:19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8153437</v>
      </c>
      <c r="F138" s="22">
        <v>4777460</v>
      </c>
      <c r="G138" s="22">
        <v>2187240</v>
      </c>
      <c r="H138" s="22">
        <v>298350</v>
      </c>
      <c r="I138" s="22">
        <v>26874</v>
      </c>
      <c r="J138" s="22">
        <v>238</v>
      </c>
      <c r="K138" s="22">
        <v>0</v>
      </c>
      <c r="L138" s="22">
        <v>15443599</v>
      </c>
      <c r="M138" s="22">
        <v>2693147</v>
      </c>
      <c r="N138" s="22">
        <v>1514488</v>
      </c>
      <c r="O138" s="22">
        <v>234353</v>
      </c>
      <c r="P138" s="22">
        <v>0</v>
      </c>
      <c r="Q138" s="22">
        <v>0</v>
      </c>
      <c r="R138" s="22">
        <v>4441988</v>
      </c>
      <c r="S138" s="22">
        <v>11001611</v>
      </c>
    </row>
    <row r="139" spans="1:19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6654508</v>
      </c>
      <c r="F139" s="22">
        <v>2144388</v>
      </c>
      <c r="G139" s="22">
        <v>466454</v>
      </c>
      <c r="H139" s="22">
        <v>130287</v>
      </c>
      <c r="I139" s="22">
        <v>0</v>
      </c>
      <c r="J139" s="22">
        <v>4346</v>
      </c>
      <c r="K139" s="22">
        <v>0</v>
      </c>
      <c r="L139" s="22">
        <v>9399983</v>
      </c>
      <c r="M139" s="22">
        <v>2614110</v>
      </c>
      <c r="N139" s="22">
        <v>2000</v>
      </c>
      <c r="O139" s="22">
        <v>0</v>
      </c>
      <c r="P139" s="22">
        <v>138827</v>
      </c>
      <c r="Q139" s="22">
        <v>0</v>
      </c>
      <c r="R139" s="22">
        <v>2754937</v>
      </c>
      <c r="S139" s="22">
        <v>6645046</v>
      </c>
    </row>
    <row r="140" spans="1:19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1276558</v>
      </c>
      <c r="F140" s="22">
        <v>56189</v>
      </c>
      <c r="G140" s="22">
        <v>0</v>
      </c>
      <c r="H140" s="22">
        <v>9092</v>
      </c>
      <c r="I140" s="22">
        <v>0</v>
      </c>
      <c r="J140" s="22">
        <v>621</v>
      </c>
      <c r="K140" s="22">
        <v>0</v>
      </c>
      <c r="L140" s="22">
        <v>1342460</v>
      </c>
      <c r="M140" s="22">
        <v>275128</v>
      </c>
      <c r="N140" s="22">
        <v>28358</v>
      </c>
      <c r="O140" s="22">
        <v>4047</v>
      </c>
      <c r="P140" s="22">
        <v>0</v>
      </c>
      <c r="Q140" s="22">
        <v>0</v>
      </c>
      <c r="R140" s="22">
        <v>307533</v>
      </c>
      <c r="S140" s="22">
        <v>1034927</v>
      </c>
    </row>
    <row r="141" spans="1:19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864752</v>
      </c>
      <c r="F141" s="22">
        <v>350590</v>
      </c>
      <c r="G141" s="22">
        <v>1536</v>
      </c>
      <c r="H141" s="22">
        <v>34764</v>
      </c>
      <c r="I141" s="22">
        <v>1690</v>
      </c>
      <c r="J141" s="22">
        <v>1901</v>
      </c>
      <c r="K141" s="22">
        <v>0</v>
      </c>
      <c r="L141" s="22">
        <v>1255233</v>
      </c>
      <c r="M141" s="22">
        <v>175870</v>
      </c>
      <c r="N141" s="22">
        <v>72905</v>
      </c>
      <c r="O141" s="22">
        <v>0</v>
      </c>
      <c r="P141" s="22">
        <v>18381</v>
      </c>
      <c r="Q141" s="22">
        <v>0</v>
      </c>
      <c r="R141" s="22">
        <v>267156</v>
      </c>
      <c r="S141" s="22">
        <v>988077</v>
      </c>
    </row>
    <row r="142" spans="1:19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1694320</v>
      </c>
      <c r="F142" s="22">
        <v>357715</v>
      </c>
      <c r="G142" s="22">
        <v>9039</v>
      </c>
      <c r="H142" s="22">
        <v>62016</v>
      </c>
      <c r="I142" s="22">
        <v>801</v>
      </c>
      <c r="J142" s="22">
        <v>1931</v>
      </c>
      <c r="K142" s="22">
        <v>0</v>
      </c>
      <c r="L142" s="22">
        <v>2125822</v>
      </c>
      <c r="M142" s="22">
        <v>383555</v>
      </c>
      <c r="N142" s="22">
        <v>84169</v>
      </c>
      <c r="O142" s="22">
        <v>73621</v>
      </c>
      <c r="P142" s="22">
        <v>0</v>
      </c>
      <c r="Q142" s="22">
        <v>0</v>
      </c>
      <c r="R142" s="22">
        <v>541345</v>
      </c>
      <c r="S142" s="22">
        <v>1584477</v>
      </c>
    </row>
    <row r="143" spans="1:19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1098191</v>
      </c>
      <c r="F143" s="22">
        <v>128866</v>
      </c>
      <c r="G143" s="22">
        <v>1116</v>
      </c>
      <c r="H143" s="22">
        <v>32926</v>
      </c>
      <c r="I143" s="22">
        <v>0</v>
      </c>
      <c r="J143" s="22">
        <v>27345</v>
      </c>
      <c r="K143" s="22">
        <v>0</v>
      </c>
      <c r="L143" s="22">
        <v>1288444</v>
      </c>
      <c r="M143" s="22">
        <v>295463</v>
      </c>
      <c r="N143" s="22">
        <v>22965</v>
      </c>
      <c r="O143" s="22">
        <v>11349</v>
      </c>
      <c r="P143" s="22">
        <v>0</v>
      </c>
      <c r="Q143" s="22">
        <v>0</v>
      </c>
      <c r="R143" s="22">
        <v>329777</v>
      </c>
      <c r="S143" s="22">
        <v>958667</v>
      </c>
    </row>
    <row r="144" spans="1:19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1664123</v>
      </c>
      <c r="F144" s="22">
        <v>152079</v>
      </c>
      <c r="G144" s="22">
        <v>7263</v>
      </c>
      <c r="H144" s="22">
        <v>40834</v>
      </c>
      <c r="I144" s="22">
        <v>0</v>
      </c>
      <c r="J144" s="22">
        <v>0</v>
      </c>
      <c r="K144" s="22">
        <v>0</v>
      </c>
      <c r="L144" s="22">
        <v>1864299</v>
      </c>
      <c r="M144" s="22">
        <v>447773</v>
      </c>
      <c r="N144" s="22">
        <v>43716</v>
      </c>
      <c r="O144" s="22">
        <v>39393</v>
      </c>
      <c r="P144" s="22">
        <v>0</v>
      </c>
      <c r="Q144" s="22">
        <v>0</v>
      </c>
      <c r="R144" s="22">
        <v>530882</v>
      </c>
      <c r="S144" s="22">
        <v>1333417</v>
      </c>
    </row>
    <row r="145" spans="1:19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1478677</v>
      </c>
      <c r="F145" s="22">
        <v>22009</v>
      </c>
      <c r="G145" s="22">
        <v>0</v>
      </c>
      <c r="H145" s="22">
        <v>29376</v>
      </c>
      <c r="I145" s="22">
        <v>0</v>
      </c>
      <c r="J145" s="22">
        <v>0</v>
      </c>
      <c r="K145" s="22">
        <v>0</v>
      </c>
      <c r="L145" s="22">
        <v>1530062</v>
      </c>
      <c r="M145" s="22">
        <v>256903</v>
      </c>
      <c r="N145" s="22">
        <v>65851</v>
      </c>
      <c r="O145" s="22">
        <v>26989</v>
      </c>
      <c r="P145" s="22">
        <v>0</v>
      </c>
      <c r="Q145" s="22">
        <v>0</v>
      </c>
      <c r="R145" s="22">
        <v>349743</v>
      </c>
      <c r="S145" s="22">
        <v>1180319</v>
      </c>
    </row>
    <row r="146" spans="1:19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1035052</v>
      </c>
      <c r="F146" s="22">
        <v>549340</v>
      </c>
      <c r="G146" s="22">
        <v>0</v>
      </c>
      <c r="H146" s="22">
        <v>45696</v>
      </c>
      <c r="I146" s="22">
        <v>0</v>
      </c>
      <c r="J146" s="22">
        <v>0</v>
      </c>
      <c r="K146" s="22">
        <v>0</v>
      </c>
      <c r="L146" s="22">
        <v>1630088</v>
      </c>
      <c r="M146" s="22">
        <v>178418</v>
      </c>
      <c r="N146" s="22">
        <v>88932</v>
      </c>
      <c r="O146" s="22">
        <v>22261</v>
      </c>
      <c r="P146" s="22">
        <v>0</v>
      </c>
      <c r="Q146" s="22">
        <v>0</v>
      </c>
      <c r="R146" s="22">
        <v>289611</v>
      </c>
      <c r="S146" s="22">
        <v>1340477</v>
      </c>
    </row>
    <row r="147" spans="1:19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756252</v>
      </c>
      <c r="F147" s="22">
        <v>286858</v>
      </c>
      <c r="G147" s="22">
        <v>500</v>
      </c>
      <c r="H147" s="22">
        <v>47500</v>
      </c>
      <c r="I147" s="22">
        <v>1327</v>
      </c>
      <c r="J147" s="22">
        <v>0</v>
      </c>
      <c r="K147" s="22">
        <v>0</v>
      </c>
      <c r="L147" s="22">
        <v>1092437</v>
      </c>
      <c r="M147" s="22">
        <v>77319</v>
      </c>
      <c r="N147" s="22">
        <v>36468</v>
      </c>
      <c r="O147" s="22">
        <v>6167</v>
      </c>
      <c r="P147" s="22">
        <v>0</v>
      </c>
      <c r="Q147" s="22">
        <v>0</v>
      </c>
      <c r="R147" s="22">
        <v>119954</v>
      </c>
      <c r="S147" s="22">
        <v>972483</v>
      </c>
    </row>
    <row r="148" spans="1:19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565899</v>
      </c>
      <c r="F148" s="22">
        <v>330079</v>
      </c>
      <c r="G148" s="22">
        <v>291</v>
      </c>
      <c r="H148" s="22">
        <v>74046</v>
      </c>
      <c r="I148" s="22">
        <v>0</v>
      </c>
      <c r="J148" s="22">
        <v>0</v>
      </c>
      <c r="K148" s="22">
        <v>0</v>
      </c>
      <c r="L148" s="22">
        <v>970315</v>
      </c>
      <c r="M148" s="22">
        <v>142583</v>
      </c>
      <c r="N148" s="22">
        <v>40209</v>
      </c>
      <c r="O148" s="22">
        <v>21333</v>
      </c>
      <c r="P148" s="22">
        <v>0</v>
      </c>
      <c r="Q148" s="22">
        <v>0</v>
      </c>
      <c r="R148" s="22">
        <v>204125</v>
      </c>
      <c r="S148" s="22">
        <v>766190</v>
      </c>
    </row>
    <row r="149" spans="1:19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1836802</v>
      </c>
      <c r="F149" s="22">
        <v>188214</v>
      </c>
      <c r="G149" s="22">
        <v>440</v>
      </c>
      <c r="H149" s="22">
        <v>44073</v>
      </c>
      <c r="I149" s="22">
        <v>0</v>
      </c>
      <c r="J149" s="22">
        <v>0</v>
      </c>
      <c r="K149" s="22">
        <v>0</v>
      </c>
      <c r="L149" s="22">
        <v>2069529</v>
      </c>
      <c r="M149" s="22">
        <v>477958</v>
      </c>
      <c r="N149" s="22">
        <v>66582</v>
      </c>
      <c r="O149" s="22">
        <v>42613</v>
      </c>
      <c r="P149" s="22">
        <v>0</v>
      </c>
      <c r="Q149" s="22">
        <v>0</v>
      </c>
      <c r="R149" s="22">
        <v>587153</v>
      </c>
      <c r="S149" s="22">
        <v>1482376</v>
      </c>
    </row>
    <row r="150" spans="1:19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8860060</v>
      </c>
      <c r="F150" s="22">
        <v>1280188</v>
      </c>
      <c r="G150" s="22">
        <v>16167</v>
      </c>
      <c r="H150" s="22">
        <v>109739</v>
      </c>
      <c r="I150" s="22">
        <v>870</v>
      </c>
      <c r="J150" s="22">
        <v>9372</v>
      </c>
      <c r="K150" s="22">
        <v>0</v>
      </c>
      <c r="L150" s="22">
        <v>10276396</v>
      </c>
      <c r="M150" s="22">
        <v>2479236</v>
      </c>
      <c r="N150" s="22">
        <v>460090</v>
      </c>
      <c r="O150" s="22">
        <v>102954</v>
      </c>
      <c r="P150" s="22">
        <v>0</v>
      </c>
      <c r="Q150" s="22">
        <v>0</v>
      </c>
      <c r="R150" s="22">
        <v>3042280</v>
      </c>
      <c r="S150" s="22">
        <v>7234116</v>
      </c>
    </row>
    <row r="151" spans="1:19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973197</v>
      </c>
      <c r="F151" s="22">
        <v>126178</v>
      </c>
      <c r="G151" s="22">
        <v>5822</v>
      </c>
      <c r="H151" s="22">
        <v>29796</v>
      </c>
      <c r="I151" s="22">
        <v>473</v>
      </c>
      <c r="J151" s="22">
        <v>1252</v>
      </c>
      <c r="K151" s="22">
        <v>0</v>
      </c>
      <c r="L151" s="22">
        <v>1136718</v>
      </c>
      <c r="M151" s="22">
        <v>187512</v>
      </c>
      <c r="N151" s="22">
        <v>31034</v>
      </c>
      <c r="O151" s="22">
        <v>34927</v>
      </c>
      <c r="P151" s="22">
        <v>0</v>
      </c>
      <c r="Q151" s="22">
        <v>-1864</v>
      </c>
      <c r="R151" s="22">
        <v>251609</v>
      </c>
      <c r="S151" s="22">
        <v>885109</v>
      </c>
    </row>
    <row r="152" spans="1:19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2356756</v>
      </c>
      <c r="F152" s="22">
        <v>641135</v>
      </c>
      <c r="G152" s="22">
        <v>34505</v>
      </c>
      <c r="H152" s="22">
        <v>53334</v>
      </c>
      <c r="I152" s="22">
        <v>0</v>
      </c>
      <c r="J152" s="22">
        <v>2955</v>
      </c>
      <c r="K152" s="22">
        <v>0</v>
      </c>
      <c r="L152" s="22">
        <v>3088685</v>
      </c>
      <c r="M152" s="22">
        <v>568021</v>
      </c>
      <c r="N152" s="22">
        <v>177984</v>
      </c>
      <c r="O152" s="22">
        <v>66305</v>
      </c>
      <c r="P152" s="22">
        <v>0</v>
      </c>
      <c r="Q152" s="22">
        <v>0</v>
      </c>
      <c r="R152" s="22">
        <v>812310</v>
      </c>
      <c r="S152" s="22">
        <v>2276375</v>
      </c>
    </row>
    <row r="153" spans="1:19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26656381</v>
      </c>
      <c r="F153" s="22">
        <v>5484310</v>
      </c>
      <c r="G153" s="22">
        <v>1189</v>
      </c>
      <c r="H153" s="22">
        <v>243439</v>
      </c>
      <c r="I153" s="22">
        <v>2033</v>
      </c>
      <c r="J153" s="22">
        <v>1471</v>
      </c>
      <c r="K153" s="22">
        <v>0</v>
      </c>
      <c r="L153" s="22">
        <v>32388823</v>
      </c>
      <c r="M153" s="22">
        <v>9406760</v>
      </c>
      <c r="N153" s="22">
        <v>1737258</v>
      </c>
      <c r="O153" s="22">
        <v>559743</v>
      </c>
      <c r="P153" s="22">
        <v>728901</v>
      </c>
      <c r="Q153" s="22">
        <v>0</v>
      </c>
      <c r="R153" s="22">
        <v>12432662</v>
      </c>
      <c r="S153" s="22">
        <v>19956161</v>
      </c>
    </row>
    <row r="154" spans="1:19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7754577</v>
      </c>
      <c r="F154" s="22">
        <v>2960362</v>
      </c>
      <c r="G154" s="22">
        <v>53213</v>
      </c>
      <c r="H154" s="22">
        <v>12064</v>
      </c>
      <c r="I154" s="22">
        <v>0</v>
      </c>
      <c r="J154" s="22">
        <v>4472</v>
      </c>
      <c r="K154" s="22">
        <v>20619</v>
      </c>
      <c r="L154" s="22">
        <v>10805307</v>
      </c>
      <c r="M154" s="22">
        <v>2500340</v>
      </c>
      <c r="N154" s="22">
        <v>929079</v>
      </c>
      <c r="O154" s="22">
        <v>91766</v>
      </c>
      <c r="P154" s="22">
        <v>0</v>
      </c>
      <c r="Q154" s="22">
        <v>0</v>
      </c>
      <c r="R154" s="22">
        <v>3521185</v>
      </c>
      <c r="S154" s="22">
        <v>7284122</v>
      </c>
    </row>
    <row r="155" spans="1:19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676811</v>
      </c>
      <c r="F155" s="22">
        <v>431583</v>
      </c>
      <c r="G155" s="22">
        <v>32523</v>
      </c>
      <c r="H155" s="22">
        <v>37211</v>
      </c>
      <c r="I155" s="22">
        <v>0</v>
      </c>
      <c r="J155" s="22">
        <v>444</v>
      </c>
      <c r="K155" s="22">
        <v>0</v>
      </c>
      <c r="L155" s="22">
        <v>1178572</v>
      </c>
      <c r="M155" s="22">
        <v>191513</v>
      </c>
      <c r="N155" s="22">
        <v>90903</v>
      </c>
      <c r="O155" s="22">
        <v>24045</v>
      </c>
      <c r="P155" s="22">
        <v>0</v>
      </c>
      <c r="Q155" s="22">
        <v>0</v>
      </c>
      <c r="R155" s="22">
        <v>306461</v>
      </c>
      <c r="S155" s="22">
        <v>872111</v>
      </c>
    </row>
    <row r="156" spans="1:19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976933</v>
      </c>
      <c r="F156" s="22">
        <v>297120</v>
      </c>
      <c r="G156" s="22">
        <v>172</v>
      </c>
      <c r="H156" s="22">
        <v>34636</v>
      </c>
      <c r="I156" s="22">
        <v>224</v>
      </c>
      <c r="J156" s="22">
        <v>463</v>
      </c>
      <c r="K156" s="22">
        <v>0</v>
      </c>
      <c r="L156" s="22">
        <v>1309548</v>
      </c>
      <c r="M156" s="22">
        <v>162330</v>
      </c>
      <c r="N156" s="22">
        <v>63047</v>
      </c>
      <c r="O156" s="22">
        <v>46577</v>
      </c>
      <c r="P156" s="22">
        <v>0</v>
      </c>
      <c r="Q156" s="22">
        <v>0</v>
      </c>
      <c r="R156" s="22">
        <v>271954</v>
      </c>
      <c r="S156" s="22">
        <v>1037594</v>
      </c>
    </row>
    <row r="157" spans="1:19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5870677</v>
      </c>
      <c r="F157" s="22">
        <v>4303302</v>
      </c>
      <c r="G157" s="22">
        <v>4397</v>
      </c>
      <c r="H157" s="22">
        <v>244261</v>
      </c>
      <c r="I157" s="22">
        <v>0</v>
      </c>
      <c r="J157" s="22">
        <v>645</v>
      </c>
      <c r="K157" s="22">
        <v>0</v>
      </c>
      <c r="L157" s="22">
        <v>10423282</v>
      </c>
      <c r="M157" s="22">
        <v>1646314</v>
      </c>
      <c r="N157" s="22">
        <v>922145</v>
      </c>
      <c r="O157" s="22">
        <v>0</v>
      </c>
      <c r="P157" s="22">
        <v>213958</v>
      </c>
      <c r="Q157" s="22">
        <v>0</v>
      </c>
      <c r="R157" s="22">
        <v>2782417</v>
      </c>
      <c r="S157" s="22">
        <v>7640865</v>
      </c>
    </row>
    <row r="158" spans="1:19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2936799</v>
      </c>
      <c r="F158" s="22">
        <v>98559</v>
      </c>
      <c r="G158" s="22">
        <v>630</v>
      </c>
      <c r="H158" s="22">
        <v>52897</v>
      </c>
      <c r="I158" s="22">
        <v>0</v>
      </c>
      <c r="J158" s="22">
        <v>4595</v>
      </c>
      <c r="K158" s="22">
        <v>0</v>
      </c>
      <c r="L158" s="22">
        <v>3093480</v>
      </c>
      <c r="M158" s="22">
        <v>596426</v>
      </c>
      <c r="N158" s="22">
        <v>33696</v>
      </c>
      <c r="O158" s="22">
        <v>4826</v>
      </c>
      <c r="P158" s="22">
        <v>0</v>
      </c>
      <c r="Q158" s="22">
        <v>0</v>
      </c>
      <c r="R158" s="22">
        <v>634948</v>
      </c>
      <c r="S158" s="22">
        <v>2458532</v>
      </c>
    </row>
    <row r="159" spans="1:19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1199923</v>
      </c>
      <c r="F159" s="22">
        <v>244720</v>
      </c>
      <c r="G159" s="22">
        <v>8797</v>
      </c>
      <c r="H159" s="22">
        <v>26838</v>
      </c>
      <c r="I159" s="22">
        <v>0</v>
      </c>
      <c r="J159" s="22">
        <v>526</v>
      </c>
      <c r="K159" s="22">
        <v>0</v>
      </c>
      <c r="L159" s="22">
        <v>1480804</v>
      </c>
      <c r="M159" s="22">
        <v>329804</v>
      </c>
      <c r="N159" s="22">
        <v>83050</v>
      </c>
      <c r="O159" s="22">
        <v>18385</v>
      </c>
      <c r="P159" s="22">
        <v>0</v>
      </c>
      <c r="Q159" s="22">
        <v>0</v>
      </c>
      <c r="R159" s="22">
        <v>431239</v>
      </c>
      <c r="S159" s="22">
        <v>1049565</v>
      </c>
    </row>
    <row r="160" spans="1:19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3849927</v>
      </c>
      <c r="F160" s="22">
        <v>1424483</v>
      </c>
      <c r="G160" s="22">
        <v>1897</v>
      </c>
      <c r="H160" s="22">
        <v>90804</v>
      </c>
      <c r="I160" s="22">
        <v>0</v>
      </c>
      <c r="J160" s="22">
        <v>0</v>
      </c>
      <c r="K160" s="22">
        <v>0</v>
      </c>
      <c r="L160" s="22">
        <v>5367111</v>
      </c>
      <c r="M160" s="22">
        <v>821869</v>
      </c>
      <c r="N160" s="22">
        <v>405906</v>
      </c>
      <c r="O160" s="22">
        <v>93124</v>
      </c>
      <c r="P160" s="22">
        <v>0</v>
      </c>
      <c r="Q160" s="22">
        <v>0</v>
      </c>
      <c r="R160" s="22">
        <v>1320899</v>
      </c>
      <c r="S160" s="22">
        <v>4046212</v>
      </c>
    </row>
    <row r="161" spans="1:19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5357497</v>
      </c>
      <c r="F161" s="22">
        <v>1527045</v>
      </c>
      <c r="G161" s="22">
        <v>0</v>
      </c>
      <c r="H161" s="22">
        <v>119062</v>
      </c>
      <c r="I161" s="22">
        <v>2830</v>
      </c>
      <c r="J161" s="22">
        <v>2615</v>
      </c>
      <c r="K161" s="22">
        <v>0</v>
      </c>
      <c r="L161" s="22">
        <v>7009049</v>
      </c>
      <c r="M161" s="22">
        <v>1931929</v>
      </c>
      <c r="N161" s="22">
        <v>199276</v>
      </c>
      <c r="O161" s="22">
        <v>89803</v>
      </c>
      <c r="P161" s="22">
        <v>0</v>
      </c>
      <c r="Q161" s="22">
        <v>0</v>
      </c>
      <c r="R161" s="22">
        <v>2221008</v>
      </c>
      <c r="S161" s="22">
        <v>4788041</v>
      </c>
    </row>
    <row r="162" spans="1:19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1478331</v>
      </c>
      <c r="F162" s="22">
        <v>1202932</v>
      </c>
      <c r="G162" s="22">
        <v>0</v>
      </c>
      <c r="H162" s="22">
        <v>71493</v>
      </c>
      <c r="I162" s="22">
        <v>1381</v>
      </c>
      <c r="J162" s="22">
        <v>678</v>
      </c>
      <c r="K162" s="22">
        <v>0</v>
      </c>
      <c r="L162" s="22">
        <v>2754815</v>
      </c>
      <c r="M162" s="22">
        <v>338092</v>
      </c>
      <c r="N162" s="22">
        <v>256507</v>
      </c>
      <c r="O162" s="22">
        <v>32835</v>
      </c>
      <c r="P162" s="22">
        <v>0</v>
      </c>
      <c r="Q162" s="22">
        <v>0</v>
      </c>
      <c r="R162" s="22">
        <v>627434</v>
      </c>
      <c r="S162" s="22">
        <v>2127381</v>
      </c>
    </row>
    <row r="163" spans="1:19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786799</v>
      </c>
      <c r="F163" s="22">
        <v>621992</v>
      </c>
      <c r="G163" s="22">
        <v>0</v>
      </c>
      <c r="H163" s="22">
        <v>20756</v>
      </c>
      <c r="I163" s="22">
        <v>0</v>
      </c>
      <c r="J163" s="22">
        <v>0</v>
      </c>
      <c r="K163" s="22">
        <v>0</v>
      </c>
      <c r="L163" s="22">
        <v>1429547</v>
      </c>
      <c r="M163" s="22">
        <v>150200</v>
      </c>
      <c r="N163" s="22">
        <v>107488</v>
      </c>
      <c r="O163" s="22">
        <v>14655</v>
      </c>
      <c r="P163" s="22">
        <v>0</v>
      </c>
      <c r="Q163" s="22">
        <v>0</v>
      </c>
      <c r="R163" s="22">
        <v>272343</v>
      </c>
      <c r="S163" s="22">
        <v>1157204</v>
      </c>
    </row>
    <row r="164" spans="1:19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2963717</v>
      </c>
      <c r="F164" s="22">
        <v>200784</v>
      </c>
      <c r="G164" s="22">
        <v>9601</v>
      </c>
      <c r="H164" s="22">
        <v>58543</v>
      </c>
      <c r="I164" s="22">
        <v>0</v>
      </c>
      <c r="J164" s="22">
        <v>0</v>
      </c>
      <c r="K164" s="22">
        <v>0</v>
      </c>
      <c r="L164" s="22">
        <v>3232645</v>
      </c>
      <c r="M164" s="22">
        <v>682764</v>
      </c>
      <c r="N164" s="22">
        <v>54707</v>
      </c>
      <c r="O164" s="22">
        <v>90626</v>
      </c>
      <c r="P164" s="22">
        <v>0</v>
      </c>
      <c r="Q164" s="22">
        <v>0</v>
      </c>
      <c r="R164" s="22">
        <v>828097</v>
      </c>
      <c r="S164" s="22">
        <v>2404548</v>
      </c>
    </row>
    <row r="165" spans="1:19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3511885</v>
      </c>
      <c r="F165" s="22">
        <v>2903964</v>
      </c>
      <c r="G165" s="22">
        <v>94798</v>
      </c>
      <c r="H165" s="22">
        <v>122427</v>
      </c>
      <c r="I165" s="22">
        <v>8522</v>
      </c>
      <c r="J165" s="22">
        <v>78771</v>
      </c>
      <c r="K165" s="22">
        <v>1</v>
      </c>
      <c r="L165" s="22">
        <v>6720368</v>
      </c>
      <c r="M165" s="22">
        <v>1201379</v>
      </c>
      <c r="N165" s="22">
        <v>797696</v>
      </c>
      <c r="O165" s="22">
        <v>67236</v>
      </c>
      <c r="P165" s="22">
        <v>0</v>
      </c>
      <c r="Q165" s="22">
        <v>0</v>
      </c>
      <c r="R165" s="22">
        <v>2066311</v>
      </c>
      <c r="S165" s="22">
        <v>4654057</v>
      </c>
    </row>
    <row r="166" spans="1:19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2216757</v>
      </c>
      <c r="F166" s="22">
        <v>887660</v>
      </c>
      <c r="G166" s="22">
        <v>175377</v>
      </c>
      <c r="H166" s="22">
        <v>148896</v>
      </c>
      <c r="I166" s="22">
        <v>1161</v>
      </c>
      <c r="J166" s="22">
        <v>6771</v>
      </c>
      <c r="K166" s="22">
        <v>-24821</v>
      </c>
      <c r="L166" s="22">
        <v>3411801</v>
      </c>
      <c r="M166" s="22">
        <v>590180</v>
      </c>
      <c r="N166" s="22">
        <v>246165</v>
      </c>
      <c r="O166" s="22">
        <v>29346</v>
      </c>
      <c r="P166" s="22">
        <v>0</v>
      </c>
      <c r="Q166" s="22">
        <v>0</v>
      </c>
      <c r="R166" s="22">
        <v>865691</v>
      </c>
      <c r="S166" s="22">
        <v>2546110</v>
      </c>
    </row>
    <row r="167" spans="1:19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2085207</v>
      </c>
      <c r="F167" s="22">
        <v>843368</v>
      </c>
      <c r="G167" s="22">
        <v>114442</v>
      </c>
      <c r="H167" s="22">
        <v>39714</v>
      </c>
      <c r="I167" s="22">
        <v>0</v>
      </c>
      <c r="J167" s="22">
        <v>0</v>
      </c>
      <c r="K167" s="22">
        <v>0</v>
      </c>
      <c r="L167" s="22">
        <v>3082731</v>
      </c>
      <c r="M167" s="22">
        <v>538645</v>
      </c>
      <c r="N167" s="22">
        <v>272054</v>
      </c>
      <c r="O167" s="22">
        <v>32502</v>
      </c>
      <c r="P167" s="22">
        <v>0</v>
      </c>
      <c r="Q167" s="22">
        <v>0</v>
      </c>
      <c r="R167" s="22">
        <v>843201</v>
      </c>
      <c r="S167" s="22">
        <v>2239530</v>
      </c>
    </row>
    <row r="168" spans="1:19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6729239</v>
      </c>
      <c r="F168" s="22">
        <v>2459583</v>
      </c>
      <c r="G168" s="22">
        <v>1025</v>
      </c>
      <c r="H168" s="22">
        <v>121677</v>
      </c>
      <c r="I168" s="22">
        <v>5337</v>
      </c>
      <c r="J168" s="22">
        <v>805</v>
      </c>
      <c r="K168" s="22">
        <v>0</v>
      </c>
      <c r="L168" s="22">
        <v>9317666</v>
      </c>
      <c r="M168" s="22">
        <v>1678987</v>
      </c>
      <c r="N168" s="22">
        <v>837387</v>
      </c>
      <c r="O168" s="22">
        <v>84795</v>
      </c>
      <c r="P168" s="22">
        <v>0</v>
      </c>
      <c r="Q168" s="22">
        <v>0</v>
      </c>
      <c r="R168" s="22">
        <v>2601169</v>
      </c>
      <c r="S168" s="22">
        <v>6716497</v>
      </c>
    </row>
    <row r="169" spans="1:19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750213</v>
      </c>
      <c r="F169" s="22">
        <v>177069</v>
      </c>
      <c r="G169" s="22">
        <v>0</v>
      </c>
      <c r="H169" s="22">
        <v>16127</v>
      </c>
      <c r="I169" s="22">
        <v>1048</v>
      </c>
      <c r="J169" s="22">
        <v>128</v>
      </c>
      <c r="K169" s="22">
        <v>0</v>
      </c>
      <c r="L169" s="22">
        <v>944585</v>
      </c>
      <c r="M169" s="22">
        <v>170160</v>
      </c>
      <c r="N169" s="22">
        <v>49592</v>
      </c>
      <c r="O169" s="22">
        <v>16603</v>
      </c>
      <c r="P169" s="22">
        <v>0</v>
      </c>
      <c r="Q169" s="22">
        <v>0</v>
      </c>
      <c r="R169" s="22">
        <v>236355</v>
      </c>
      <c r="S169" s="22">
        <v>708230</v>
      </c>
    </row>
    <row r="170" spans="1:19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1998076</v>
      </c>
      <c r="F170" s="22">
        <v>635065</v>
      </c>
      <c r="G170" s="22">
        <v>61573</v>
      </c>
      <c r="H170" s="22">
        <v>149500</v>
      </c>
      <c r="I170" s="22">
        <v>1554</v>
      </c>
      <c r="J170" s="22">
        <v>4502</v>
      </c>
      <c r="K170" s="22">
        <v>-67087</v>
      </c>
      <c r="L170" s="22">
        <v>2783183</v>
      </c>
      <c r="M170" s="22">
        <v>545157</v>
      </c>
      <c r="N170" s="22">
        <v>80159</v>
      </c>
      <c r="O170" s="22">
        <v>10654</v>
      </c>
      <c r="P170" s="22">
        <v>0</v>
      </c>
      <c r="Q170" s="22">
        <v>0</v>
      </c>
      <c r="R170" s="22">
        <v>635970</v>
      </c>
      <c r="S170" s="22">
        <v>2147213</v>
      </c>
    </row>
    <row r="171" spans="1:19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9848887</v>
      </c>
      <c r="F171" s="22">
        <v>279797</v>
      </c>
      <c r="G171" s="22">
        <v>0</v>
      </c>
      <c r="H171" s="22">
        <v>121224</v>
      </c>
      <c r="I171" s="22">
        <v>0</v>
      </c>
      <c r="J171" s="22">
        <v>0</v>
      </c>
      <c r="K171" s="22">
        <v>0</v>
      </c>
      <c r="L171" s="22">
        <v>10249908</v>
      </c>
      <c r="M171" s="22">
        <v>1507627</v>
      </c>
      <c r="N171" s="22">
        <v>937262</v>
      </c>
      <c r="O171" s="22">
        <v>277355</v>
      </c>
      <c r="P171" s="22">
        <v>0</v>
      </c>
      <c r="Q171" s="22">
        <v>0</v>
      </c>
      <c r="R171" s="22">
        <v>2722244</v>
      </c>
      <c r="S171" s="22">
        <v>7527664</v>
      </c>
    </row>
    <row r="172" spans="1:19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973380</v>
      </c>
      <c r="F172" s="22">
        <v>268644</v>
      </c>
      <c r="G172" s="22">
        <v>996</v>
      </c>
      <c r="H172" s="22">
        <v>41736</v>
      </c>
      <c r="I172" s="22">
        <v>0</v>
      </c>
      <c r="J172" s="22">
        <v>2372</v>
      </c>
      <c r="K172" s="22">
        <v>0</v>
      </c>
      <c r="L172" s="22">
        <v>1287128</v>
      </c>
      <c r="M172" s="22">
        <v>203574</v>
      </c>
      <c r="N172" s="22">
        <v>76031</v>
      </c>
      <c r="O172" s="22">
        <v>56486</v>
      </c>
      <c r="P172" s="22">
        <v>0</v>
      </c>
      <c r="Q172" s="22">
        <v>0</v>
      </c>
      <c r="R172" s="22">
        <v>336091</v>
      </c>
      <c r="S172" s="22">
        <v>951037</v>
      </c>
    </row>
    <row r="173" spans="1:19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1033498</v>
      </c>
      <c r="F173" s="22">
        <v>316652</v>
      </c>
      <c r="G173" s="22">
        <v>2056</v>
      </c>
      <c r="H173" s="22">
        <v>59572</v>
      </c>
      <c r="I173" s="22">
        <v>0</v>
      </c>
      <c r="J173" s="22">
        <v>961</v>
      </c>
      <c r="K173" s="22">
        <v>0</v>
      </c>
      <c r="L173" s="22">
        <v>1412739</v>
      </c>
      <c r="M173" s="22">
        <v>158951</v>
      </c>
      <c r="N173" s="22">
        <v>67306</v>
      </c>
      <c r="O173" s="22">
        <v>3704</v>
      </c>
      <c r="P173" s="22">
        <v>0</v>
      </c>
      <c r="Q173" s="22">
        <v>-3977</v>
      </c>
      <c r="R173" s="22">
        <v>225984</v>
      </c>
      <c r="S173" s="22">
        <v>1186755</v>
      </c>
    </row>
    <row r="174" spans="1:19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4334156</v>
      </c>
      <c r="F174" s="22">
        <v>2893981</v>
      </c>
      <c r="G174" s="22">
        <v>0</v>
      </c>
      <c r="H174" s="22">
        <v>161994</v>
      </c>
      <c r="I174" s="22">
        <v>0</v>
      </c>
      <c r="J174" s="22">
        <v>749</v>
      </c>
      <c r="K174" s="22">
        <v>0</v>
      </c>
      <c r="L174" s="22">
        <v>7390880</v>
      </c>
      <c r="M174" s="22">
        <v>1163296</v>
      </c>
      <c r="N174" s="22">
        <v>574560</v>
      </c>
      <c r="O174" s="22">
        <v>186896</v>
      </c>
      <c r="P174" s="22">
        <v>0</v>
      </c>
      <c r="Q174" s="22">
        <v>-9321</v>
      </c>
      <c r="R174" s="22">
        <v>1915431</v>
      </c>
      <c r="S174" s="22">
        <v>5475449</v>
      </c>
    </row>
    <row r="175" spans="1:19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425076</v>
      </c>
      <c r="F175" s="22">
        <v>53838</v>
      </c>
      <c r="G175" s="22">
        <v>2769</v>
      </c>
      <c r="H175" s="22">
        <v>10343</v>
      </c>
      <c r="I175" s="22">
        <v>0</v>
      </c>
      <c r="J175" s="22">
        <v>217</v>
      </c>
      <c r="K175" s="22">
        <v>0</v>
      </c>
      <c r="L175" s="22">
        <v>492243</v>
      </c>
      <c r="M175" s="22">
        <v>122890</v>
      </c>
      <c r="N175" s="22">
        <v>22052</v>
      </c>
      <c r="O175" s="22">
        <v>14003</v>
      </c>
      <c r="P175" s="22">
        <v>0</v>
      </c>
      <c r="Q175" s="22">
        <v>0</v>
      </c>
      <c r="R175" s="22">
        <v>158945</v>
      </c>
      <c r="S175" s="22">
        <v>333298</v>
      </c>
    </row>
    <row r="176" spans="1:19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4542086</v>
      </c>
      <c r="F176" s="22">
        <v>2414022</v>
      </c>
      <c r="G176" s="22">
        <v>0</v>
      </c>
      <c r="H176" s="22">
        <v>136489</v>
      </c>
      <c r="I176" s="22">
        <v>1398</v>
      </c>
      <c r="J176" s="22">
        <v>2950</v>
      </c>
      <c r="K176" s="22">
        <v>0</v>
      </c>
      <c r="L176" s="22">
        <v>7096945</v>
      </c>
      <c r="M176" s="22">
        <v>1316847</v>
      </c>
      <c r="N176" s="22">
        <v>737845</v>
      </c>
      <c r="O176" s="22">
        <v>199513</v>
      </c>
      <c r="P176" s="22">
        <v>0</v>
      </c>
      <c r="Q176" s="22">
        <v>0</v>
      </c>
      <c r="R176" s="22">
        <v>2254205</v>
      </c>
      <c r="S176" s="22">
        <v>4842740</v>
      </c>
    </row>
    <row r="177" spans="1:19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14173371</v>
      </c>
      <c r="F177" s="22">
        <v>3035493</v>
      </c>
      <c r="G177" s="22">
        <v>4409</v>
      </c>
      <c r="H177" s="22">
        <v>227717</v>
      </c>
      <c r="I177" s="22">
        <v>22597</v>
      </c>
      <c r="J177" s="22">
        <v>121789</v>
      </c>
      <c r="K177" s="22">
        <v>0</v>
      </c>
      <c r="L177" s="22">
        <v>17585376</v>
      </c>
      <c r="M177" s="22">
        <v>5207322</v>
      </c>
      <c r="N177" s="22">
        <v>897196</v>
      </c>
      <c r="O177" s="22">
        <v>93166</v>
      </c>
      <c r="P177" s="22">
        <v>0</v>
      </c>
      <c r="Q177" s="22">
        <v>0</v>
      </c>
      <c r="R177" s="22">
        <v>6197684</v>
      </c>
      <c r="S177" s="22">
        <v>11387692</v>
      </c>
    </row>
    <row r="178" spans="1:19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11545796</v>
      </c>
      <c r="F178" s="22">
        <v>2820258</v>
      </c>
      <c r="G178" s="22">
        <v>3279</v>
      </c>
      <c r="H178" s="22">
        <v>210090</v>
      </c>
      <c r="I178" s="22">
        <v>0</v>
      </c>
      <c r="J178" s="22">
        <v>5667</v>
      </c>
      <c r="K178" s="22">
        <v>0</v>
      </c>
      <c r="L178" s="22">
        <v>14585090</v>
      </c>
      <c r="M178" s="22">
        <v>3666189</v>
      </c>
      <c r="N178" s="22">
        <v>1155789</v>
      </c>
      <c r="O178" s="22">
        <v>106170</v>
      </c>
      <c r="P178" s="22">
        <v>0</v>
      </c>
      <c r="Q178" s="22">
        <v>0</v>
      </c>
      <c r="R178" s="22">
        <v>4928148</v>
      </c>
      <c r="S178" s="22">
        <v>9656942</v>
      </c>
    </row>
    <row r="179" spans="1:19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2688241</v>
      </c>
      <c r="F179" s="22">
        <v>873057</v>
      </c>
      <c r="G179" s="22">
        <v>1594</v>
      </c>
      <c r="H179" s="22">
        <v>159403</v>
      </c>
      <c r="I179" s="22">
        <v>0</v>
      </c>
      <c r="J179" s="22">
        <v>0</v>
      </c>
      <c r="K179" s="22">
        <v>0</v>
      </c>
      <c r="L179" s="22">
        <v>3722295</v>
      </c>
      <c r="M179" s="22">
        <v>723802</v>
      </c>
      <c r="N179" s="22">
        <v>260661</v>
      </c>
      <c r="O179" s="22">
        <v>26250</v>
      </c>
      <c r="P179" s="22">
        <v>0</v>
      </c>
      <c r="Q179" s="22">
        <v>0</v>
      </c>
      <c r="R179" s="22">
        <v>1010713</v>
      </c>
      <c r="S179" s="22">
        <v>2711582</v>
      </c>
    </row>
    <row r="180" spans="1:19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974574</v>
      </c>
      <c r="F180" s="22">
        <v>1062861</v>
      </c>
      <c r="G180" s="22">
        <v>34614</v>
      </c>
      <c r="H180" s="22">
        <v>249341</v>
      </c>
      <c r="I180" s="22">
        <v>0</v>
      </c>
      <c r="J180" s="22">
        <v>0</v>
      </c>
      <c r="K180" s="22">
        <v>0</v>
      </c>
      <c r="L180" s="22">
        <v>2321390</v>
      </c>
      <c r="M180" s="22">
        <v>231297</v>
      </c>
      <c r="N180" s="22">
        <v>166685</v>
      </c>
      <c r="O180" s="22">
        <v>14632</v>
      </c>
      <c r="P180" s="22">
        <v>0</v>
      </c>
      <c r="Q180" s="22">
        <v>0</v>
      </c>
      <c r="R180" s="22">
        <v>412614</v>
      </c>
      <c r="S180" s="22">
        <v>1908776</v>
      </c>
    </row>
    <row r="181" spans="1:19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14103886</v>
      </c>
      <c r="F181" s="22">
        <v>3772255</v>
      </c>
      <c r="G181" s="22">
        <v>13473</v>
      </c>
      <c r="H181" s="22">
        <v>227353</v>
      </c>
      <c r="I181" s="22">
        <v>807</v>
      </c>
      <c r="J181" s="22">
        <v>19003</v>
      </c>
      <c r="K181" s="22">
        <v>0</v>
      </c>
      <c r="L181" s="22">
        <v>18136777</v>
      </c>
      <c r="M181" s="22">
        <v>4470821</v>
      </c>
      <c r="N181" s="22">
        <v>1160744</v>
      </c>
      <c r="O181" s="22">
        <v>245124</v>
      </c>
      <c r="P181" s="22">
        <v>0</v>
      </c>
      <c r="Q181" s="22">
        <v>0</v>
      </c>
      <c r="R181" s="22">
        <v>5876689</v>
      </c>
      <c r="S181" s="22">
        <v>12260088</v>
      </c>
    </row>
    <row r="182" spans="1:19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6368317</v>
      </c>
      <c r="F182" s="22">
        <v>2949203</v>
      </c>
      <c r="G182" s="22">
        <v>743707</v>
      </c>
      <c r="H182" s="22">
        <v>224424</v>
      </c>
      <c r="I182" s="22">
        <v>5627</v>
      </c>
      <c r="J182" s="22">
        <v>1902</v>
      </c>
      <c r="K182" s="22">
        <v>0</v>
      </c>
      <c r="L182" s="22">
        <v>10293180</v>
      </c>
      <c r="M182" s="22">
        <v>1709920</v>
      </c>
      <c r="N182" s="22">
        <v>817701</v>
      </c>
      <c r="O182" s="22">
        <v>66796</v>
      </c>
      <c r="P182" s="22">
        <v>0</v>
      </c>
      <c r="Q182" s="22">
        <v>0</v>
      </c>
      <c r="R182" s="22">
        <v>2594417</v>
      </c>
      <c r="S182" s="22">
        <v>7698763</v>
      </c>
    </row>
    <row r="183" spans="1:19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2831486</v>
      </c>
      <c r="F183" s="22">
        <v>769955</v>
      </c>
      <c r="G183" s="22">
        <v>3413</v>
      </c>
      <c r="H183" s="22">
        <v>80009</v>
      </c>
      <c r="I183" s="22">
        <v>721</v>
      </c>
      <c r="J183" s="22">
        <v>2261</v>
      </c>
      <c r="K183" s="22">
        <v>0</v>
      </c>
      <c r="L183" s="22">
        <v>3687845</v>
      </c>
      <c r="M183" s="22">
        <v>607413</v>
      </c>
      <c r="N183" s="22">
        <v>206266</v>
      </c>
      <c r="O183" s="22">
        <v>2378</v>
      </c>
      <c r="P183" s="22">
        <v>0</v>
      </c>
      <c r="Q183" s="22">
        <v>0</v>
      </c>
      <c r="R183" s="22">
        <v>816057</v>
      </c>
      <c r="S183" s="22">
        <v>2871788</v>
      </c>
    </row>
    <row r="184" spans="1:19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1872493</v>
      </c>
      <c r="F184" s="22">
        <v>696164</v>
      </c>
      <c r="G184" s="22">
        <v>24921</v>
      </c>
      <c r="H184" s="22">
        <v>81928</v>
      </c>
      <c r="I184" s="22">
        <v>14467</v>
      </c>
      <c r="J184" s="22">
        <v>4581</v>
      </c>
      <c r="K184" s="22">
        <v>0</v>
      </c>
      <c r="L184" s="22">
        <v>2694554</v>
      </c>
      <c r="M184" s="22">
        <v>496664</v>
      </c>
      <c r="N184" s="22">
        <v>158310</v>
      </c>
      <c r="O184" s="22">
        <v>67067</v>
      </c>
      <c r="P184" s="22">
        <v>0</v>
      </c>
      <c r="Q184" s="22">
        <v>0</v>
      </c>
      <c r="R184" s="22">
        <v>722041</v>
      </c>
      <c r="S184" s="22">
        <v>1972513</v>
      </c>
    </row>
    <row r="185" spans="1:19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842601</v>
      </c>
      <c r="F185" s="22">
        <v>304343</v>
      </c>
      <c r="G185" s="22">
        <v>5833</v>
      </c>
      <c r="H185" s="22">
        <v>43233</v>
      </c>
      <c r="I185" s="22">
        <v>757</v>
      </c>
      <c r="J185" s="22">
        <v>388</v>
      </c>
      <c r="K185" s="22">
        <v>0</v>
      </c>
      <c r="L185" s="22">
        <v>1197155</v>
      </c>
      <c r="M185" s="22">
        <v>197451</v>
      </c>
      <c r="N185" s="22">
        <v>55996</v>
      </c>
      <c r="O185" s="22">
        <v>751</v>
      </c>
      <c r="P185" s="22">
        <v>0</v>
      </c>
      <c r="Q185" s="22">
        <v>0</v>
      </c>
      <c r="R185" s="22">
        <v>254198</v>
      </c>
      <c r="S185" s="22">
        <v>942957</v>
      </c>
    </row>
    <row r="186" spans="1:19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792075</v>
      </c>
      <c r="F186" s="22">
        <v>312128</v>
      </c>
      <c r="G186" s="22">
        <v>1002</v>
      </c>
      <c r="H186" s="22">
        <v>82110</v>
      </c>
      <c r="I186" s="22">
        <v>0</v>
      </c>
      <c r="J186" s="22">
        <v>86</v>
      </c>
      <c r="K186" s="22">
        <v>54</v>
      </c>
      <c r="L186" s="22">
        <v>1187455</v>
      </c>
      <c r="M186" s="22">
        <v>166764</v>
      </c>
      <c r="N186" s="22">
        <v>41697</v>
      </c>
      <c r="O186" s="22">
        <v>32999</v>
      </c>
      <c r="P186" s="22">
        <v>0</v>
      </c>
      <c r="Q186" s="22">
        <v>0</v>
      </c>
      <c r="R186" s="22">
        <v>241460</v>
      </c>
      <c r="S186" s="22">
        <v>945995</v>
      </c>
    </row>
    <row r="187" spans="1:19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2860206</v>
      </c>
      <c r="F187" s="22">
        <v>247876</v>
      </c>
      <c r="G187" s="22">
        <v>15415</v>
      </c>
      <c r="H187" s="22">
        <v>81379</v>
      </c>
      <c r="I187" s="22">
        <v>0</v>
      </c>
      <c r="J187" s="22">
        <v>736</v>
      </c>
      <c r="K187" s="22">
        <v>0</v>
      </c>
      <c r="L187" s="22">
        <v>3205612</v>
      </c>
      <c r="M187" s="22">
        <v>735127</v>
      </c>
      <c r="N187" s="22">
        <v>100606</v>
      </c>
      <c r="O187" s="22">
        <v>45791</v>
      </c>
      <c r="P187" s="22">
        <v>0</v>
      </c>
      <c r="Q187" s="22">
        <v>0</v>
      </c>
      <c r="R187" s="22">
        <v>881524</v>
      </c>
      <c r="S187" s="22">
        <v>2324088</v>
      </c>
    </row>
    <row r="188" spans="1:19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1246699</v>
      </c>
      <c r="F188" s="22">
        <v>1171352</v>
      </c>
      <c r="G188" s="22">
        <v>1859</v>
      </c>
      <c r="H188" s="22">
        <v>67039</v>
      </c>
      <c r="I188" s="22">
        <v>0</v>
      </c>
      <c r="J188" s="22">
        <v>787</v>
      </c>
      <c r="K188" s="22">
        <v>0</v>
      </c>
      <c r="L188" s="22">
        <v>2487736</v>
      </c>
      <c r="M188" s="22">
        <v>288447</v>
      </c>
      <c r="N188" s="22">
        <v>237626</v>
      </c>
      <c r="O188" s="22">
        <v>27115</v>
      </c>
      <c r="P188" s="22">
        <v>0</v>
      </c>
      <c r="Q188" s="22">
        <v>1607</v>
      </c>
      <c r="R188" s="22">
        <v>554795</v>
      </c>
      <c r="S188" s="22">
        <v>1932941</v>
      </c>
    </row>
    <row r="189" spans="1:19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561895</v>
      </c>
      <c r="F189" s="22">
        <v>195025</v>
      </c>
      <c r="G189" s="22">
        <v>20510</v>
      </c>
      <c r="H189" s="22">
        <v>36309</v>
      </c>
      <c r="I189" s="22">
        <v>0</v>
      </c>
      <c r="J189" s="22">
        <v>910</v>
      </c>
      <c r="K189" s="22">
        <v>0</v>
      </c>
      <c r="L189" s="22">
        <v>814649</v>
      </c>
      <c r="M189" s="22">
        <v>190264</v>
      </c>
      <c r="N189" s="22">
        <v>46574</v>
      </c>
      <c r="O189" s="22">
        <v>6180</v>
      </c>
      <c r="P189" s="22">
        <v>0</v>
      </c>
      <c r="Q189" s="22">
        <v>0</v>
      </c>
      <c r="R189" s="22">
        <v>243018</v>
      </c>
      <c r="S189" s="22">
        <v>571631</v>
      </c>
    </row>
    <row r="190" spans="1:19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5103159</v>
      </c>
      <c r="F190" s="22">
        <v>4869519</v>
      </c>
      <c r="G190" s="22">
        <v>23649</v>
      </c>
      <c r="H190" s="22">
        <v>505268</v>
      </c>
      <c r="I190" s="22">
        <v>3117</v>
      </c>
      <c r="J190" s="22">
        <v>0</v>
      </c>
      <c r="K190" s="22">
        <v>0</v>
      </c>
      <c r="L190" s="22">
        <v>10504712</v>
      </c>
      <c r="M190" s="22">
        <v>1341462</v>
      </c>
      <c r="N190" s="22">
        <v>844086</v>
      </c>
      <c r="O190" s="22">
        <v>112740</v>
      </c>
      <c r="P190" s="22">
        <v>0</v>
      </c>
      <c r="Q190" s="22">
        <v>0</v>
      </c>
      <c r="R190" s="22">
        <v>2298288</v>
      </c>
      <c r="S190" s="22">
        <v>8206424</v>
      </c>
    </row>
    <row r="191" spans="1:19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3698409</v>
      </c>
      <c r="F191" s="22">
        <v>1446496</v>
      </c>
      <c r="G191" s="22">
        <v>24450</v>
      </c>
      <c r="H191" s="22">
        <v>208608</v>
      </c>
      <c r="I191" s="22">
        <v>1854</v>
      </c>
      <c r="J191" s="22">
        <v>9555</v>
      </c>
      <c r="K191" s="22">
        <v>0</v>
      </c>
      <c r="L191" s="22">
        <v>5389372</v>
      </c>
      <c r="M191" s="22">
        <v>877987</v>
      </c>
      <c r="N191" s="22">
        <v>414986</v>
      </c>
      <c r="O191" s="22">
        <v>0</v>
      </c>
      <c r="P191" s="22">
        <v>0</v>
      </c>
      <c r="Q191" s="22">
        <v>0</v>
      </c>
      <c r="R191" s="22">
        <v>1292973</v>
      </c>
      <c r="S191" s="22">
        <v>4096399</v>
      </c>
    </row>
    <row r="192" spans="1:19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971173</v>
      </c>
      <c r="F192" s="22">
        <v>433814</v>
      </c>
      <c r="G192" s="22">
        <v>14573</v>
      </c>
      <c r="H192" s="22">
        <v>45783</v>
      </c>
      <c r="I192" s="22">
        <v>7698</v>
      </c>
      <c r="J192" s="22">
        <v>0</v>
      </c>
      <c r="K192" s="22">
        <v>0</v>
      </c>
      <c r="L192" s="22">
        <v>1473041</v>
      </c>
      <c r="M192" s="22">
        <v>191648</v>
      </c>
      <c r="N192" s="22">
        <v>71776</v>
      </c>
      <c r="O192" s="22">
        <v>29604</v>
      </c>
      <c r="P192" s="22">
        <v>0</v>
      </c>
      <c r="Q192" s="22">
        <v>0</v>
      </c>
      <c r="R192" s="22">
        <v>293028</v>
      </c>
      <c r="S192" s="22">
        <v>1180013</v>
      </c>
    </row>
    <row r="193" spans="1:19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2170519</v>
      </c>
      <c r="F193" s="22">
        <v>458620</v>
      </c>
      <c r="G193" s="22">
        <v>8233</v>
      </c>
      <c r="H193" s="22">
        <v>42217</v>
      </c>
      <c r="I193" s="22">
        <v>1099</v>
      </c>
      <c r="J193" s="22">
        <v>1248</v>
      </c>
      <c r="K193" s="22">
        <v>0</v>
      </c>
      <c r="L193" s="22">
        <v>2681936</v>
      </c>
      <c r="M193" s="22">
        <v>454250</v>
      </c>
      <c r="N193" s="22">
        <v>173738</v>
      </c>
      <c r="O193" s="22">
        <v>32157</v>
      </c>
      <c r="P193" s="22">
        <v>0</v>
      </c>
      <c r="Q193" s="22">
        <v>0</v>
      </c>
      <c r="R193" s="22">
        <v>660145</v>
      </c>
      <c r="S193" s="22">
        <v>2021791</v>
      </c>
    </row>
    <row r="194" spans="1:19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4891165</v>
      </c>
      <c r="F194" s="22">
        <v>2262808</v>
      </c>
      <c r="G194" s="22">
        <v>84467</v>
      </c>
      <c r="H194" s="22">
        <v>102239</v>
      </c>
      <c r="I194" s="22">
        <v>12610</v>
      </c>
      <c r="J194" s="22">
        <v>248</v>
      </c>
      <c r="K194" s="22">
        <v>0</v>
      </c>
      <c r="L194" s="22">
        <v>7353537</v>
      </c>
      <c r="M194" s="22">
        <v>1417563</v>
      </c>
      <c r="N194" s="22">
        <v>673526</v>
      </c>
      <c r="O194" s="22">
        <v>102523</v>
      </c>
      <c r="P194" s="22">
        <v>0</v>
      </c>
      <c r="Q194" s="22">
        <v>0</v>
      </c>
      <c r="R194" s="22">
        <v>2193612</v>
      </c>
      <c r="S194" s="22">
        <v>5159925</v>
      </c>
    </row>
    <row r="195" spans="1:19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977435</v>
      </c>
      <c r="F195" s="22">
        <v>70836</v>
      </c>
      <c r="G195" s="22">
        <v>1603</v>
      </c>
      <c r="H195" s="22">
        <v>21744</v>
      </c>
      <c r="I195" s="22">
        <v>1834</v>
      </c>
      <c r="J195" s="22">
        <v>1282</v>
      </c>
      <c r="K195" s="22">
        <v>0</v>
      </c>
      <c r="L195" s="22">
        <v>1074734</v>
      </c>
      <c r="M195" s="22">
        <v>273510</v>
      </c>
      <c r="N195" s="22">
        <v>28888</v>
      </c>
      <c r="O195" s="22">
        <v>5272</v>
      </c>
      <c r="P195" s="22">
        <v>0</v>
      </c>
      <c r="Q195" s="22">
        <v>0</v>
      </c>
      <c r="R195" s="22">
        <v>307670</v>
      </c>
      <c r="S195" s="22">
        <v>767064</v>
      </c>
    </row>
    <row r="196" spans="1:19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4458738</v>
      </c>
      <c r="F196" s="22">
        <v>2660283</v>
      </c>
      <c r="G196" s="22">
        <v>37807</v>
      </c>
      <c r="H196" s="22">
        <v>168636</v>
      </c>
      <c r="I196" s="22">
        <v>0</v>
      </c>
      <c r="J196" s="22">
        <v>17023</v>
      </c>
      <c r="K196" s="22">
        <v>0</v>
      </c>
      <c r="L196" s="22">
        <v>7342487</v>
      </c>
      <c r="M196" s="22">
        <v>1017355</v>
      </c>
      <c r="N196" s="22">
        <v>474439</v>
      </c>
      <c r="O196" s="22">
        <v>357574</v>
      </c>
      <c r="P196" s="22">
        <v>0</v>
      </c>
      <c r="Q196" s="22">
        <v>0</v>
      </c>
      <c r="R196" s="22">
        <v>1849368</v>
      </c>
      <c r="S196" s="22">
        <v>5493119</v>
      </c>
    </row>
    <row r="197" spans="1:19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7463744</v>
      </c>
      <c r="F197" s="22">
        <v>6297739</v>
      </c>
      <c r="G197" s="22">
        <v>1041784</v>
      </c>
      <c r="H197" s="22">
        <v>241715</v>
      </c>
      <c r="I197" s="22">
        <v>1990</v>
      </c>
      <c r="J197" s="22">
        <v>367</v>
      </c>
      <c r="K197" s="22">
        <v>0</v>
      </c>
      <c r="L197" s="22">
        <v>15047339</v>
      </c>
      <c r="M197" s="22">
        <v>2317996</v>
      </c>
      <c r="N197" s="22">
        <v>1980396</v>
      </c>
      <c r="O197" s="22">
        <v>369441</v>
      </c>
      <c r="P197" s="22">
        <v>0</v>
      </c>
      <c r="Q197" s="22">
        <v>0</v>
      </c>
      <c r="R197" s="22">
        <v>4667833</v>
      </c>
      <c r="S197" s="22">
        <v>10379506</v>
      </c>
    </row>
    <row r="198" spans="1:1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723853</v>
      </c>
      <c r="F198" s="22">
        <v>141165</v>
      </c>
      <c r="G198" s="22">
        <v>0</v>
      </c>
      <c r="H198" s="22">
        <v>18587</v>
      </c>
      <c r="I198" s="22">
        <v>0</v>
      </c>
      <c r="J198" s="22">
        <v>768</v>
      </c>
      <c r="K198" s="22">
        <v>0</v>
      </c>
      <c r="L198" s="22">
        <v>884373</v>
      </c>
      <c r="M198" s="22">
        <v>125140</v>
      </c>
      <c r="N198" s="22">
        <v>27030</v>
      </c>
      <c r="O198" s="22">
        <v>456</v>
      </c>
      <c r="P198" s="22">
        <v>0</v>
      </c>
      <c r="Q198" s="22">
        <v>0</v>
      </c>
      <c r="R198" s="22">
        <v>152626</v>
      </c>
      <c r="S198" s="22">
        <v>731747</v>
      </c>
    </row>
    <row r="199" spans="1:1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1783666</v>
      </c>
      <c r="F199" s="22">
        <v>98648</v>
      </c>
      <c r="G199" s="22">
        <v>942</v>
      </c>
      <c r="H199" s="22">
        <v>22934</v>
      </c>
      <c r="I199" s="22">
        <v>0</v>
      </c>
      <c r="J199" s="22">
        <v>122</v>
      </c>
      <c r="K199" s="22">
        <v>0</v>
      </c>
      <c r="L199" s="22">
        <v>1906312</v>
      </c>
      <c r="M199" s="22">
        <v>435059</v>
      </c>
      <c r="N199" s="22">
        <v>38837</v>
      </c>
      <c r="O199" s="22">
        <v>42974</v>
      </c>
      <c r="P199" s="22">
        <v>0</v>
      </c>
      <c r="Q199" s="22">
        <v>0</v>
      </c>
      <c r="R199" s="22">
        <v>516870</v>
      </c>
      <c r="S199" s="22">
        <v>1389442</v>
      </c>
    </row>
    <row r="200" spans="1:1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794154</v>
      </c>
      <c r="F200" s="22">
        <v>263433</v>
      </c>
      <c r="G200" s="22">
        <v>402614</v>
      </c>
      <c r="H200" s="22">
        <v>28206</v>
      </c>
      <c r="I200" s="22">
        <v>0</v>
      </c>
      <c r="J200" s="22">
        <v>0</v>
      </c>
      <c r="K200" s="22">
        <v>0</v>
      </c>
      <c r="L200" s="22">
        <v>1488407</v>
      </c>
      <c r="M200" s="22">
        <v>174423</v>
      </c>
      <c r="N200" s="22">
        <v>55588</v>
      </c>
      <c r="O200" s="22">
        <v>7495</v>
      </c>
      <c r="P200" s="22">
        <v>1745</v>
      </c>
      <c r="Q200" s="22">
        <v>0</v>
      </c>
      <c r="R200" s="22">
        <v>239251</v>
      </c>
      <c r="S200" s="22">
        <v>1249156</v>
      </c>
    </row>
    <row r="201" spans="1:1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111329</v>
      </c>
      <c r="F201" s="22">
        <v>49208</v>
      </c>
      <c r="G201" s="22">
        <v>616</v>
      </c>
      <c r="H201" s="22">
        <v>5859</v>
      </c>
      <c r="I201" s="22">
        <v>635</v>
      </c>
      <c r="J201" s="22">
        <v>0</v>
      </c>
      <c r="K201" s="22">
        <v>0</v>
      </c>
      <c r="L201" s="22">
        <v>167647</v>
      </c>
      <c r="M201" s="22">
        <v>14232</v>
      </c>
      <c r="N201" s="22">
        <v>10920</v>
      </c>
      <c r="O201" s="22">
        <v>1778</v>
      </c>
      <c r="P201" s="22">
        <v>0</v>
      </c>
      <c r="Q201" s="22">
        <v>0</v>
      </c>
      <c r="R201" s="22">
        <v>26930</v>
      </c>
      <c r="S201" s="22">
        <v>140717</v>
      </c>
    </row>
    <row r="202" spans="1:1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159987</v>
      </c>
      <c r="F202" s="22">
        <v>6809</v>
      </c>
      <c r="G202" s="22">
        <v>0</v>
      </c>
      <c r="H202" s="22">
        <v>5582</v>
      </c>
      <c r="I202" s="22">
        <v>373</v>
      </c>
      <c r="J202" s="22">
        <v>0</v>
      </c>
      <c r="K202" s="22">
        <v>0</v>
      </c>
      <c r="L202" s="22">
        <v>172751</v>
      </c>
      <c r="M202" s="22">
        <v>27053</v>
      </c>
      <c r="N202" s="22">
        <v>3018</v>
      </c>
      <c r="O202" s="22">
        <v>1862</v>
      </c>
      <c r="P202" s="22">
        <v>0</v>
      </c>
      <c r="Q202" s="22">
        <v>0</v>
      </c>
      <c r="R202" s="22">
        <v>31933</v>
      </c>
      <c r="S202" s="22">
        <v>140818</v>
      </c>
    </row>
    <row r="203" spans="1:1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405093</v>
      </c>
      <c r="F203" s="22">
        <v>61021</v>
      </c>
      <c r="G203" s="22">
        <v>0</v>
      </c>
      <c r="H203" s="22">
        <v>15235</v>
      </c>
      <c r="I203" s="22">
        <v>0</v>
      </c>
      <c r="J203" s="22">
        <v>0</v>
      </c>
      <c r="K203" s="22">
        <v>0</v>
      </c>
      <c r="L203" s="22">
        <v>481349</v>
      </c>
      <c r="M203" s="22">
        <v>70434</v>
      </c>
      <c r="N203" s="22">
        <v>17119</v>
      </c>
      <c r="O203" s="22">
        <v>13482</v>
      </c>
      <c r="P203" s="22">
        <v>0</v>
      </c>
      <c r="Q203" s="22">
        <v>0</v>
      </c>
      <c r="R203" s="22">
        <v>101035</v>
      </c>
      <c r="S203" s="22">
        <v>380314</v>
      </c>
    </row>
    <row r="204" spans="1:1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119789</v>
      </c>
      <c r="F204" s="22">
        <v>32982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152771</v>
      </c>
      <c r="M204" s="22">
        <v>29346</v>
      </c>
      <c r="N204" s="22">
        <v>10634</v>
      </c>
      <c r="O204" s="22">
        <v>2076</v>
      </c>
      <c r="P204" s="22">
        <v>0</v>
      </c>
      <c r="Q204" s="22">
        <v>0</v>
      </c>
      <c r="R204" s="22">
        <v>42056</v>
      </c>
      <c r="S204" s="22">
        <v>110715</v>
      </c>
    </row>
    <row r="205" spans="1:1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571136</v>
      </c>
      <c r="F205" s="22">
        <v>20028</v>
      </c>
      <c r="G205" s="22">
        <v>0</v>
      </c>
      <c r="H205" s="22">
        <v>2924</v>
      </c>
      <c r="I205" s="22">
        <v>0</v>
      </c>
      <c r="J205" s="22">
        <v>0</v>
      </c>
      <c r="K205" s="22">
        <v>0</v>
      </c>
      <c r="L205" s="22">
        <v>594088</v>
      </c>
      <c r="M205" s="22">
        <v>168851</v>
      </c>
      <c r="N205" s="22">
        <v>9229</v>
      </c>
      <c r="O205" s="22">
        <v>4761</v>
      </c>
      <c r="P205" s="22">
        <v>0</v>
      </c>
      <c r="Q205" s="22">
        <v>0</v>
      </c>
      <c r="R205" s="22">
        <v>182841</v>
      </c>
      <c r="S205" s="22">
        <v>411247</v>
      </c>
    </row>
    <row r="206" spans="1:1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238840</v>
      </c>
      <c r="F206" s="22">
        <v>32142</v>
      </c>
      <c r="G206" s="22">
        <v>3304</v>
      </c>
      <c r="H206" s="22">
        <v>5873</v>
      </c>
      <c r="I206" s="22">
        <v>3043</v>
      </c>
      <c r="J206" s="22">
        <v>0</v>
      </c>
      <c r="K206" s="22">
        <v>0</v>
      </c>
      <c r="L206" s="22">
        <v>283202</v>
      </c>
      <c r="M206" s="22">
        <v>41202</v>
      </c>
      <c r="N206" s="22">
        <v>9519</v>
      </c>
      <c r="O206" s="22">
        <v>2465</v>
      </c>
      <c r="P206" s="22">
        <v>0</v>
      </c>
      <c r="Q206" s="22">
        <v>0</v>
      </c>
      <c r="R206" s="22">
        <v>53186</v>
      </c>
      <c r="S206" s="22">
        <v>230016</v>
      </c>
    </row>
    <row r="207" spans="1:1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295584</v>
      </c>
      <c r="F207" s="22">
        <v>27465</v>
      </c>
      <c r="G207" s="22">
        <v>0</v>
      </c>
      <c r="H207" s="22">
        <v>3594</v>
      </c>
      <c r="I207" s="22">
        <v>152</v>
      </c>
      <c r="J207" s="22">
        <v>288</v>
      </c>
      <c r="K207" s="22">
        <v>0</v>
      </c>
      <c r="L207" s="22">
        <v>327083</v>
      </c>
      <c r="M207" s="22">
        <v>73135</v>
      </c>
      <c r="N207" s="22">
        <v>10136</v>
      </c>
      <c r="O207" s="22">
        <v>0</v>
      </c>
      <c r="P207" s="22">
        <v>0</v>
      </c>
      <c r="Q207" s="22">
        <v>0</v>
      </c>
      <c r="R207" s="22">
        <v>83271</v>
      </c>
      <c r="S207" s="22">
        <v>243812</v>
      </c>
    </row>
    <row r="208" spans="1:1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743564</v>
      </c>
      <c r="F208" s="22">
        <v>259849</v>
      </c>
      <c r="G208" s="22">
        <v>0</v>
      </c>
      <c r="H208" s="22">
        <v>58911</v>
      </c>
      <c r="I208" s="22">
        <v>0</v>
      </c>
      <c r="J208" s="22">
        <v>0</v>
      </c>
      <c r="K208" s="22">
        <v>0</v>
      </c>
      <c r="L208" s="22">
        <v>1062324</v>
      </c>
      <c r="M208" s="22">
        <v>168527</v>
      </c>
      <c r="N208" s="22">
        <v>94682</v>
      </c>
      <c r="O208" s="22">
        <v>3190</v>
      </c>
      <c r="P208" s="22">
        <v>0</v>
      </c>
      <c r="Q208" s="22">
        <v>0</v>
      </c>
      <c r="R208" s="22">
        <v>266399</v>
      </c>
      <c r="S208" s="22">
        <v>795925</v>
      </c>
    </row>
    <row r="209" spans="1:1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389411</v>
      </c>
      <c r="F209" s="22">
        <v>81860</v>
      </c>
      <c r="G209" s="22">
        <v>0</v>
      </c>
      <c r="H209" s="22">
        <v>31444</v>
      </c>
      <c r="I209" s="22">
        <v>0</v>
      </c>
      <c r="J209" s="22">
        <v>0</v>
      </c>
      <c r="K209" s="22">
        <v>0</v>
      </c>
      <c r="L209" s="22">
        <v>502715</v>
      </c>
      <c r="M209" s="22">
        <v>76585</v>
      </c>
      <c r="N209" s="22">
        <v>14905</v>
      </c>
      <c r="O209" s="22">
        <v>8088</v>
      </c>
      <c r="P209" s="22">
        <v>0</v>
      </c>
      <c r="Q209" s="22">
        <v>0</v>
      </c>
      <c r="R209" s="22">
        <v>99578</v>
      </c>
      <c r="S209" s="22">
        <v>403137</v>
      </c>
    </row>
    <row r="210" spans="1:1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255864</v>
      </c>
      <c r="F210" s="22">
        <v>33569</v>
      </c>
      <c r="G210" s="22">
        <v>888</v>
      </c>
      <c r="H210" s="22">
        <v>34824</v>
      </c>
      <c r="I210" s="22">
        <v>0</v>
      </c>
      <c r="J210" s="22">
        <v>425</v>
      </c>
      <c r="K210" s="22">
        <v>0</v>
      </c>
      <c r="L210" s="22">
        <v>325570</v>
      </c>
      <c r="M210" s="22">
        <v>47146</v>
      </c>
      <c r="N210" s="22">
        <v>16505</v>
      </c>
      <c r="O210" s="22">
        <v>6410</v>
      </c>
      <c r="P210" s="22">
        <v>0</v>
      </c>
      <c r="Q210" s="22">
        <v>0</v>
      </c>
      <c r="R210" s="22">
        <v>70061</v>
      </c>
      <c r="S210" s="22">
        <v>255509</v>
      </c>
    </row>
    <row r="211" spans="1:1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176871</v>
      </c>
      <c r="F211" s="22">
        <v>9249</v>
      </c>
      <c r="G211" s="22">
        <v>1191</v>
      </c>
      <c r="H211" s="22">
        <v>10676</v>
      </c>
      <c r="I211" s="22">
        <v>1582</v>
      </c>
      <c r="J211" s="22">
        <v>1311</v>
      </c>
      <c r="K211" s="22">
        <v>0</v>
      </c>
      <c r="L211" s="22">
        <v>200880</v>
      </c>
      <c r="M211" s="22">
        <v>49260</v>
      </c>
      <c r="N211" s="22">
        <v>7029</v>
      </c>
      <c r="O211" s="22">
        <v>0</v>
      </c>
      <c r="P211" s="22">
        <v>0</v>
      </c>
      <c r="Q211" s="22">
        <v>0</v>
      </c>
      <c r="R211" s="22">
        <v>56289</v>
      </c>
      <c r="S211" s="22">
        <v>144591</v>
      </c>
    </row>
    <row r="212" spans="1:1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673394</v>
      </c>
      <c r="F212" s="22">
        <v>371630</v>
      </c>
      <c r="G212" s="22">
        <v>226757</v>
      </c>
      <c r="H212" s="22">
        <v>59422</v>
      </c>
      <c r="I212" s="22">
        <v>1035</v>
      </c>
      <c r="J212" s="22">
        <v>775</v>
      </c>
      <c r="K212" s="22">
        <v>0</v>
      </c>
      <c r="L212" s="22">
        <v>1333013</v>
      </c>
      <c r="M212" s="22">
        <v>181725</v>
      </c>
      <c r="N212" s="22">
        <v>81907</v>
      </c>
      <c r="O212" s="22">
        <v>28636</v>
      </c>
      <c r="P212" s="22">
        <v>0</v>
      </c>
      <c r="Q212" s="22">
        <v>0</v>
      </c>
      <c r="R212" s="22">
        <v>292268</v>
      </c>
      <c r="S212" s="22">
        <v>1040745</v>
      </c>
    </row>
    <row r="213" spans="1:1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419511</v>
      </c>
      <c r="F213" s="22">
        <v>138594</v>
      </c>
      <c r="G213" s="22">
        <v>1584</v>
      </c>
      <c r="H213" s="22">
        <v>17366</v>
      </c>
      <c r="I213" s="22">
        <v>135</v>
      </c>
      <c r="J213" s="22">
        <v>94</v>
      </c>
      <c r="K213" s="22">
        <v>0</v>
      </c>
      <c r="L213" s="22">
        <v>577284</v>
      </c>
      <c r="M213" s="22">
        <v>95931</v>
      </c>
      <c r="N213" s="22">
        <v>33603</v>
      </c>
      <c r="O213" s="22">
        <v>13429</v>
      </c>
      <c r="P213" s="22">
        <v>0</v>
      </c>
      <c r="Q213" s="22">
        <v>0</v>
      </c>
      <c r="R213" s="22">
        <v>142963</v>
      </c>
      <c r="S213" s="22">
        <v>434321</v>
      </c>
    </row>
    <row r="214" spans="1:1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142083</v>
      </c>
      <c r="F214" s="22">
        <v>4324</v>
      </c>
      <c r="G214" s="22">
        <v>0</v>
      </c>
      <c r="H214" s="22">
        <v>3159</v>
      </c>
      <c r="I214" s="22">
        <v>0</v>
      </c>
      <c r="J214" s="22">
        <v>370</v>
      </c>
      <c r="K214" s="22">
        <v>0</v>
      </c>
      <c r="L214" s="22">
        <v>149936</v>
      </c>
      <c r="M214" s="22">
        <v>31915</v>
      </c>
      <c r="N214" s="22">
        <v>2278</v>
      </c>
      <c r="O214" s="22">
        <v>3662</v>
      </c>
      <c r="P214" s="22">
        <v>0</v>
      </c>
      <c r="Q214" s="22">
        <v>0</v>
      </c>
      <c r="R214" s="22">
        <v>37855</v>
      </c>
      <c r="S214" s="22">
        <v>112081</v>
      </c>
    </row>
    <row r="215" spans="1:1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440851</v>
      </c>
      <c r="F215" s="22">
        <v>29970</v>
      </c>
      <c r="G215" s="22">
        <v>0</v>
      </c>
      <c r="H215" s="22">
        <v>8283</v>
      </c>
      <c r="I215" s="22">
        <v>0</v>
      </c>
      <c r="J215" s="22">
        <v>104</v>
      </c>
      <c r="K215" s="22">
        <v>0</v>
      </c>
      <c r="L215" s="22">
        <v>479208</v>
      </c>
      <c r="M215" s="22">
        <v>99499</v>
      </c>
      <c r="N215" s="22">
        <v>10615</v>
      </c>
      <c r="O215" s="22">
        <v>339</v>
      </c>
      <c r="P215" s="22">
        <v>0</v>
      </c>
      <c r="Q215" s="22">
        <v>0</v>
      </c>
      <c r="R215" s="22">
        <v>110453</v>
      </c>
      <c r="S215" s="22">
        <v>368755</v>
      </c>
    </row>
    <row r="216" spans="1:1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209837</v>
      </c>
      <c r="F216" s="22">
        <v>23115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232952</v>
      </c>
      <c r="M216" s="22">
        <v>47536</v>
      </c>
      <c r="N216" s="22">
        <v>8114</v>
      </c>
      <c r="O216" s="22">
        <v>2945</v>
      </c>
      <c r="P216" s="22">
        <v>0</v>
      </c>
      <c r="Q216" s="22">
        <v>0</v>
      </c>
      <c r="R216" s="22">
        <v>58595</v>
      </c>
      <c r="S216" s="22">
        <v>174357</v>
      </c>
    </row>
    <row r="217" spans="1:1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348724</v>
      </c>
      <c r="F217" s="22">
        <v>121706</v>
      </c>
      <c r="G217" s="22">
        <v>399</v>
      </c>
      <c r="H217" s="22">
        <v>0</v>
      </c>
      <c r="I217" s="22">
        <v>0</v>
      </c>
      <c r="J217" s="22">
        <v>160</v>
      </c>
      <c r="K217" s="22">
        <v>0</v>
      </c>
      <c r="L217" s="22">
        <v>470989</v>
      </c>
      <c r="M217" s="22">
        <v>75098</v>
      </c>
      <c r="N217" s="22">
        <v>33009</v>
      </c>
      <c r="O217" s="22">
        <v>2600</v>
      </c>
      <c r="P217" s="22">
        <v>0</v>
      </c>
      <c r="Q217" s="22">
        <v>0</v>
      </c>
      <c r="R217" s="22">
        <v>110707</v>
      </c>
      <c r="S217" s="22">
        <v>360282</v>
      </c>
    </row>
    <row r="218" spans="1:1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355861</v>
      </c>
      <c r="F218" s="22">
        <v>21172</v>
      </c>
      <c r="G218" s="22">
        <v>0</v>
      </c>
      <c r="H218" s="22">
        <v>5269</v>
      </c>
      <c r="I218" s="22">
        <v>0</v>
      </c>
      <c r="J218" s="22">
        <v>0</v>
      </c>
      <c r="K218" s="22">
        <v>0</v>
      </c>
      <c r="L218" s="22">
        <v>382302</v>
      </c>
      <c r="M218" s="22">
        <v>61264</v>
      </c>
      <c r="N218" s="22">
        <v>8042</v>
      </c>
      <c r="O218" s="22">
        <v>3823</v>
      </c>
      <c r="P218" s="22">
        <v>0</v>
      </c>
      <c r="Q218" s="22">
        <v>0</v>
      </c>
      <c r="R218" s="22">
        <v>73129</v>
      </c>
      <c r="S218" s="22">
        <v>309173</v>
      </c>
    </row>
    <row r="219" spans="1:1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262178</v>
      </c>
      <c r="F219" s="22">
        <v>62350</v>
      </c>
      <c r="G219" s="22">
        <v>5323</v>
      </c>
      <c r="H219" s="22">
        <v>89247</v>
      </c>
      <c r="I219" s="22">
        <v>8774</v>
      </c>
      <c r="J219" s="22">
        <v>304</v>
      </c>
      <c r="K219" s="22">
        <v>0</v>
      </c>
      <c r="L219" s="22">
        <v>428176</v>
      </c>
      <c r="M219" s="22">
        <v>37322</v>
      </c>
      <c r="N219" s="22">
        <v>24187</v>
      </c>
      <c r="O219" s="22">
        <v>3082</v>
      </c>
      <c r="P219" s="22">
        <v>0</v>
      </c>
      <c r="Q219" s="22">
        <v>0</v>
      </c>
      <c r="R219" s="22">
        <v>64591</v>
      </c>
      <c r="S219" s="22">
        <v>363585</v>
      </c>
    </row>
    <row r="220" spans="1:1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284600</v>
      </c>
      <c r="F220" s="22">
        <v>33407</v>
      </c>
      <c r="G220" s="22">
        <v>0</v>
      </c>
      <c r="H220" s="22">
        <v>65341</v>
      </c>
      <c r="I220" s="22">
        <v>1639</v>
      </c>
      <c r="J220" s="22">
        <v>0</v>
      </c>
      <c r="K220" s="22">
        <v>0</v>
      </c>
      <c r="L220" s="22">
        <v>384987</v>
      </c>
      <c r="M220" s="22">
        <v>55033</v>
      </c>
      <c r="N220" s="22">
        <v>15996</v>
      </c>
      <c r="O220" s="22">
        <v>11123</v>
      </c>
      <c r="P220" s="22">
        <v>0</v>
      </c>
      <c r="Q220" s="22">
        <v>0</v>
      </c>
      <c r="R220" s="22">
        <v>82152</v>
      </c>
      <c r="S220" s="22">
        <v>302835</v>
      </c>
    </row>
    <row r="221" spans="1:1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704738</v>
      </c>
      <c r="F221" s="22">
        <v>0</v>
      </c>
      <c r="G221" s="22">
        <v>195</v>
      </c>
      <c r="H221" s="22">
        <v>8240</v>
      </c>
      <c r="I221" s="22">
        <v>0</v>
      </c>
      <c r="J221" s="22">
        <v>4542</v>
      </c>
      <c r="K221" s="22">
        <v>0</v>
      </c>
      <c r="L221" s="22">
        <v>717715</v>
      </c>
      <c r="M221" s="22">
        <v>162970</v>
      </c>
      <c r="N221" s="22">
        <v>12332</v>
      </c>
      <c r="O221" s="22">
        <v>4685</v>
      </c>
      <c r="P221" s="22">
        <v>0</v>
      </c>
      <c r="Q221" s="22">
        <v>0</v>
      </c>
      <c r="R221" s="22">
        <v>179987</v>
      </c>
      <c r="S221" s="22">
        <v>537728</v>
      </c>
    </row>
    <row r="222" spans="1:1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357087</v>
      </c>
      <c r="F222" s="22">
        <v>23673</v>
      </c>
      <c r="G222" s="22">
        <v>0</v>
      </c>
      <c r="H222" s="22">
        <v>15090</v>
      </c>
      <c r="I222" s="22">
        <v>0</v>
      </c>
      <c r="J222" s="22">
        <v>724</v>
      </c>
      <c r="K222" s="22">
        <v>0</v>
      </c>
      <c r="L222" s="22">
        <v>396574</v>
      </c>
      <c r="M222" s="22">
        <v>88784</v>
      </c>
      <c r="N222" s="22">
        <v>8451</v>
      </c>
      <c r="O222" s="22">
        <v>20316</v>
      </c>
      <c r="P222" s="22">
        <v>0</v>
      </c>
      <c r="Q222" s="22">
        <v>0</v>
      </c>
      <c r="R222" s="22">
        <v>117551</v>
      </c>
      <c r="S222" s="22">
        <v>279023</v>
      </c>
    </row>
    <row r="223" spans="1:1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574556</v>
      </c>
      <c r="F223" s="22">
        <v>352065</v>
      </c>
      <c r="G223" s="22">
        <v>2699</v>
      </c>
      <c r="H223" s="22">
        <v>47774</v>
      </c>
      <c r="I223" s="22">
        <v>0</v>
      </c>
      <c r="J223" s="22">
        <v>1867</v>
      </c>
      <c r="K223" s="22">
        <v>0</v>
      </c>
      <c r="L223" s="22">
        <v>978961</v>
      </c>
      <c r="M223" s="22">
        <v>93335</v>
      </c>
      <c r="N223" s="22">
        <v>48950</v>
      </c>
      <c r="O223" s="22">
        <v>30382</v>
      </c>
      <c r="P223" s="22">
        <v>0</v>
      </c>
      <c r="Q223" s="22">
        <v>0</v>
      </c>
      <c r="R223" s="22">
        <v>172667</v>
      </c>
      <c r="S223" s="22">
        <v>806294</v>
      </c>
    </row>
    <row r="224" spans="1:1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68589</v>
      </c>
      <c r="F224" s="22">
        <v>144818</v>
      </c>
      <c r="G224" s="22">
        <v>0</v>
      </c>
      <c r="H224" s="22">
        <v>113419</v>
      </c>
      <c r="I224" s="22">
        <v>0</v>
      </c>
      <c r="J224" s="22">
        <v>0</v>
      </c>
      <c r="K224" s="22">
        <v>0</v>
      </c>
      <c r="L224" s="22">
        <v>326826</v>
      </c>
      <c r="M224" s="22">
        <v>34374</v>
      </c>
      <c r="N224" s="22">
        <v>33116</v>
      </c>
      <c r="O224" s="22">
        <v>7139</v>
      </c>
      <c r="P224" s="22">
        <v>0</v>
      </c>
      <c r="Q224" s="22">
        <v>0</v>
      </c>
      <c r="R224" s="22">
        <v>74629</v>
      </c>
      <c r="S224" s="22">
        <v>252197</v>
      </c>
    </row>
    <row r="225" spans="1:1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166861</v>
      </c>
      <c r="F225" s="22">
        <v>30733</v>
      </c>
      <c r="G225" s="22">
        <v>0</v>
      </c>
      <c r="H225" s="22">
        <v>4053</v>
      </c>
      <c r="I225" s="22">
        <v>2694</v>
      </c>
      <c r="J225" s="22">
        <v>0</v>
      </c>
      <c r="K225" s="22">
        <v>0</v>
      </c>
      <c r="L225" s="22">
        <v>204341</v>
      </c>
      <c r="M225" s="22">
        <v>39108</v>
      </c>
      <c r="N225" s="22">
        <v>10587</v>
      </c>
      <c r="O225" s="22">
        <v>3955</v>
      </c>
      <c r="P225" s="22">
        <v>0</v>
      </c>
      <c r="Q225" s="22">
        <v>0</v>
      </c>
      <c r="R225" s="22">
        <v>53650</v>
      </c>
      <c r="S225" s="22">
        <v>150691</v>
      </c>
    </row>
    <row r="226" spans="1:1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378584</v>
      </c>
      <c r="F226" s="22">
        <v>95812</v>
      </c>
      <c r="G226" s="22">
        <v>0</v>
      </c>
      <c r="H226" s="22">
        <v>12092</v>
      </c>
      <c r="I226" s="22">
        <v>0</v>
      </c>
      <c r="J226" s="22">
        <v>295</v>
      </c>
      <c r="K226" s="22">
        <v>0</v>
      </c>
      <c r="L226" s="22">
        <v>486783</v>
      </c>
      <c r="M226" s="22">
        <v>108281</v>
      </c>
      <c r="N226" s="22">
        <v>23930</v>
      </c>
      <c r="O226" s="22">
        <v>3627</v>
      </c>
      <c r="P226" s="22">
        <v>0</v>
      </c>
      <c r="Q226" s="22">
        <v>0</v>
      </c>
      <c r="R226" s="22">
        <v>135838</v>
      </c>
      <c r="S226" s="22">
        <v>350945</v>
      </c>
    </row>
    <row r="227" spans="1:1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117137</v>
      </c>
      <c r="F227" s="22">
        <v>24466</v>
      </c>
      <c r="G227" s="22">
        <v>644</v>
      </c>
      <c r="H227" s="22">
        <v>3036</v>
      </c>
      <c r="I227" s="22">
        <v>379</v>
      </c>
      <c r="J227" s="22">
        <v>0</v>
      </c>
      <c r="K227" s="22">
        <v>0</v>
      </c>
      <c r="L227" s="22">
        <v>145662</v>
      </c>
      <c r="M227" s="22">
        <v>24060</v>
      </c>
      <c r="N227" s="22">
        <v>8279</v>
      </c>
      <c r="O227" s="22">
        <v>1911</v>
      </c>
      <c r="P227" s="22">
        <v>0</v>
      </c>
      <c r="Q227" s="22">
        <v>0</v>
      </c>
      <c r="R227" s="22">
        <v>34250</v>
      </c>
      <c r="S227" s="22">
        <v>111412</v>
      </c>
    </row>
    <row r="228" spans="1:1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103873</v>
      </c>
      <c r="F228" s="22">
        <v>22557</v>
      </c>
      <c r="G228" s="22">
        <v>0</v>
      </c>
      <c r="H228" s="22">
        <v>6057</v>
      </c>
      <c r="I228" s="22">
        <v>481</v>
      </c>
      <c r="J228" s="22">
        <v>0</v>
      </c>
      <c r="K228" s="22">
        <v>0</v>
      </c>
      <c r="L228" s="22">
        <v>132968</v>
      </c>
      <c r="M228" s="22">
        <v>7432</v>
      </c>
      <c r="N228" s="22">
        <v>3283</v>
      </c>
      <c r="O228" s="22">
        <v>1200</v>
      </c>
      <c r="P228" s="22">
        <v>0</v>
      </c>
      <c r="Q228" s="22">
        <v>0</v>
      </c>
      <c r="R228" s="22">
        <v>11915</v>
      </c>
      <c r="S228" s="22">
        <v>121053</v>
      </c>
    </row>
    <row r="229" spans="1:1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639663</v>
      </c>
      <c r="F229" s="22">
        <v>187799</v>
      </c>
      <c r="G229" s="22">
        <v>0</v>
      </c>
      <c r="H229" s="22">
        <v>27174</v>
      </c>
      <c r="I229" s="22">
        <v>0</v>
      </c>
      <c r="J229" s="22">
        <v>518</v>
      </c>
      <c r="K229" s="22">
        <v>0</v>
      </c>
      <c r="L229" s="22">
        <v>855154</v>
      </c>
      <c r="M229" s="22">
        <v>182304</v>
      </c>
      <c r="N229" s="22">
        <v>38147</v>
      </c>
      <c r="O229" s="22">
        <v>1624</v>
      </c>
      <c r="P229" s="22">
        <v>0</v>
      </c>
      <c r="Q229" s="22">
        <v>0</v>
      </c>
      <c r="R229" s="22">
        <v>222075</v>
      </c>
      <c r="S229" s="22">
        <v>633079</v>
      </c>
    </row>
    <row r="230" spans="1:1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182729</v>
      </c>
      <c r="F230" s="22">
        <v>78742</v>
      </c>
      <c r="G230" s="22">
        <v>0</v>
      </c>
      <c r="H230" s="22">
        <v>12772</v>
      </c>
      <c r="I230" s="22">
        <v>0</v>
      </c>
      <c r="J230" s="22">
        <v>274</v>
      </c>
      <c r="K230" s="22">
        <v>0</v>
      </c>
      <c r="L230" s="22">
        <v>274517</v>
      </c>
      <c r="M230" s="22">
        <v>29373</v>
      </c>
      <c r="N230" s="22">
        <v>12258</v>
      </c>
      <c r="O230" s="22">
        <v>5535</v>
      </c>
      <c r="P230" s="22">
        <v>0</v>
      </c>
      <c r="Q230" s="22">
        <v>0</v>
      </c>
      <c r="R230" s="22">
        <v>47166</v>
      </c>
      <c r="S230" s="22">
        <v>227351</v>
      </c>
    </row>
    <row r="231" spans="1:1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141660</v>
      </c>
      <c r="F231" s="22">
        <v>19242</v>
      </c>
      <c r="G231" s="22">
        <v>0</v>
      </c>
      <c r="H231" s="22">
        <v>9799</v>
      </c>
      <c r="I231" s="22">
        <v>0</v>
      </c>
      <c r="J231" s="22">
        <v>163</v>
      </c>
      <c r="K231" s="22">
        <v>0</v>
      </c>
      <c r="L231" s="22">
        <v>170864</v>
      </c>
      <c r="M231" s="22">
        <v>28383</v>
      </c>
      <c r="N231" s="22">
        <v>5867</v>
      </c>
      <c r="O231" s="22">
        <v>3542</v>
      </c>
      <c r="P231" s="22">
        <v>0</v>
      </c>
      <c r="Q231" s="22">
        <v>0</v>
      </c>
      <c r="R231" s="22">
        <v>37792</v>
      </c>
      <c r="S231" s="22">
        <v>133072</v>
      </c>
    </row>
    <row r="232" spans="1:1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289920</v>
      </c>
      <c r="F232" s="22">
        <v>36182</v>
      </c>
      <c r="G232" s="22">
        <v>350</v>
      </c>
      <c r="H232" s="22">
        <v>11696</v>
      </c>
      <c r="I232" s="22">
        <v>331</v>
      </c>
      <c r="J232" s="22">
        <v>218</v>
      </c>
      <c r="K232" s="22">
        <v>0</v>
      </c>
      <c r="L232" s="22">
        <v>338697</v>
      </c>
      <c r="M232" s="22">
        <v>43856</v>
      </c>
      <c r="N232" s="22">
        <v>8920</v>
      </c>
      <c r="O232" s="22">
        <v>3017</v>
      </c>
      <c r="P232" s="22">
        <v>0</v>
      </c>
      <c r="Q232" s="22">
        <v>0</v>
      </c>
      <c r="R232" s="22">
        <v>55793</v>
      </c>
      <c r="S232" s="22">
        <v>282904</v>
      </c>
    </row>
    <row r="233" spans="1:1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863578</v>
      </c>
      <c r="F233" s="22">
        <v>100181</v>
      </c>
      <c r="G233" s="22">
        <v>0</v>
      </c>
      <c r="H233" s="22">
        <v>19095</v>
      </c>
      <c r="I233" s="22">
        <v>0</v>
      </c>
      <c r="J233" s="22">
        <v>754</v>
      </c>
      <c r="K233" s="22">
        <v>0</v>
      </c>
      <c r="L233" s="22">
        <v>983608</v>
      </c>
      <c r="M233" s="22">
        <v>216746</v>
      </c>
      <c r="N233" s="22">
        <v>35688</v>
      </c>
      <c r="O233" s="22">
        <v>17679</v>
      </c>
      <c r="P233" s="22">
        <v>0</v>
      </c>
      <c r="Q233" s="22">
        <v>0</v>
      </c>
      <c r="R233" s="22">
        <v>270113</v>
      </c>
      <c r="S233" s="22">
        <v>713495</v>
      </c>
    </row>
    <row r="234" spans="1:1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124079</v>
      </c>
      <c r="F234" s="22">
        <v>31239</v>
      </c>
      <c r="G234" s="22">
        <v>0</v>
      </c>
      <c r="H234" s="22">
        <v>3648</v>
      </c>
      <c r="I234" s="22">
        <v>0</v>
      </c>
      <c r="J234" s="22">
        <v>0</v>
      </c>
      <c r="K234" s="22">
        <v>0</v>
      </c>
      <c r="L234" s="22">
        <v>158966</v>
      </c>
      <c r="M234" s="22">
        <v>21286</v>
      </c>
      <c r="N234" s="22">
        <v>8902</v>
      </c>
      <c r="O234" s="22">
        <v>0</v>
      </c>
      <c r="P234" s="22">
        <v>0</v>
      </c>
      <c r="Q234" s="22">
        <v>0</v>
      </c>
      <c r="R234" s="22">
        <v>30188</v>
      </c>
      <c r="S234" s="22">
        <v>128778</v>
      </c>
    </row>
    <row r="235" spans="1:1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86438</v>
      </c>
      <c r="F235" s="22">
        <v>6108</v>
      </c>
      <c r="G235" s="22">
        <v>0</v>
      </c>
      <c r="H235" s="22">
        <v>2715</v>
      </c>
      <c r="I235" s="22">
        <v>0</v>
      </c>
      <c r="J235" s="22">
        <v>14</v>
      </c>
      <c r="K235" s="22">
        <v>0</v>
      </c>
      <c r="L235" s="22">
        <v>95275</v>
      </c>
      <c r="M235" s="22">
        <v>18646</v>
      </c>
      <c r="N235" s="22">
        <v>1361</v>
      </c>
      <c r="O235" s="22">
        <v>0</v>
      </c>
      <c r="P235" s="22">
        <v>0</v>
      </c>
      <c r="Q235" s="22">
        <v>0</v>
      </c>
      <c r="R235" s="22">
        <v>20007</v>
      </c>
      <c r="S235" s="22">
        <v>75268</v>
      </c>
    </row>
    <row r="236" spans="1:1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356079</v>
      </c>
      <c r="F236" s="22">
        <v>44461</v>
      </c>
      <c r="G236" s="22">
        <v>1159</v>
      </c>
      <c r="H236" s="22">
        <v>11854</v>
      </c>
      <c r="I236" s="22">
        <v>3339</v>
      </c>
      <c r="J236" s="22">
        <v>0</v>
      </c>
      <c r="K236" s="22">
        <v>0</v>
      </c>
      <c r="L236" s="22">
        <v>416892</v>
      </c>
      <c r="M236" s="22">
        <v>65428</v>
      </c>
      <c r="N236" s="22">
        <v>13286</v>
      </c>
      <c r="O236" s="22">
        <v>4219</v>
      </c>
      <c r="P236" s="22">
        <v>0</v>
      </c>
      <c r="Q236" s="22">
        <v>0</v>
      </c>
      <c r="R236" s="22">
        <v>82933</v>
      </c>
      <c r="S236" s="22">
        <v>333959</v>
      </c>
    </row>
    <row r="237" spans="1:1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214542</v>
      </c>
      <c r="F237" s="22">
        <v>29333</v>
      </c>
      <c r="G237" s="22">
        <v>542</v>
      </c>
      <c r="H237" s="22">
        <v>6066</v>
      </c>
      <c r="I237" s="22">
        <v>223</v>
      </c>
      <c r="J237" s="22">
        <v>190</v>
      </c>
      <c r="K237" s="22">
        <v>-1424</v>
      </c>
      <c r="L237" s="22">
        <v>249472</v>
      </c>
      <c r="M237" s="22">
        <v>51739</v>
      </c>
      <c r="N237" s="22">
        <v>11541</v>
      </c>
      <c r="O237" s="22">
        <v>0</v>
      </c>
      <c r="P237" s="22">
        <v>0</v>
      </c>
      <c r="Q237" s="22">
        <v>0</v>
      </c>
      <c r="R237" s="22">
        <v>63280</v>
      </c>
      <c r="S237" s="22">
        <v>186192</v>
      </c>
    </row>
    <row r="238" spans="1:1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115544</v>
      </c>
      <c r="F238" s="22">
        <v>32816</v>
      </c>
      <c r="G238" s="22">
        <v>0</v>
      </c>
      <c r="H238" s="22">
        <v>4603</v>
      </c>
      <c r="I238" s="22">
        <v>0</v>
      </c>
      <c r="J238" s="22">
        <v>465</v>
      </c>
      <c r="K238" s="22">
        <v>0</v>
      </c>
      <c r="L238" s="22">
        <v>153428</v>
      </c>
      <c r="M238" s="22">
        <v>16635</v>
      </c>
      <c r="N238" s="22">
        <v>6795</v>
      </c>
      <c r="O238" s="22">
        <v>5923</v>
      </c>
      <c r="P238" s="22">
        <v>0</v>
      </c>
      <c r="Q238" s="22">
        <v>0</v>
      </c>
      <c r="R238" s="22">
        <v>29353</v>
      </c>
      <c r="S238" s="22">
        <v>124075</v>
      </c>
    </row>
    <row r="239" spans="1:1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410137</v>
      </c>
      <c r="F239" s="22">
        <v>109144</v>
      </c>
      <c r="G239" s="22">
        <v>1916</v>
      </c>
      <c r="H239" s="22">
        <v>12203</v>
      </c>
      <c r="I239" s="22">
        <v>818</v>
      </c>
      <c r="J239" s="22">
        <v>0</v>
      </c>
      <c r="K239" s="22">
        <v>0</v>
      </c>
      <c r="L239" s="22">
        <v>534218</v>
      </c>
      <c r="M239" s="22">
        <v>73075</v>
      </c>
      <c r="N239" s="22">
        <v>35014</v>
      </c>
      <c r="O239" s="22">
        <v>9834</v>
      </c>
      <c r="P239" s="22">
        <v>0</v>
      </c>
      <c r="Q239" s="22">
        <v>0</v>
      </c>
      <c r="R239" s="22">
        <v>117923</v>
      </c>
      <c r="S239" s="22">
        <v>416295</v>
      </c>
    </row>
    <row r="240" spans="1:1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693211</v>
      </c>
      <c r="F240" s="22">
        <v>168328</v>
      </c>
      <c r="G240" s="22">
        <v>962</v>
      </c>
      <c r="H240" s="22">
        <v>40402</v>
      </c>
      <c r="I240" s="22">
        <v>334</v>
      </c>
      <c r="J240" s="22">
        <v>536</v>
      </c>
      <c r="K240" s="22">
        <v>0</v>
      </c>
      <c r="L240" s="22">
        <v>903773</v>
      </c>
      <c r="M240" s="22">
        <v>144441</v>
      </c>
      <c r="N240" s="22">
        <v>29390</v>
      </c>
      <c r="O240" s="22">
        <v>13388</v>
      </c>
      <c r="P240" s="22">
        <v>0</v>
      </c>
      <c r="Q240" s="22">
        <v>0</v>
      </c>
      <c r="R240" s="22">
        <v>187219</v>
      </c>
      <c r="S240" s="22">
        <v>716554</v>
      </c>
    </row>
    <row r="241" spans="1:1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141507</v>
      </c>
      <c r="F241" s="22">
        <v>7561</v>
      </c>
      <c r="G241" s="22">
        <v>0</v>
      </c>
      <c r="H241" s="22">
        <v>3018</v>
      </c>
      <c r="I241" s="22">
        <v>270</v>
      </c>
      <c r="J241" s="22">
        <v>0</v>
      </c>
      <c r="K241" s="22">
        <v>0</v>
      </c>
      <c r="L241" s="22">
        <v>152356</v>
      </c>
      <c r="M241" s="22">
        <v>27770</v>
      </c>
      <c r="N241" s="22">
        <v>3301</v>
      </c>
      <c r="O241" s="22">
        <v>0</v>
      </c>
      <c r="P241" s="22">
        <v>0</v>
      </c>
      <c r="Q241" s="22">
        <v>0</v>
      </c>
      <c r="R241" s="22">
        <v>31071</v>
      </c>
      <c r="S241" s="22">
        <v>121285</v>
      </c>
    </row>
    <row r="242" spans="1:1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245164</v>
      </c>
      <c r="F242" s="22">
        <v>42769</v>
      </c>
      <c r="G242" s="22">
        <v>519</v>
      </c>
      <c r="H242" s="22">
        <v>11757</v>
      </c>
      <c r="I242" s="22">
        <v>309</v>
      </c>
      <c r="J242" s="22">
        <v>692</v>
      </c>
      <c r="K242" s="22">
        <v>0</v>
      </c>
      <c r="L242" s="22">
        <v>301210</v>
      </c>
      <c r="M242" s="22">
        <v>27746</v>
      </c>
      <c r="N242" s="22">
        <v>9088</v>
      </c>
      <c r="O242" s="22">
        <v>2052</v>
      </c>
      <c r="P242" s="22">
        <v>0</v>
      </c>
      <c r="Q242" s="22">
        <v>0</v>
      </c>
      <c r="R242" s="22">
        <v>38886</v>
      </c>
      <c r="S242" s="22">
        <v>262324</v>
      </c>
    </row>
    <row r="243" spans="1:1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395214</v>
      </c>
      <c r="F243" s="22">
        <v>89969</v>
      </c>
      <c r="G243" s="22">
        <v>298</v>
      </c>
      <c r="H243" s="22">
        <v>36065</v>
      </c>
      <c r="I243" s="22">
        <v>0</v>
      </c>
      <c r="J243" s="22">
        <v>250</v>
      </c>
      <c r="K243" s="22">
        <v>0</v>
      </c>
      <c r="L243" s="22">
        <v>521796</v>
      </c>
      <c r="M243" s="22">
        <v>100686</v>
      </c>
      <c r="N243" s="22">
        <v>18222</v>
      </c>
      <c r="O243" s="22">
        <v>2450</v>
      </c>
      <c r="P243" s="22">
        <v>0</v>
      </c>
      <c r="Q243" s="22">
        <v>-4463</v>
      </c>
      <c r="R243" s="22">
        <v>116895</v>
      </c>
      <c r="S243" s="22">
        <v>404901</v>
      </c>
    </row>
    <row r="244" spans="1:1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172659</v>
      </c>
      <c r="F244" s="22">
        <v>40404</v>
      </c>
      <c r="G244" s="22">
        <v>18336</v>
      </c>
      <c r="H244" s="22">
        <v>8704</v>
      </c>
      <c r="I244" s="22">
        <v>0</v>
      </c>
      <c r="J244" s="22">
        <v>0</v>
      </c>
      <c r="K244" s="22">
        <v>0</v>
      </c>
      <c r="L244" s="22">
        <v>240103</v>
      </c>
      <c r="M244" s="22">
        <v>60388</v>
      </c>
      <c r="N244" s="22">
        <v>11690</v>
      </c>
      <c r="O244" s="22">
        <v>3102</v>
      </c>
      <c r="P244" s="22">
        <v>3626</v>
      </c>
      <c r="Q244" s="22">
        <v>0</v>
      </c>
      <c r="R244" s="22">
        <v>78806</v>
      </c>
      <c r="S244" s="22">
        <v>161297</v>
      </c>
    </row>
    <row r="245" spans="1:1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23125</v>
      </c>
      <c r="F245" s="22">
        <v>1722</v>
      </c>
      <c r="G245" s="22">
        <v>0</v>
      </c>
      <c r="H245" s="22">
        <v>2549</v>
      </c>
      <c r="I245" s="22">
        <v>0</v>
      </c>
      <c r="J245" s="22">
        <v>0</v>
      </c>
      <c r="K245" s="22">
        <v>0</v>
      </c>
      <c r="L245" s="22">
        <v>27396</v>
      </c>
      <c r="M245" s="22">
        <v>1746</v>
      </c>
      <c r="N245" s="22">
        <v>508</v>
      </c>
      <c r="O245" s="22">
        <v>229</v>
      </c>
      <c r="P245" s="22">
        <v>0</v>
      </c>
      <c r="Q245" s="22">
        <v>0</v>
      </c>
      <c r="R245" s="22">
        <v>2483</v>
      </c>
      <c r="S245" s="22">
        <v>24913</v>
      </c>
    </row>
    <row r="246" spans="1:1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88581</v>
      </c>
      <c r="F246" s="22">
        <v>16659</v>
      </c>
      <c r="G246" s="22">
        <v>0</v>
      </c>
      <c r="H246" s="22">
        <v>9265</v>
      </c>
      <c r="I246" s="22">
        <v>0</v>
      </c>
      <c r="J246" s="22">
        <v>0</v>
      </c>
      <c r="K246" s="22">
        <v>0</v>
      </c>
      <c r="L246" s="22">
        <v>114505</v>
      </c>
      <c r="M246" s="22">
        <v>11286</v>
      </c>
      <c r="N246" s="22">
        <v>2713</v>
      </c>
      <c r="O246" s="22">
        <v>1058</v>
      </c>
      <c r="P246" s="22">
        <v>0</v>
      </c>
      <c r="Q246" s="22">
        <v>0</v>
      </c>
      <c r="R246" s="22">
        <v>15057</v>
      </c>
      <c r="S246" s="22">
        <v>99448</v>
      </c>
    </row>
    <row r="247" spans="1:1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74306</v>
      </c>
      <c r="F247" s="22">
        <v>25414</v>
      </c>
      <c r="G247" s="22">
        <v>746</v>
      </c>
      <c r="H247" s="22">
        <v>2324</v>
      </c>
      <c r="I247" s="22">
        <v>0</v>
      </c>
      <c r="J247" s="22">
        <v>57</v>
      </c>
      <c r="K247" s="22">
        <v>0</v>
      </c>
      <c r="L247" s="22">
        <v>102847</v>
      </c>
      <c r="M247" s="22">
        <v>13572</v>
      </c>
      <c r="N247" s="22">
        <v>6068</v>
      </c>
      <c r="O247" s="22">
        <v>3585</v>
      </c>
      <c r="P247" s="22">
        <v>0</v>
      </c>
      <c r="Q247" s="22">
        <v>0</v>
      </c>
      <c r="R247" s="22">
        <v>23225</v>
      </c>
      <c r="S247" s="22">
        <v>79622</v>
      </c>
    </row>
    <row r="248" spans="1:1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404044</v>
      </c>
      <c r="F248" s="22">
        <v>17354</v>
      </c>
      <c r="G248" s="22">
        <v>0</v>
      </c>
      <c r="H248" s="22">
        <v>5882</v>
      </c>
      <c r="I248" s="22">
        <v>870</v>
      </c>
      <c r="J248" s="22">
        <v>1256</v>
      </c>
      <c r="K248" s="22">
        <v>0</v>
      </c>
      <c r="L248" s="22">
        <v>429406</v>
      </c>
      <c r="M248" s="22">
        <v>93300</v>
      </c>
      <c r="N248" s="22">
        <v>7315</v>
      </c>
      <c r="O248" s="22">
        <v>0</v>
      </c>
      <c r="P248" s="22">
        <v>0</v>
      </c>
      <c r="Q248" s="22">
        <v>0</v>
      </c>
      <c r="R248" s="22">
        <v>100615</v>
      </c>
      <c r="S248" s="22">
        <v>328791</v>
      </c>
    </row>
    <row r="249" spans="1:1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118686</v>
      </c>
      <c r="F249" s="22">
        <v>34691</v>
      </c>
      <c r="G249" s="22">
        <v>0</v>
      </c>
      <c r="H249" s="22">
        <v>9877</v>
      </c>
      <c r="I249" s="22">
        <v>757</v>
      </c>
      <c r="J249" s="22">
        <v>0</v>
      </c>
      <c r="K249" s="22">
        <v>0</v>
      </c>
      <c r="L249" s="22">
        <v>164011</v>
      </c>
      <c r="M249" s="22">
        <v>15378</v>
      </c>
      <c r="N249" s="22">
        <v>3786</v>
      </c>
      <c r="O249" s="22">
        <v>1150</v>
      </c>
      <c r="P249" s="22">
        <v>0</v>
      </c>
      <c r="Q249" s="22">
        <v>0</v>
      </c>
      <c r="R249" s="22">
        <v>20314</v>
      </c>
      <c r="S249" s="22">
        <v>143697</v>
      </c>
    </row>
    <row r="250" spans="1:1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163080</v>
      </c>
      <c r="F250" s="22">
        <v>5229</v>
      </c>
      <c r="G250" s="22">
        <v>0</v>
      </c>
      <c r="H250" s="22">
        <v>5875</v>
      </c>
      <c r="I250" s="22">
        <v>0</v>
      </c>
      <c r="J250" s="22">
        <v>0</v>
      </c>
      <c r="K250" s="22">
        <v>0</v>
      </c>
      <c r="L250" s="22">
        <v>174184</v>
      </c>
      <c r="M250" s="22">
        <v>37852</v>
      </c>
      <c r="N250" s="22">
        <v>3102</v>
      </c>
      <c r="O250" s="22">
        <v>3182</v>
      </c>
      <c r="P250" s="22">
        <v>0</v>
      </c>
      <c r="Q250" s="22">
        <v>0</v>
      </c>
      <c r="R250" s="22">
        <v>44136</v>
      </c>
      <c r="S250" s="22">
        <v>130048</v>
      </c>
    </row>
    <row r="251" spans="1:1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238565</v>
      </c>
      <c r="F251" s="22">
        <v>0</v>
      </c>
      <c r="G251" s="22">
        <v>10436</v>
      </c>
      <c r="H251" s="22">
        <v>15657</v>
      </c>
      <c r="I251" s="22">
        <v>0</v>
      </c>
      <c r="J251" s="22">
        <v>0</v>
      </c>
      <c r="K251" s="22">
        <v>0</v>
      </c>
      <c r="L251" s="22">
        <v>264658</v>
      </c>
      <c r="M251" s="22">
        <v>29162</v>
      </c>
      <c r="N251" s="22">
        <v>17441</v>
      </c>
      <c r="O251" s="22">
        <v>3990</v>
      </c>
      <c r="P251" s="22">
        <v>0</v>
      </c>
      <c r="Q251" s="22">
        <v>0</v>
      </c>
      <c r="R251" s="22">
        <v>50593</v>
      </c>
      <c r="S251" s="22">
        <v>214065</v>
      </c>
    </row>
    <row r="252" spans="1:1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278982</v>
      </c>
      <c r="F252" s="22">
        <v>47478</v>
      </c>
      <c r="G252" s="22">
        <v>1970</v>
      </c>
      <c r="H252" s="22">
        <v>44711</v>
      </c>
      <c r="I252" s="22">
        <v>8534</v>
      </c>
      <c r="J252" s="22">
        <v>269</v>
      </c>
      <c r="K252" s="22">
        <v>0</v>
      </c>
      <c r="L252" s="22">
        <v>381944</v>
      </c>
      <c r="M252" s="22">
        <v>51185</v>
      </c>
      <c r="N252" s="22">
        <v>17905</v>
      </c>
      <c r="O252" s="22">
        <v>9521</v>
      </c>
      <c r="P252" s="22">
        <v>0</v>
      </c>
      <c r="Q252" s="22">
        <v>0</v>
      </c>
      <c r="R252" s="22">
        <v>78611</v>
      </c>
      <c r="S252" s="22">
        <v>303333</v>
      </c>
    </row>
    <row r="253" spans="1:1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141015</v>
      </c>
      <c r="F253" s="22">
        <v>21663</v>
      </c>
      <c r="G253" s="22">
        <v>0</v>
      </c>
      <c r="H253" s="22">
        <v>6180</v>
      </c>
      <c r="I253" s="22">
        <v>575</v>
      </c>
      <c r="J253" s="22">
        <v>807</v>
      </c>
      <c r="K253" s="22">
        <v>0</v>
      </c>
      <c r="L253" s="22">
        <v>170240</v>
      </c>
      <c r="M253" s="22">
        <v>25089</v>
      </c>
      <c r="N253" s="22">
        <v>6381</v>
      </c>
      <c r="O253" s="22">
        <v>1883</v>
      </c>
      <c r="P253" s="22">
        <v>0</v>
      </c>
      <c r="Q253" s="22">
        <v>0</v>
      </c>
      <c r="R253" s="22">
        <v>33353</v>
      </c>
      <c r="S253" s="22">
        <v>136887</v>
      </c>
    </row>
    <row r="254" spans="1:1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152779</v>
      </c>
      <c r="F254" s="22">
        <v>37490</v>
      </c>
      <c r="G254" s="22">
        <v>0</v>
      </c>
      <c r="H254" s="22">
        <v>5621</v>
      </c>
      <c r="I254" s="22">
        <v>0</v>
      </c>
      <c r="J254" s="22">
        <v>9</v>
      </c>
      <c r="K254" s="22">
        <v>0</v>
      </c>
      <c r="L254" s="22">
        <v>195899</v>
      </c>
      <c r="M254" s="22">
        <v>25390</v>
      </c>
      <c r="N254" s="22">
        <v>8231</v>
      </c>
      <c r="O254" s="22">
        <v>760</v>
      </c>
      <c r="P254" s="22">
        <v>0</v>
      </c>
      <c r="Q254" s="22">
        <v>0</v>
      </c>
      <c r="R254" s="22">
        <v>34381</v>
      </c>
      <c r="S254" s="22">
        <v>161518</v>
      </c>
    </row>
    <row r="255" spans="1:1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729185</v>
      </c>
      <c r="F255" s="22">
        <v>0</v>
      </c>
      <c r="G255" s="22">
        <v>0</v>
      </c>
      <c r="H255" s="22">
        <v>26850</v>
      </c>
      <c r="I255" s="22">
        <v>0</v>
      </c>
      <c r="J255" s="22">
        <v>0</v>
      </c>
      <c r="K255" s="22">
        <v>0</v>
      </c>
      <c r="L255" s="22">
        <v>756035</v>
      </c>
      <c r="M255" s="22">
        <v>100950</v>
      </c>
      <c r="N255" s="22">
        <v>66671</v>
      </c>
      <c r="O255" s="22">
        <v>2669</v>
      </c>
      <c r="P255" s="22">
        <v>0</v>
      </c>
      <c r="Q255" s="22">
        <v>0</v>
      </c>
      <c r="R255" s="22">
        <v>170290</v>
      </c>
      <c r="S255" s="22">
        <v>585745</v>
      </c>
    </row>
    <row r="256" spans="1:1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215626</v>
      </c>
      <c r="F256" s="22">
        <v>43347</v>
      </c>
      <c r="G256" s="22">
        <v>1303</v>
      </c>
      <c r="H256" s="22">
        <v>30002</v>
      </c>
      <c r="I256" s="22">
        <v>775</v>
      </c>
      <c r="J256" s="22">
        <v>200</v>
      </c>
      <c r="K256" s="22">
        <v>0</v>
      </c>
      <c r="L256" s="22">
        <v>291253</v>
      </c>
      <c r="M256" s="22">
        <v>24184</v>
      </c>
      <c r="N256" s="22">
        <v>10472</v>
      </c>
      <c r="O256" s="22">
        <v>1848</v>
      </c>
      <c r="P256" s="22">
        <v>0</v>
      </c>
      <c r="Q256" s="22">
        <v>0</v>
      </c>
      <c r="R256" s="22">
        <v>36504</v>
      </c>
      <c r="S256" s="22">
        <v>254749</v>
      </c>
    </row>
    <row r="257" spans="1:1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372879</v>
      </c>
      <c r="F257" s="22">
        <v>108867</v>
      </c>
      <c r="G257" s="22">
        <v>7137</v>
      </c>
      <c r="H257" s="22">
        <v>13251</v>
      </c>
      <c r="I257" s="22">
        <v>3087</v>
      </c>
      <c r="J257" s="22">
        <v>0</v>
      </c>
      <c r="K257" s="22">
        <v>0</v>
      </c>
      <c r="L257" s="22">
        <v>505221</v>
      </c>
      <c r="M257" s="22">
        <v>86217</v>
      </c>
      <c r="N257" s="22">
        <v>20789</v>
      </c>
      <c r="O257" s="22">
        <v>5552</v>
      </c>
      <c r="P257" s="22">
        <v>0</v>
      </c>
      <c r="Q257" s="22">
        <v>0</v>
      </c>
      <c r="R257" s="22">
        <v>112558</v>
      </c>
      <c r="S257" s="22">
        <v>392663</v>
      </c>
    </row>
    <row r="258" spans="1:1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742947</v>
      </c>
      <c r="F258" s="22">
        <v>116006</v>
      </c>
      <c r="G258" s="22">
        <v>0</v>
      </c>
      <c r="H258" s="22">
        <v>23859</v>
      </c>
      <c r="I258" s="22">
        <v>0</v>
      </c>
      <c r="J258" s="22">
        <v>0</v>
      </c>
      <c r="K258" s="22">
        <v>0</v>
      </c>
      <c r="L258" s="22">
        <v>882812</v>
      </c>
      <c r="M258" s="22">
        <v>179285</v>
      </c>
      <c r="N258" s="22">
        <v>26523</v>
      </c>
      <c r="O258" s="22">
        <v>0</v>
      </c>
      <c r="P258" s="22">
        <v>0</v>
      </c>
      <c r="Q258" s="22">
        <v>0</v>
      </c>
      <c r="R258" s="22">
        <v>205808</v>
      </c>
      <c r="S258" s="22">
        <v>677004</v>
      </c>
    </row>
    <row r="259" spans="1:1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641134</v>
      </c>
      <c r="F259" s="22">
        <v>369119</v>
      </c>
      <c r="G259" s="22">
        <v>67878</v>
      </c>
      <c r="H259" s="22">
        <v>32427</v>
      </c>
      <c r="I259" s="22">
        <v>0</v>
      </c>
      <c r="J259" s="22">
        <v>910</v>
      </c>
      <c r="K259" s="22">
        <v>0</v>
      </c>
      <c r="L259" s="22">
        <v>1111468</v>
      </c>
      <c r="M259" s="22">
        <v>150188</v>
      </c>
      <c r="N259" s="22">
        <v>53008</v>
      </c>
      <c r="O259" s="22">
        <v>616</v>
      </c>
      <c r="P259" s="22">
        <v>0</v>
      </c>
      <c r="Q259" s="22">
        <v>0</v>
      </c>
      <c r="R259" s="22">
        <v>203812</v>
      </c>
      <c r="S259" s="22">
        <v>907656</v>
      </c>
    </row>
    <row r="260" spans="1:1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96345</v>
      </c>
      <c r="F260" s="22">
        <v>53849</v>
      </c>
      <c r="G260" s="22">
        <v>0</v>
      </c>
      <c r="H260" s="22">
        <v>20794</v>
      </c>
      <c r="I260" s="22">
        <v>0</v>
      </c>
      <c r="J260" s="22">
        <v>0</v>
      </c>
      <c r="K260" s="22">
        <v>0</v>
      </c>
      <c r="L260" s="22">
        <v>170988</v>
      </c>
      <c r="M260" s="22">
        <v>24381</v>
      </c>
      <c r="N260" s="22">
        <v>9156</v>
      </c>
      <c r="O260" s="22">
        <v>1718</v>
      </c>
      <c r="P260" s="22">
        <v>0</v>
      </c>
      <c r="Q260" s="22">
        <v>0</v>
      </c>
      <c r="R260" s="22">
        <v>35255</v>
      </c>
      <c r="S260" s="22">
        <v>135733</v>
      </c>
    </row>
    <row r="261" spans="1:1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360043</v>
      </c>
      <c r="F261" s="22">
        <v>71682</v>
      </c>
      <c r="G261" s="22">
        <v>0</v>
      </c>
      <c r="H261" s="22">
        <v>21524</v>
      </c>
      <c r="I261" s="22">
        <v>0</v>
      </c>
      <c r="J261" s="22">
        <v>0</v>
      </c>
      <c r="K261" s="22">
        <v>0</v>
      </c>
      <c r="L261" s="22">
        <v>453249</v>
      </c>
      <c r="M261" s="22">
        <v>98212</v>
      </c>
      <c r="N261" s="22">
        <v>39443</v>
      </c>
      <c r="O261" s="22">
        <v>6711</v>
      </c>
      <c r="P261" s="22">
        <v>2335</v>
      </c>
      <c r="Q261" s="22">
        <v>0</v>
      </c>
      <c r="R261" s="22">
        <v>146701</v>
      </c>
      <c r="S261" s="22">
        <v>306548</v>
      </c>
    </row>
    <row r="262" spans="1:1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220388</v>
      </c>
      <c r="F262" s="22">
        <v>127917</v>
      </c>
      <c r="G262" s="22">
        <v>2159</v>
      </c>
      <c r="H262" s="22">
        <v>17334</v>
      </c>
      <c r="I262" s="22">
        <v>1303</v>
      </c>
      <c r="J262" s="22">
        <v>852</v>
      </c>
      <c r="K262" s="22">
        <v>0</v>
      </c>
      <c r="L262" s="22">
        <v>369953</v>
      </c>
      <c r="M262" s="22">
        <v>29224</v>
      </c>
      <c r="N262" s="22">
        <v>12516</v>
      </c>
      <c r="O262" s="22">
        <v>3226</v>
      </c>
      <c r="P262" s="22">
        <v>0</v>
      </c>
      <c r="Q262" s="22">
        <v>0</v>
      </c>
      <c r="R262" s="22">
        <v>44966</v>
      </c>
      <c r="S262" s="22">
        <v>324987</v>
      </c>
    </row>
    <row r="263" spans="1:1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663292</v>
      </c>
      <c r="F263" s="22">
        <v>103207</v>
      </c>
      <c r="G263" s="22">
        <v>928</v>
      </c>
      <c r="H263" s="22">
        <v>37189</v>
      </c>
      <c r="I263" s="22">
        <v>0</v>
      </c>
      <c r="J263" s="22">
        <v>0</v>
      </c>
      <c r="K263" s="22">
        <v>0</v>
      </c>
      <c r="L263" s="22">
        <v>804616</v>
      </c>
      <c r="M263" s="22">
        <v>105852</v>
      </c>
      <c r="N263" s="22">
        <v>18266</v>
      </c>
      <c r="O263" s="22">
        <v>6959</v>
      </c>
      <c r="P263" s="22">
        <v>0</v>
      </c>
      <c r="Q263" s="22">
        <v>0</v>
      </c>
      <c r="R263" s="22">
        <v>131077</v>
      </c>
      <c r="S263" s="22">
        <v>673539</v>
      </c>
    </row>
    <row r="264" spans="1:1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374602</v>
      </c>
      <c r="F264" s="22">
        <v>63639</v>
      </c>
      <c r="G264" s="22">
        <v>1780</v>
      </c>
      <c r="H264" s="22">
        <v>27796</v>
      </c>
      <c r="I264" s="22">
        <v>0</v>
      </c>
      <c r="J264" s="22">
        <v>0</v>
      </c>
      <c r="K264" s="22">
        <v>573</v>
      </c>
      <c r="L264" s="22">
        <v>468390</v>
      </c>
      <c r="M264" s="22">
        <v>92369</v>
      </c>
      <c r="N264" s="22">
        <v>14910</v>
      </c>
      <c r="O264" s="22">
        <v>0</v>
      </c>
      <c r="P264" s="22">
        <v>0</v>
      </c>
      <c r="Q264" s="22">
        <v>0</v>
      </c>
      <c r="R264" s="22">
        <v>107279</v>
      </c>
      <c r="S264" s="22">
        <v>361111</v>
      </c>
    </row>
    <row r="265" spans="1:1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131503</v>
      </c>
      <c r="F265" s="22">
        <v>50089</v>
      </c>
      <c r="G265" s="22">
        <v>0</v>
      </c>
      <c r="H265" s="22">
        <v>3747</v>
      </c>
      <c r="I265" s="22">
        <v>0</v>
      </c>
      <c r="J265" s="22">
        <v>950</v>
      </c>
      <c r="K265" s="22">
        <v>0</v>
      </c>
      <c r="L265" s="22">
        <v>186289</v>
      </c>
      <c r="M265" s="22">
        <v>23901</v>
      </c>
      <c r="N265" s="22">
        <v>7525</v>
      </c>
      <c r="O265" s="22">
        <v>1639</v>
      </c>
      <c r="P265" s="22">
        <v>0</v>
      </c>
      <c r="Q265" s="22">
        <v>0</v>
      </c>
      <c r="R265" s="22">
        <v>33065</v>
      </c>
      <c r="S265" s="22">
        <v>153224</v>
      </c>
    </row>
    <row r="266" spans="1:1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213981</v>
      </c>
      <c r="F266" s="22">
        <v>10627</v>
      </c>
      <c r="G266" s="22">
        <v>0</v>
      </c>
      <c r="H266" s="22">
        <v>4525</v>
      </c>
      <c r="I266" s="22">
        <v>0</v>
      </c>
      <c r="J266" s="22">
        <v>249</v>
      </c>
      <c r="K266" s="22">
        <v>0</v>
      </c>
      <c r="L266" s="22">
        <v>229382</v>
      </c>
      <c r="M266" s="22">
        <v>35050</v>
      </c>
      <c r="N266" s="22">
        <v>4104</v>
      </c>
      <c r="O266" s="22">
        <v>5603</v>
      </c>
      <c r="P266" s="22">
        <v>0</v>
      </c>
      <c r="Q266" s="22">
        <v>0</v>
      </c>
      <c r="R266" s="22">
        <v>44757</v>
      </c>
      <c r="S266" s="22">
        <v>184625</v>
      </c>
    </row>
    <row r="267" spans="1:1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163090</v>
      </c>
      <c r="F267" s="22">
        <v>31654</v>
      </c>
      <c r="G267" s="22">
        <v>0</v>
      </c>
      <c r="H267" s="22">
        <v>11559</v>
      </c>
      <c r="I267" s="22">
        <v>0</v>
      </c>
      <c r="J267" s="22">
        <v>2965</v>
      </c>
      <c r="K267" s="22">
        <v>0</v>
      </c>
      <c r="L267" s="22">
        <v>209268</v>
      </c>
      <c r="M267" s="22">
        <v>44166</v>
      </c>
      <c r="N267" s="22">
        <v>6239</v>
      </c>
      <c r="O267" s="22">
        <v>7290</v>
      </c>
      <c r="P267" s="22">
        <v>0</v>
      </c>
      <c r="Q267" s="22">
        <v>0</v>
      </c>
      <c r="R267" s="22">
        <v>57695</v>
      </c>
      <c r="S267" s="22">
        <v>151573</v>
      </c>
    </row>
    <row r="268" spans="1:1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213213</v>
      </c>
      <c r="F268" s="22">
        <v>21153</v>
      </c>
      <c r="G268" s="22">
        <v>551</v>
      </c>
      <c r="H268" s="22">
        <v>9104</v>
      </c>
      <c r="I268" s="22">
        <v>0</v>
      </c>
      <c r="J268" s="22">
        <v>679</v>
      </c>
      <c r="K268" s="22">
        <v>0</v>
      </c>
      <c r="L268" s="22">
        <v>244700</v>
      </c>
      <c r="M268" s="22">
        <v>34043</v>
      </c>
      <c r="N268" s="22">
        <v>5651</v>
      </c>
      <c r="O268" s="22">
        <v>6424</v>
      </c>
      <c r="P268" s="22">
        <v>0</v>
      </c>
      <c r="Q268" s="22">
        <v>0</v>
      </c>
      <c r="R268" s="22">
        <v>46118</v>
      </c>
      <c r="S268" s="22">
        <v>198582</v>
      </c>
    </row>
    <row r="269" spans="1:1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61135</v>
      </c>
      <c r="F269" s="22">
        <v>3975</v>
      </c>
      <c r="G269" s="22">
        <v>0</v>
      </c>
      <c r="H269" s="22">
        <v>5329</v>
      </c>
      <c r="I269" s="22">
        <v>509</v>
      </c>
      <c r="J269" s="22">
        <v>0</v>
      </c>
      <c r="K269" s="22">
        <v>0</v>
      </c>
      <c r="L269" s="22">
        <v>70948</v>
      </c>
      <c r="M269" s="22">
        <v>6573</v>
      </c>
      <c r="N269" s="22">
        <v>1711</v>
      </c>
      <c r="O269" s="22">
        <v>455</v>
      </c>
      <c r="P269" s="22">
        <v>0</v>
      </c>
      <c r="Q269" s="22">
        <v>0</v>
      </c>
      <c r="R269" s="22">
        <v>8739</v>
      </c>
      <c r="S269" s="22">
        <v>62209</v>
      </c>
    </row>
    <row r="270" spans="1:1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194049</v>
      </c>
      <c r="F270" s="22">
        <v>122884</v>
      </c>
      <c r="G270" s="22">
        <v>29153</v>
      </c>
      <c r="H270" s="22">
        <v>25767</v>
      </c>
      <c r="I270" s="22">
        <v>0</v>
      </c>
      <c r="J270" s="22">
        <v>0</v>
      </c>
      <c r="K270" s="22">
        <v>0</v>
      </c>
      <c r="L270" s="22">
        <v>371853</v>
      </c>
      <c r="M270" s="22">
        <v>62474</v>
      </c>
      <c r="N270" s="22">
        <v>26301</v>
      </c>
      <c r="O270" s="22">
        <v>0</v>
      </c>
      <c r="P270" s="22">
        <v>8706</v>
      </c>
      <c r="Q270" s="22">
        <v>0</v>
      </c>
      <c r="R270" s="22">
        <v>97481</v>
      </c>
      <c r="S270" s="22">
        <v>274372</v>
      </c>
    </row>
    <row r="271" spans="1:1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265744</v>
      </c>
      <c r="F271" s="22">
        <v>81647</v>
      </c>
      <c r="G271" s="22">
        <v>2601</v>
      </c>
      <c r="H271" s="22">
        <v>3698</v>
      </c>
      <c r="I271" s="22">
        <v>1369</v>
      </c>
      <c r="J271" s="22">
        <v>97</v>
      </c>
      <c r="K271" s="22">
        <v>0</v>
      </c>
      <c r="L271" s="22">
        <v>355156</v>
      </c>
      <c r="M271" s="22">
        <v>228734</v>
      </c>
      <c r="N271" s="22">
        <v>77860</v>
      </c>
      <c r="O271" s="22">
        <v>14017</v>
      </c>
      <c r="P271" s="22">
        <v>0</v>
      </c>
      <c r="Q271" s="22">
        <v>0</v>
      </c>
      <c r="R271" s="22">
        <v>320611</v>
      </c>
      <c r="S271" s="22">
        <v>34545</v>
      </c>
    </row>
    <row r="272" spans="1:1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104130</v>
      </c>
      <c r="F272" s="22">
        <v>17081</v>
      </c>
      <c r="G272" s="22">
        <v>483</v>
      </c>
      <c r="H272" s="22">
        <v>4125</v>
      </c>
      <c r="I272" s="22">
        <v>0</v>
      </c>
      <c r="J272" s="22">
        <v>14</v>
      </c>
      <c r="K272" s="22">
        <v>0</v>
      </c>
      <c r="L272" s="22">
        <v>125833</v>
      </c>
      <c r="M272" s="22">
        <v>16429</v>
      </c>
      <c r="N272" s="22">
        <v>4940</v>
      </c>
      <c r="O272" s="22">
        <v>0</v>
      </c>
      <c r="P272" s="22">
        <v>0</v>
      </c>
      <c r="Q272" s="22">
        <v>0</v>
      </c>
      <c r="R272" s="22">
        <v>21369</v>
      </c>
      <c r="S272" s="22">
        <v>104464</v>
      </c>
    </row>
    <row r="273" spans="1:1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326207</v>
      </c>
      <c r="F273" s="22">
        <v>79872</v>
      </c>
      <c r="G273" s="22">
        <v>1240</v>
      </c>
      <c r="H273" s="22">
        <v>6324</v>
      </c>
      <c r="I273" s="22">
        <v>0</v>
      </c>
      <c r="J273" s="22">
        <v>284</v>
      </c>
      <c r="K273" s="22">
        <v>0</v>
      </c>
      <c r="L273" s="22">
        <v>413927</v>
      </c>
      <c r="M273" s="22">
        <v>62116</v>
      </c>
      <c r="N273" s="22">
        <v>22724</v>
      </c>
      <c r="O273" s="22">
        <v>1854</v>
      </c>
      <c r="P273" s="22">
        <v>0</v>
      </c>
      <c r="Q273" s="22">
        <v>0</v>
      </c>
      <c r="R273" s="22">
        <v>86694</v>
      </c>
      <c r="S273" s="22">
        <v>327233</v>
      </c>
    </row>
    <row r="274" spans="1:1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116271</v>
      </c>
      <c r="F274" s="22">
        <v>24647</v>
      </c>
      <c r="G274" s="22">
        <v>6253</v>
      </c>
      <c r="H274" s="22">
        <v>5573</v>
      </c>
      <c r="I274" s="22">
        <v>590</v>
      </c>
      <c r="J274" s="22">
        <v>0</v>
      </c>
      <c r="K274" s="22">
        <v>0</v>
      </c>
      <c r="L274" s="22">
        <v>153334</v>
      </c>
      <c r="M274" s="22">
        <v>26452</v>
      </c>
      <c r="N274" s="22">
        <v>4815</v>
      </c>
      <c r="O274" s="22">
        <v>0</v>
      </c>
      <c r="P274" s="22">
        <v>0</v>
      </c>
      <c r="Q274" s="22">
        <v>0</v>
      </c>
      <c r="R274" s="22">
        <v>31267</v>
      </c>
      <c r="S274" s="22">
        <v>122067</v>
      </c>
    </row>
    <row r="275" spans="1:1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307598</v>
      </c>
      <c r="F275" s="22">
        <v>15884</v>
      </c>
      <c r="G275" s="22">
        <v>19</v>
      </c>
      <c r="H275" s="22">
        <v>7485</v>
      </c>
      <c r="I275" s="22">
        <v>0</v>
      </c>
      <c r="J275" s="22">
        <v>0</v>
      </c>
      <c r="K275" s="22">
        <v>0</v>
      </c>
      <c r="L275" s="22">
        <v>330986</v>
      </c>
      <c r="M275" s="22">
        <v>63331</v>
      </c>
      <c r="N275" s="22">
        <v>5157</v>
      </c>
      <c r="O275" s="22">
        <v>4875</v>
      </c>
      <c r="P275" s="22">
        <v>0</v>
      </c>
      <c r="Q275" s="22">
        <v>0</v>
      </c>
      <c r="R275" s="22">
        <v>73363</v>
      </c>
      <c r="S275" s="22">
        <v>257623</v>
      </c>
    </row>
    <row r="276" spans="1:1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585957</v>
      </c>
      <c r="F276" s="22">
        <v>348328</v>
      </c>
      <c r="G276" s="22">
        <v>312</v>
      </c>
      <c r="H276" s="22">
        <v>5172</v>
      </c>
      <c r="I276" s="22">
        <v>0</v>
      </c>
      <c r="J276" s="22">
        <v>0</v>
      </c>
      <c r="K276" s="22">
        <v>0</v>
      </c>
      <c r="L276" s="22">
        <v>939769</v>
      </c>
      <c r="M276" s="22">
        <v>84880</v>
      </c>
      <c r="N276" s="22">
        <v>46367</v>
      </c>
      <c r="O276" s="22">
        <v>2094</v>
      </c>
      <c r="P276" s="22">
        <v>0</v>
      </c>
      <c r="Q276" s="22">
        <v>0</v>
      </c>
      <c r="R276" s="22">
        <v>133341</v>
      </c>
      <c r="S276" s="22">
        <v>806428</v>
      </c>
    </row>
    <row r="277" spans="1:1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354197</v>
      </c>
      <c r="F277" s="22">
        <v>210420</v>
      </c>
      <c r="G277" s="22">
        <v>0</v>
      </c>
      <c r="H277" s="22">
        <v>40602</v>
      </c>
      <c r="I277" s="22">
        <v>6891</v>
      </c>
      <c r="J277" s="22">
        <v>0</v>
      </c>
      <c r="K277" s="22">
        <v>0</v>
      </c>
      <c r="L277" s="22">
        <v>612110</v>
      </c>
      <c r="M277" s="22">
        <v>70655</v>
      </c>
      <c r="N277" s="22">
        <v>38724</v>
      </c>
      <c r="O277" s="22">
        <v>12552</v>
      </c>
      <c r="P277" s="22">
        <v>0</v>
      </c>
      <c r="Q277" s="22">
        <v>0</v>
      </c>
      <c r="R277" s="22">
        <v>121931</v>
      </c>
      <c r="S277" s="22">
        <v>490179</v>
      </c>
    </row>
    <row r="278" spans="1:1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707237</v>
      </c>
      <c r="F278" s="22">
        <v>0</v>
      </c>
      <c r="G278" s="22">
        <v>0</v>
      </c>
      <c r="H278" s="22">
        <v>2379</v>
      </c>
      <c r="I278" s="22">
        <v>0</v>
      </c>
      <c r="J278" s="22">
        <v>0</v>
      </c>
      <c r="K278" s="22">
        <v>0</v>
      </c>
      <c r="L278" s="22">
        <v>709616</v>
      </c>
      <c r="M278" s="22">
        <v>264960</v>
      </c>
      <c r="N278" s="22">
        <v>6645</v>
      </c>
      <c r="O278" s="22">
        <v>0</v>
      </c>
      <c r="P278" s="22">
        <v>0</v>
      </c>
      <c r="Q278" s="22">
        <v>0</v>
      </c>
      <c r="R278" s="22">
        <v>271605</v>
      </c>
      <c r="S278" s="22">
        <v>438011</v>
      </c>
    </row>
    <row r="279" spans="1:1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341446</v>
      </c>
      <c r="F279" s="22">
        <v>189856</v>
      </c>
      <c r="G279" s="22">
        <v>6537</v>
      </c>
      <c r="H279" s="22">
        <v>10449</v>
      </c>
      <c r="I279" s="22">
        <v>0</v>
      </c>
      <c r="J279" s="22">
        <v>4563</v>
      </c>
      <c r="K279" s="22">
        <v>0</v>
      </c>
      <c r="L279" s="22">
        <v>552851</v>
      </c>
      <c r="M279" s="22">
        <v>70318</v>
      </c>
      <c r="N279" s="22">
        <v>50291</v>
      </c>
      <c r="O279" s="22">
        <v>2523</v>
      </c>
      <c r="P279" s="22">
        <v>0</v>
      </c>
      <c r="Q279" s="22">
        <v>0</v>
      </c>
      <c r="R279" s="22">
        <v>123132</v>
      </c>
      <c r="S279" s="22">
        <v>429719</v>
      </c>
    </row>
    <row r="280" spans="1:1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591061</v>
      </c>
      <c r="F280" s="22">
        <v>220120</v>
      </c>
      <c r="G280" s="22">
        <v>0</v>
      </c>
      <c r="H280" s="22">
        <v>12158</v>
      </c>
      <c r="I280" s="22">
        <v>0</v>
      </c>
      <c r="J280" s="22">
        <v>0</v>
      </c>
      <c r="K280" s="22">
        <v>0</v>
      </c>
      <c r="L280" s="22">
        <v>823339</v>
      </c>
      <c r="M280" s="22">
        <v>204895</v>
      </c>
      <c r="N280" s="22">
        <v>7912</v>
      </c>
      <c r="O280" s="22">
        <v>25893</v>
      </c>
      <c r="P280" s="22">
        <v>0</v>
      </c>
      <c r="Q280" s="22">
        <v>0</v>
      </c>
      <c r="R280" s="22">
        <v>238700</v>
      </c>
      <c r="S280" s="22">
        <v>584639</v>
      </c>
    </row>
    <row r="281" spans="1:1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202420</v>
      </c>
      <c r="F281" s="22">
        <v>38794</v>
      </c>
      <c r="G281" s="22">
        <v>1772</v>
      </c>
      <c r="H281" s="22">
        <v>4573</v>
      </c>
      <c r="I281" s="22">
        <v>0</v>
      </c>
      <c r="J281" s="22">
        <v>0</v>
      </c>
      <c r="K281" s="22">
        <v>0</v>
      </c>
      <c r="L281" s="22">
        <v>247559</v>
      </c>
      <c r="M281" s="22">
        <v>30531</v>
      </c>
      <c r="N281" s="22">
        <v>7606</v>
      </c>
      <c r="O281" s="22">
        <v>2787</v>
      </c>
      <c r="P281" s="22">
        <v>0</v>
      </c>
      <c r="Q281" s="22">
        <v>0</v>
      </c>
      <c r="R281" s="22">
        <v>40924</v>
      </c>
      <c r="S281" s="22">
        <v>206635</v>
      </c>
    </row>
    <row r="282" spans="1:1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1018824</v>
      </c>
      <c r="F282" s="22">
        <v>409321</v>
      </c>
      <c r="G282" s="22">
        <v>0</v>
      </c>
      <c r="H282" s="22">
        <v>40830</v>
      </c>
      <c r="I282" s="22">
        <v>0</v>
      </c>
      <c r="J282" s="22">
        <v>400</v>
      </c>
      <c r="K282" s="22">
        <v>0</v>
      </c>
      <c r="L282" s="22">
        <v>1469375</v>
      </c>
      <c r="M282" s="22">
        <v>182125</v>
      </c>
      <c r="N282" s="22">
        <v>66887</v>
      </c>
      <c r="O282" s="22">
        <v>1923</v>
      </c>
      <c r="P282" s="22">
        <v>0</v>
      </c>
      <c r="Q282" s="22">
        <v>0</v>
      </c>
      <c r="R282" s="22">
        <v>250935</v>
      </c>
      <c r="S282" s="22">
        <v>1218440</v>
      </c>
    </row>
    <row r="283" spans="1:1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140902</v>
      </c>
      <c r="F283" s="22">
        <v>45484</v>
      </c>
      <c r="G283" s="22">
        <v>1077</v>
      </c>
      <c r="H283" s="22">
        <v>16035</v>
      </c>
      <c r="I283" s="22">
        <v>0</v>
      </c>
      <c r="J283" s="22">
        <v>40</v>
      </c>
      <c r="K283" s="22">
        <v>0</v>
      </c>
      <c r="L283" s="22">
        <v>203538</v>
      </c>
      <c r="M283" s="22">
        <v>22387</v>
      </c>
      <c r="N283" s="22">
        <v>7602</v>
      </c>
      <c r="O283" s="22">
        <v>3451</v>
      </c>
      <c r="P283" s="22">
        <v>0</v>
      </c>
      <c r="Q283" s="22">
        <v>0</v>
      </c>
      <c r="R283" s="22">
        <v>33440</v>
      </c>
      <c r="S283" s="22">
        <v>170098</v>
      </c>
    </row>
    <row r="284" spans="1:1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233480</v>
      </c>
      <c r="F284" s="22">
        <v>47570</v>
      </c>
      <c r="G284" s="22">
        <v>0</v>
      </c>
      <c r="H284" s="22">
        <v>27851</v>
      </c>
      <c r="I284" s="22">
        <v>0</v>
      </c>
      <c r="J284" s="22">
        <v>113</v>
      </c>
      <c r="K284" s="22">
        <v>0</v>
      </c>
      <c r="L284" s="22">
        <v>309014</v>
      </c>
      <c r="M284" s="22">
        <v>28539</v>
      </c>
      <c r="N284" s="22">
        <v>8958</v>
      </c>
      <c r="O284" s="22">
        <v>7408</v>
      </c>
      <c r="P284" s="22">
        <v>0</v>
      </c>
      <c r="Q284" s="22">
        <v>0</v>
      </c>
      <c r="R284" s="22">
        <v>44905</v>
      </c>
      <c r="S284" s="22">
        <v>264109</v>
      </c>
    </row>
    <row r="285" spans="1:1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501616</v>
      </c>
      <c r="F285" s="22">
        <v>126369</v>
      </c>
      <c r="G285" s="22">
        <v>1803</v>
      </c>
      <c r="H285" s="22">
        <v>23255</v>
      </c>
      <c r="I285" s="22">
        <v>0</v>
      </c>
      <c r="J285" s="22">
        <v>475</v>
      </c>
      <c r="K285" s="22">
        <v>0</v>
      </c>
      <c r="L285" s="22">
        <v>653518</v>
      </c>
      <c r="M285" s="22">
        <v>113460</v>
      </c>
      <c r="N285" s="22">
        <v>29281</v>
      </c>
      <c r="O285" s="22">
        <v>1131</v>
      </c>
      <c r="P285" s="22">
        <v>0</v>
      </c>
      <c r="Q285" s="22">
        <v>0</v>
      </c>
      <c r="R285" s="22">
        <v>143872</v>
      </c>
      <c r="S285" s="22">
        <v>509646</v>
      </c>
    </row>
    <row r="286" spans="1:1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259927</v>
      </c>
      <c r="F286" s="22">
        <v>110850</v>
      </c>
      <c r="G286" s="22">
        <v>21287</v>
      </c>
      <c r="H286" s="22">
        <v>1789</v>
      </c>
      <c r="I286" s="22">
        <v>305</v>
      </c>
      <c r="J286" s="22">
        <v>0</v>
      </c>
      <c r="K286" s="22">
        <v>0</v>
      </c>
      <c r="L286" s="22">
        <v>394158</v>
      </c>
      <c r="M286" s="22">
        <v>45243</v>
      </c>
      <c r="N286" s="22">
        <v>23315</v>
      </c>
      <c r="O286" s="22">
        <v>8173</v>
      </c>
      <c r="P286" s="22">
        <v>0</v>
      </c>
      <c r="Q286" s="22">
        <v>0</v>
      </c>
      <c r="R286" s="22">
        <v>76731</v>
      </c>
      <c r="S286" s="22">
        <v>317427</v>
      </c>
    </row>
    <row r="287" spans="1:1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187766</v>
      </c>
      <c r="F287" s="22">
        <v>47192</v>
      </c>
      <c r="G287" s="22">
        <v>2200</v>
      </c>
      <c r="H287" s="22">
        <v>9590</v>
      </c>
      <c r="I287" s="22">
        <v>258</v>
      </c>
      <c r="J287" s="22">
        <v>0</v>
      </c>
      <c r="K287" s="22">
        <v>0</v>
      </c>
      <c r="L287" s="22">
        <v>247006</v>
      </c>
      <c r="M287" s="22">
        <v>44200</v>
      </c>
      <c r="N287" s="22">
        <v>9079</v>
      </c>
      <c r="O287" s="22">
        <v>11112</v>
      </c>
      <c r="P287" s="22">
        <v>0</v>
      </c>
      <c r="Q287" s="22">
        <v>0</v>
      </c>
      <c r="R287" s="22">
        <v>64391</v>
      </c>
      <c r="S287" s="22">
        <v>182615</v>
      </c>
    </row>
    <row r="288" spans="1:1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688652</v>
      </c>
      <c r="F288" s="22">
        <v>0</v>
      </c>
      <c r="G288" s="22">
        <v>0</v>
      </c>
      <c r="H288" s="22">
        <v>168505</v>
      </c>
      <c r="I288" s="22">
        <v>0</v>
      </c>
      <c r="J288" s="22">
        <v>0</v>
      </c>
      <c r="K288" s="22">
        <v>0</v>
      </c>
      <c r="L288" s="22">
        <v>857157</v>
      </c>
      <c r="M288" s="22">
        <v>127776</v>
      </c>
      <c r="N288" s="22">
        <v>97715</v>
      </c>
      <c r="O288" s="22">
        <v>3381</v>
      </c>
      <c r="P288" s="22">
        <v>0</v>
      </c>
      <c r="Q288" s="22">
        <v>0</v>
      </c>
      <c r="R288" s="22">
        <v>228872</v>
      </c>
      <c r="S288" s="22">
        <v>628285</v>
      </c>
    </row>
    <row r="289" spans="1:1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226757</v>
      </c>
      <c r="F289" s="22">
        <v>38136</v>
      </c>
      <c r="G289" s="22">
        <v>0</v>
      </c>
      <c r="H289" s="22">
        <v>16481</v>
      </c>
      <c r="I289" s="22">
        <v>7992</v>
      </c>
      <c r="J289" s="22">
        <v>0</v>
      </c>
      <c r="K289" s="22">
        <v>0</v>
      </c>
      <c r="L289" s="22">
        <v>289366</v>
      </c>
      <c r="M289" s="22">
        <v>40387</v>
      </c>
      <c r="N289" s="22">
        <v>10196</v>
      </c>
      <c r="O289" s="22">
        <v>8000</v>
      </c>
      <c r="P289" s="22">
        <v>1828</v>
      </c>
      <c r="Q289" s="22">
        <v>0</v>
      </c>
      <c r="R289" s="22">
        <v>60411</v>
      </c>
      <c r="S289" s="22">
        <v>228955</v>
      </c>
    </row>
    <row r="290" spans="1:19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112226</v>
      </c>
      <c r="F290" s="22">
        <v>21376</v>
      </c>
      <c r="G290" s="22">
        <v>0</v>
      </c>
      <c r="H290" s="22">
        <v>6455</v>
      </c>
      <c r="I290" s="22">
        <v>0</v>
      </c>
      <c r="J290" s="22">
        <v>0</v>
      </c>
      <c r="K290" s="22">
        <v>0</v>
      </c>
      <c r="L290" s="22">
        <v>140057</v>
      </c>
      <c r="M290" s="22">
        <v>18494</v>
      </c>
      <c r="N290" s="22">
        <v>6900</v>
      </c>
      <c r="O290" s="22">
        <v>2871</v>
      </c>
      <c r="P290" s="22">
        <v>0</v>
      </c>
      <c r="Q290" s="22">
        <v>0</v>
      </c>
      <c r="R290" s="22">
        <v>28265</v>
      </c>
      <c r="S290" s="22">
        <v>111792</v>
      </c>
    </row>
    <row r="291" spans="1:1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485170</v>
      </c>
      <c r="F291" s="22">
        <v>9734</v>
      </c>
      <c r="G291" s="22">
        <v>0</v>
      </c>
      <c r="H291" s="22">
        <v>614</v>
      </c>
      <c r="I291" s="22">
        <v>0</v>
      </c>
      <c r="J291" s="22">
        <v>0</v>
      </c>
      <c r="K291" s="22">
        <v>0</v>
      </c>
      <c r="L291" s="22">
        <v>495518</v>
      </c>
      <c r="M291" s="22">
        <v>260540</v>
      </c>
      <c r="N291" s="22">
        <v>6647</v>
      </c>
      <c r="O291" s="22">
        <v>0</v>
      </c>
      <c r="P291" s="22">
        <v>0</v>
      </c>
      <c r="Q291" s="22">
        <v>0</v>
      </c>
      <c r="R291" s="22">
        <v>267187</v>
      </c>
      <c r="S291" s="22">
        <v>228331</v>
      </c>
    </row>
    <row r="292" spans="1:1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82197</v>
      </c>
      <c r="F292" s="22">
        <v>0</v>
      </c>
      <c r="G292" s="22">
        <v>0</v>
      </c>
      <c r="H292" s="22">
        <v>293</v>
      </c>
      <c r="I292" s="22">
        <v>0</v>
      </c>
      <c r="J292" s="22">
        <v>0</v>
      </c>
      <c r="K292" s="22">
        <v>0</v>
      </c>
      <c r="L292" s="22">
        <v>82490</v>
      </c>
      <c r="M292" s="22">
        <v>41451</v>
      </c>
      <c r="N292" s="22">
        <v>179</v>
      </c>
      <c r="O292" s="22">
        <v>0</v>
      </c>
      <c r="P292" s="22">
        <v>0</v>
      </c>
      <c r="Q292" s="22">
        <v>0</v>
      </c>
      <c r="R292" s="22">
        <v>41630</v>
      </c>
      <c r="S292" s="22">
        <v>40860</v>
      </c>
    </row>
    <row r="293" spans="1:1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132821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132821</v>
      </c>
      <c r="M293" s="22">
        <v>32542</v>
      </c>
      <c r="N293" s="22">
        <v>190</v>
      </c>
      <c r="O293" s="22">
        <v>3041</v>
      </c>
      <c r="P293" s="22">
        <v>0</v>
      </c>
      <c r="Q293" s="22">
        <v>0</v>
      </c>
      <c r="R293" s="22">
        <v>35773</v>
      </c>
      <c r="S293" s="22">
        <v>97048</v>
      </c>
    </row>
    <row r="294" spans="1:1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656810</v>
      </c>
      <c r="F294" s="22">
        <v>5873</v>
      </c>
      <c r="G294" s="22">
        <v>73</v>
      </c>
      <c r="H294" s="22">
        <v>1746</v>
      </c>
      <c r="I294" s="22">
        <v>0</v>
      </c>
      <c r="J294" s="22">
        <v>0</v>
      </c>
      <c r="K294" s="22">
        <v>0</v>
      </c>
      <c r="L294" s="22">
        <v>664502</v>
      </c>
      <c r="M294" s="22">
        <v>436984</v>
      </c>
      <c r="N294" s="22">
        <v>6913</v>
      </c>
      <c r="O294" s="22">
        <v>0</v>
      </c>
      <c r="P294" s="22">
        <v>0</v>
      </c>
      <c r="Q294" s="22">
        <v>0</v>
      </c>
      <c r="R294" s="22">
        <v>443897</v>
      </c>
      <c r="S294" s="22">
        <v>220605</v>
      </c>
    </row>
    <row r="295" spans="1:1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285315</v>
      </c>
      <c r="F295" s="22">
        <v>0</v>
      </c>
      <c r="G295" s="22">
        <v>0</v>
      </c>
      <c r="H295" s="22">
        <v>1775</v>
      </c>
      <c r="I295" s="22">
        <v>0</v>
      </c>
      <c r="J295" s="22">
        <v>0</v>
      </c>
      <c r="K295" s="22">
        <v>0</v>
      </c>
      <c r="L295" s="22">
        <v>287090</v>
      </c>
      <c r="M295" s="22">
        <v>136950</v>
      </c>
      <c r="N295" s="22">
        <v>2523</v>
      </c>
      <c r="O295" s="22">
        <v>14077</v>
      </c>
      <c r="P295" s="22">
        <v>0</v>
      </c>
      <c r="Q295" s="22">
        <v>0</v>
      </c>
      <c r="R295" s="22">
        <v>153550</v>
      </c>
      <c r="S295" s="22">
        <v>133540</v>
      </c>
    </row>
    <row r="296" spans="1:1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143922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143922</v>
      </c>
      <c r="M296" s="22">
        <v>71650</v>
      </c>
      <c r="N296" s="22">
        <v>637</v>
      </c>
      <c r="O296" s="22">
        <v>1561</v>
      </c>
      <c r="P296" s="22">
        <v>0</v>
      </c>
      <c r="Q296" s="22">
        <v>0</v>
      </c>
      <c r="R296" s="22">
        <v>73848</v>
      </c>
      <c r="S296" s="22">
        <v>70074</v>
      </c>
    </row>
    <row r="297" spans="1:1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100969</v>
      </c>
      <c r="F297" s="22">
        <v>0</v>
      </c>
      <c r="G297" s="22">
        <v>0</v>
      </c>
      <c r="H297" s="22">
        <v>177</v>
      </c>
      <c r="I297" s="22">
        <v>0</v>
      </c>
      <c r="J297" s="22">
        <v>0</v>
      </c>
      <c r="K297" s="22">
        <v>0</v>
      </c>
      <c r="L297" s="22">
        <v>101146</v>
      </c>
      <c r="M297" s="22">
        <v>57270</v>
      </c>
      <c r="N297" s="22">
        <v>126</v>
      </c>
      <c r="O297" s="22">
        <v>0</v>
      </c>
      <c r="P297" s="22">
        <v>0</v>
      </c>
      <c r="Q297" s="22">
        <v>0</v>
      </c>
      <c r="R297" s="22">
        <v>57396</v>
      </c>
      <c r="S297" s="22">
        <v>43750</v>
      </c>
    </row>
    <row r="298" spans="1:1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82390</v>
      </c>
      <c r="F298" s="22">
        <v>0</v>
      </c>
      <c r="G298" s="22">
        <v>0</v>
      </c>
      <c r="H298" s="22">
        <v>99</v>
      </c>
      <c r="I298" s="22">
        <v>0</v>
      </c>
      <c r="J298" s="22">
        <v>0</v>
      </c>
      <c r="K298" s="22">
        <v>0</v>
      </c>
      <c r="L298" s="22">
        <v>82489</v>
      </c>
      <c r="M298" s="22">
        <v>30776</v>
      </c>
      <c r="N298" s="22">
        <v>49</v>
      </c>
      <c r="O298" s="22">
        <v>2867</v>
      </c>
      <c r="P298" s="22">
        <v>0</v>
      </c>
      <c r="Q298" s="22">
        <v>0</v>
      </c>
      <c r="R298" s="22">
        <v>33692</v>
      </c>
      <c r="S298" s="22">
        <v>48797</v>
      </c>
    </row>
    <row r="299" spans="1:1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458630</v>
      </c>
      <c r="F299" s="22">
        <v>0</v>
      </c>
      <c r="G299" s="22">
        <v>0</v>
      </c>
      <c r="H299" s="22">
        <v>2400</v>
      </c>
      <c r="I299" s="22">
        <v>0</v>
      </c>
      <c r="J299" s="22">
        <v>0</v>
      </c>
      <c r="K299" s="22">
        <v>0</v>
      </c>
      <c r="L299" s="22">
        <v>461030</v>
      </c>
      <c r="M299" s="22">
        <v>216052</v>
      </c>
      <c r="N299" s="22">
        <v>1578</v>
      </c>
      <c r="O299" s="22">
        <v>0</v>
      </c>
      <c r="P299" s="22">
        <v>0</v>
      </c>
      <c r="Q299" s="22">
        <v>0</v>
      </c>
      <c r="R299" s="22">
        <v>217630</v>
      </c>
      <c r="S299" s="22">
        <v>243400</v>
      </c>
    </row>
    <row r="300" spans="1:1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201598</v>
      </c>
      <c r="F300" s="22">
        <v>0</v>
      </c>
      <c r="G300" s="22">
        <v>0</v>
      </c>
      <c r="H300" s="22">
        <v>330</v>
      </c>
      <c r="I300" s="22">
        <v>0</v>
      </c>
      <c r="J300" s="22">
        <v>0</v>
      </c>
      <c r="K300" s="22">
        <v>0</v>
      </c>
      <c r="L300" s="22">
        <v>201928</v>
      </c>
      <c r="M300" s="22">
        <v>126630</v>
      </c>
      <c r="N300" s="22">
        <v>239</v>
      </c>
      <c r="O300" s="22">
        <v>0</v>
      </c>
      <c r="P300" s="22">
        <v>0</v>
      </c>
      <c r="Q300" s="22">
        <v>0</v>
      </c>
      <c r="R300" s="22">
        <v>126869</v>
      </c>
      <c r="S300" s="22">
        <v>75059</v>
      </c>
    </row>
    <row r="301" spans="1:1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791751</v>
      </c>
      <c r="F301" s="22">
        <v>0</v>
      </c>
      <c r="G301" s="22">
        <v>0</v>
      </c>
      <c r="H301" s="22">
        <v>1231</v>
      </c>
      <c r="I301" s="22">
        <v>0</v>
      </c>
      <c r="J301" s="22">
        <v>0</v>
      </c>
      <c r="K301" s="22">
        <v>0</v>
      </c>
      <c r="L301" s="22">
        <v>792982</v>
      </c>
      <c r="M301" s="22">
        <v>392290</v>
      </c>
      <c r="N301" s="22">
        <v>2475</v>
      </c>
      <c r="O301" s="22">
        <v>0</v>
      </c>
      <c r="P301" s="22">
        <v>0</v>
      </c>
      <c r="Q301" s="22">
        <v>0</v>
      </c>
      <c r="R301" s="22">
        <v>394765</v>
      </c>
      <c r="S301" s="22">
        <v>398217</v>
      </c>
    </row>
    <row r="302" spans="1:1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564789</v>
      </c>
      <c r="F302" s="22">
        <v>0</v>
      </c>
      <c r="G302" s="22">
        <v>0</v>
      </c>
      <c r="H302" s="22">
        <v>2114</v>
      </c>
      <c r="I302" s="22">
        <v>0</v>
      </c>
      <c r="J302" s="22">
        <v>0</v>
      </c>
      <c r="K302" s="22">
        <v>0</v>
      </c>
      <c r="L302" s="22">
        <v>566903</v>
      </c>
      <c r="M302" s="22">
        <v>273408</v>
      </c>
      <c r="N302" s="22">
        <v>3135</v>
      </c>
      <c r="O302" s="22">
        <v>0</v>
      </c>
      <c r="P302" s="22">
        <v>0</v>
      </c>
      <c r="Q302" s="22">
        <v>0</v>
      </c>
      <c r="R302" s="22">
        <v>276543</v>
      </c>
      <c r="S302" s="22">
        <v>290360</v>
      </c>
    </row>
    <row r="303" spans="1:1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583319</v>
      </c>
      <c r="F303" s="22">
        <v>8585</v>
      </c>
      <c r="G303" s="22">
        <v>0</v>
      </c>
      <c r="H303" s="22">
        <v>1955</v>
      </c>
      <c r="I303" s="22">
        <v>0</v>
      </c>
      <c r="J303" s="22">
        <v>0</v>
      </c>
      <c r="K303" s="22">
        <v>0</v>
      </c>
      <c r="L303" s="22">
        <v>593859</v>
      </c>
      <c r="M303" s="22">
        <v>221901</v>
      </c>
      <c r="N303" s="22">
        <v>4126</v>
      </c>
      <c r="O303" s="22">
        <v>0</v>
      </c>
      <c r="P303" s="22">
        <v>0</v>
      </c>
      <c r="Q303" s="22">
        <v>0</v>
      </c>
      <c r="R303" s="22">
        <v>226027</v>
      </c>
      <c r="S303" s="22">
        <v>367832</v>
      </c>
    </row>
    <row r="304" spans="1:1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230777</v>
      </c>
      <c r="F304" s="22">
        <v>0</v>
      </c>
      <c r="G304" s="22">
        <v>0</v>
      </c>
      <c r="H304" s="22">
        <v>147</v>
      </c>
      <c r="I304" s="22">
        <v>0</v>
      </c>
      <c r="J304" s="22">
        <v>0</v>
      </c>
      <c r="K304" s="22">
        <v>0</v>
      </c>
      <c r="L304" s="22">
        <v>230924</v>
      </c>
      <c r="M304" s="22">
        <v>100056</v>
      </c>
      <c r="N304" s="22">
        <v>147</v>
      </c>
      <c r="O304" s="22">
        <v>0</v>
      </c>
      <c r="P304" s="22">
        <v>0</v>
      </c>
      <c r="Q304" s="22">
        <v>0</v>
      </c>
      <c r="R304" s="22">
        <v>100203</v>
      </c>
      <c r="S304" s="22">
        <v>130721</v>
      </c>
    </row>
    <row r="305" spans="1:1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85823</v>
      </c>
      <c r="F305" s="22">
        <v>0</v>
      </c>
      <c r="G305" s="22">
        <v>0</v>
      </c>
      <c r="H305" s="22">
        <v>1170</v>
      </c>
      <c r="I305" s="22">
        <v>0</v>
      </c>
      <c r="J305" s="22">
        <v>0</v>
      </c>
      <c r="K305" s="22">
        <v>0</v>
      </c>
      <c r="L305" s="22">
        <v>86993</v>
      </c>
      <c r="M305" s="22">
        <v>36783</v>
      </c>
      <c r="N305" s="22">
        <v>677</v>
      </c>
      <c r="O305" s="22">
        <v>0</v>
      </c>
      <c r="P305" s="22">
        <v>0</v>
      </c>
      <c r="Q305" s="22">
        <v>0</v>
      </c>
      <c r="R305" s="22">
        <v>37460</v>
      </c>
      <c r="S305" s="22">
        <v>49533</v>
      </c>
    </row>
    <row r="306" spans="1:1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423629</v>
      </c>
      <c r="F306" s="22">
        <v>0</v>
      </c>
      <c r="G306" s="22">
        <v>0</v>
      </c>
      <c r="H306" s="22">
        <v>2749</v>
      </c>
      <c r="I306" s="22">
        <v>0</v>
      </c>
      <c r="J306" s="22">
        <v>0</v>
      </c>
      <c r="K306" s="22">
        <v>0</v>
      </c>
      <c r="L306" s="22">
        <v>426378</v>
      </c>
      <c r="M306" s="22">
        <v>228339</v>
      </c>
      <c r="N306" s="22">
        <v>2090</v>
      </c>
      <c r="O306" s="22">
        <v>23533</v>
      </c>
      <c r="P306" s="22">
        <v>20464</v>
      </c>
      <c r="Q306" s="22">
        <v>0</v>
      </c>
      <c r="R306" s="22">
        <v>274426</v>
      </c>
      <c r="S306" s="22">
        <v>151952</v>
      </c>
    </row>
    <row r="307" spans="1:1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110269</v>
      </c>
      <c r="F307" s="22">
        <v>0</v>
      </c>
      <c r="G307" s="22">
        <v>0</v>
      </c>
      <c r="H307" s="22">
        <v>653</v>
      </c>
      <c r="I307" s="22">
        <v>0</v>
      </c>
      <c r="J307" s="22">
        <v>0</v>
      </c>
      <c r="K307" s="22">
        <v>0</v>
      </c>
      <c r="L307" s="22">
        <v>110922</v>
      </c>
      <c r="M307" s="22">
        <v>54561</v>
      </c>
      <c r="N307" s="22">
        <v>380</v>
      </c>
      <c r="O307" s="22">
        <v>1462</v>
      </c>
      <c r="P307" s="22">
        <v>0</v>
      </c>
      <c r="Q307" s="22">
        <v>0</v>
      </c>
      <c r="R307" s="22">
        <v>56403</v>
      </c>
      <c r="S307" s="22">
        <v>54519</v>
      </c>
    </row>
    <row r="308" spans="1:1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288212</v>
      </c>
      <c r="F308" s="22">
        <v>9995</v>
      </c>
      <c r="G308" s="22">
        <v>0</v>
      </c>
      <c r="H308" s="22">
        <v>941</v>
      </c>
      <c r="I308" s="22">
        <v>0</v>
      </c>
      <c r="J308" s="22">
        <v>0</v>
      </c>
      <c r="K308" s="22">
        <v>0</v>
      </c>
      <c r="L308" s="22">
        <v>299148</v>
      </c>
      <c r="M308" s="22">
        <v>123016</v>
      </c>
      <c r="N308" s="22">
        <v>466</v>
      </c>
      <c r="O308" s="22">
        <v>0</v>
      </c>
      <c r="P308" s="22">
        <v>0</v>
      </c>
      <c r="Q308" s="22">
        <v>0</v>
      </c>
      <c r="R308" s="22">
        <v>123482</v>
      </c>
      <c r="S308" s="22">
        <v>175666</v>
      </c>
    </row>
    <row r="309" spans="1:1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704343</v>
      </c>
      <c r="F309" s="22">
        <v>0</v>
      </c>
      <c r="G309" s="22">
        <v>0</v>
      </c>
      <c r="H309" s="22">
        <v>1205</v>
      </c>
      <c r="I309" s="22">
        <v>0</v>
      </c>
      <c r="J309" s="22">
        <v>0</v>
      </c>
      <c r="K309" s="22">
        <v>0</v>
      </c>
      <c r="L309" s="22">
        <v>705548</v>
      </c>
      <c r="M309" s="22">
        <v>405544</v>
      </c>
      <c r="N309" s="22">
        <v>1205</v>
      </c>
      <c r="O309" s="22">
        <v>0</v>
      </c>
      <c r="P309" s="22">
        <v>0</v>
      </c>
      <c r="Q309" s="22">
        <v>0</v>
      </c>
      <c r="R309" s="22">
        <v>406749</v>
      </c>
      <c r="S309" s="22">
        <v>298799</v>
      </c>
    </row>
    <row r="310" spans="1:1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101493</v>
      </c>
      <c r="F310" s="22">
        <v>0</v>
      </c>
      <c r="G310" s="22">
        <v>0</v>
      </c>
      <c r="H310" s="22">
        <v>69</v>
      </c>
      <c r="I310" s="22">
        <v>0</v>
      </c>
      <c r="J310" s="22">
        <v>0</v>
      </c>
      <c r="K310" s="22">
        <v>0</v>
      </c>
      <c r="L310" s="22">
        <v>101562</v>
      </c>
      <c r="M310" s="22">
        <v>63730</v>
      </c>
      <c r="N310" s="22">
        <v>129</v>
      </c>
      <c r="O310" s="22">
        <v>0</v>
      </c>
      <c r="P310" s="22">
        <v>0</v>
      </c>
      <c r="Q310" s="22">
        <v>0</v>
      </c>
      <c r="R310" s="22">
        <v>63859</v>
      </c>
      <c r="S310" s="22">
        <v>37703</v>
      </c>
    </row>
    <row r="311" spans="1:1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76565</v>
      </c>
      <c r="F311" s="22">
        <v>0</v>
      </c>
      <c r="G311" s="22">
        <v>0</v>
      </c>
      <c r="H311" s="22">
        <v>637</v>
      </c>
      <c r="I311" s="22">
        <v>0</v>
      </c>
      <c r="J311" s="22">
        <v>0</v>
      </c>
      <c r="K311" s="22">
        <v>0</v>
      </c>
      <c r="L311" s="22">
        <v>77202</v>
      </c>
      <c r="M311" s="22">
        <v>34024</v>
      </c>
      <c r="N311" s="22">
        <v>345</v>
      </c>
      <c r="O311" s="22">
        <v>0</v>
      </c>
      <c r="P311" s="22">
        <v>0</v>
      </c>
      <c r="Q311" s="22">
        <v>0</v>
      </c>
      <c r="R311" s="22">
        <v>34369</v>
      </c>
      <c r="S311" s="22">
        <v>42833</v>
      </c>
    </row>
    <row r="312" spans="1:1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86040</v>
      </c>
      <c r="F312" s="22">
        <v>0</v>
      </c>
      <c r="G312" s="22">
        <v>0</v>
      </c>
      <c r="H312" s="22">
        <v>297</v>
      </c>
      <c r="I312" s="22">
        <v>0</v>
      </c>
      <c r="J312" s="22">
        <v>0</v>
      </c>
      <c r="K312" s="22">
        <v>0</v>
      </c>
      <c r="L312" s="22">
        <v>86337</v>
      </c>
      <c r="M312" s="22">
        <v>50537</v>
      </c>
      <c r="N312" s="22">
        <v>208</v>
      </c>
      <c r="O312" s="22">
        <v>0</v>
      </c>
      <c r="P312" s="22">
        <v>0</v>
      </c>
      <c r="Q312" s="22">
        <v>0</v>
      </c>
      <c r="R312" s="22">
        <v>50745</v>
      </c>
      <c r="S312" s="22">
        <v>35592</v>
      </c>
    </row>
    <row r="313" spans="1:1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641890</v>
      </c>
      <c r="F313" s="22">
        <v>15098</v>
      </c>
      <c r="G313" s="22">
        <v>0</v>
      </c>
      <c r="H313" s="22">
        <v>3501</v>
      </c>
      <c r="I313" s="22">
        <v>0</v>
      </c>
      <c r="J313" s="22">
        <v>0</v>
      </c>
      <c r="K313" s="22">
        <v>0</v>
      </c>
      <c r="L313" s="22">
        <v>660489</v>
      </c>
      <c r="M313" s="22">
        <v>288400</v>
      </c>
      <c r="N313" s="22">
        <v>9395</v>
      </c>
      <c r="O313" s="22">
        <v>0</v>
      </c>
      <c r="P313" s="22">
        <v>0</v>
      </c>
      <c r="Q313" s="22">
        <v>0</v>
      </c>
      <c r="R313" s="22">
        <v>297795</v>
      </c>
      <c r="S313" s="22">
        <v>362694</v>
      </c>
    </row>
    <row r="314" spans="1:1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231834</v>
      </c>
      <c r="F314" s="22">
        <v>0</v>
      </c>
      <c r="G314" s="22">
        <v>0</v>
      </c>
      <c r="H314" s="22">
        <v>1437</v>
      </c>
      <c r="I314" s="22">
        <v>0</v>
      </c>
      <c r="J314" s="22">
        <v>0</v>
      </c>
      <c r="K314" s="22">
        <v>0</v>
      </c>
      <c r="L314" s="22">
        <v>233271</v>
      </c>
      <c r="M314" s="22">
        <v>118406</v>
      </c>
      <c r="N314" s="22">
        <v>872</v>
      </c>
      <c r="O314" s="22">
        <v>3527</v>
      </c>
      <c r="P314" s="22">
        <v>0</v>
      </c>
      <c r="Q314" s="22">
        <v>0</v>
      </c>
      <c r="R314" s="22">
        <v>122805</v>
      </c>
      <c r="S314" s="22">
        <v>110466</v>
      </c>
    </row>
    <row r="315" spans="1:1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229806</v>
      </c>
      <c r="F315" s="22">
        <v>0</v>
      </c>
      <c r="G315" s="22">
        <v>0</v>
      </c>
      <c r="H315" s="22">
        <v>2081</v>
      </c>
      <c r="I315" s="22">
        <v>0</v>
      </c>
      <c r="J315" s="22">
        <v>0</v>
      </c>
      <c r="K315" s="22">
        <v>0</v>
      </c>
      <c r="L315" s="22">
        <v>231887</v>
      </c>
      <c r="M315" s="22">
        <v>75152</v>
      </c>
      <c r="N315" s="22">
        <v>522</v>
      </c>
      <c r="O315" s="22">
        <v>7027</v>
      </c>
      <c r="P315" s="22">
        <v>0</v>
      </c>
      <c r="Q315" s="22">
        <v>0</v>
      </c>
      <c r="R315" s="22">
        <v>82701</v>
      </c>
      <c r="S315" s="22">
        <v>149186</v>
      </c>
    </row>
    <row r="316" spans="1:1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921103</v>
      </c>
      <c r="F316" s="22">
        <v>1780</v>
      </c>
      <c r="G316" s="22">
        <v>0</v>
      </c>
      <c r="H316" s="22">
        <v>2855</v>
      </c>
      <c r="I316" s="22">
        <v>0</v>
      </c>
      <c r="J316" s="22">
        <v>0</v>
      </c>
      <c r="K316" s="22">
        <v>0</v>
      </c>
      <c r="L316" s="22">
        <v>925738</v>
      </c>
      <c r="M316" s="22">
        <v>530801</v>
      </c>
      <c r="N316" s="22">
        <v>1780</v>
      </c>
      <c r="O316" s="22">
        <v>0</v>
      </c>
      <c r="P316" s="22">
        <v>0</v>
      </c>
      <c r="Q316" s="22">
        <v>0</v>
      </c>
      <c r="R316" s="22">
        <v>532581</v>
      </c>
      <c r="S316" s="22">
        <v>393157</v>
      </c>
    </row>
    <row r="317" spans="1:1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259506</v>
      </c>
      <c r="F317" s="22">
        <v>0</v>
      </c>
      <c r="G317" s="22">
        <v>0</v>
      </c>
      <c r="H317" s="22">
        <v>445</v>
      </c>
      <c r="I317" s="22">
        <v>0</v>
      </c>
      <c r="J317" s="22">
        <v>0</v>
      </c>
      <c r="K317" s="22">
        <v>0</v>
      </c>
      <c r="L317" s="22">
        <v>259951</v>
      </c>
      <c r="M317" s="22">
        <v>105696</v>
      </c>
      <c r="N317" s="22">
        <v>514</v>
      </c>
      <c r="O317" s="22">
        <v>0</v>
      </c>
      <c r="P317" s="22">
        <v>0</v>
      </c>
      <c r="Q317" s="22">
        <v>0</v>
      </c>
      <c r="R317" s="22">
        <v>106210</v>
      </c>
      <c r="S317" s="22">
        <v>153741</v>
      </c>
    </row>
    <row r="318" spans="1:1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375796</v>
      </c>
      <c r="F318" s="22">
        <v>18416</v>
      </c>
      <c r="G318" s="22">
        <v>0</v>
      </c>
      <c r="H318" s="22">
        <v>1972</v>
      </c>
      <c r="I318" s="22">
        <v>0</v>
      </c>
      <c r="J318" s="22">
        <v>0</v>
      </c>
      <c r="K318" s="22">
        <v>0</v>
      </c>
      <c r="L318" s="22">
        <v>396184</v>
      </c>
      <c r="M318" s="22">
        <v>179618</v>
      </c>
      <c r="N318" s="22">
        <v>7800</v>
      </c>
      <c r="O318" s="22">
        <v>0</v>
      </c>
      <c r="P318" s="22">
        <v>0</v>
      </c>
      <c r="Q318" s="22">
        <v>0</v>
      </c>
      <c r="R318" s="22">
        <v>187418</v>
      </c>
      <c r="S318" s="22">
        <v>208766</v>
      </c>
    </row>
    <row r="319" spans="1:1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288194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288194</v>
      </c>
      <c r="M319" s="22">
        <v>159725</v>
      </c>
      <c r="N319" s="22">
        <v>723</v>
      </c>
      <c r="O319" s="22">
        <v>3470</v>
      </c>
      <c r="P319" s="22">
        <v>0</v>
      </c>
      <c r="Q319" s="22">
        <v>0</v>
      </c>
      <c r="R319" s="22">
        <v>163918</v>
      </c>
      <c r="S319" s="22">
        <v>124276</v>
      </c>
    </row>
    <row r="320" spans="1:1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64859</v>
      </c>
      <c r="F320" s="22">
        <v>0</v>
      </c>
      <c r="G320" s="22">
        <v>0</v>
      </c>
      <c r="H320" s="22">
        <v>587</v>
      </c>
      <c r="I320" s="22">
        <v>0</v>
      </c>
      <c r="J320" s="22">
        <v>0</v>
      </c>
      <c r="K320" s="22">
        <v>0</v>
      </c>
      <c r="L320" s="22">
        <v>65446</v>
      </c>
      <c r="M320" s="22">
        <v>51768</v>
      </c>
      <c r="N320" s="22">
        <v>297</v>
      </c>
      <c r="O320" s="22">
        <v>0</v>
      </c>
      <c r="P320" s="22">
        <v>0</v>
      </c>
      <c r="Q320" s="22">
        <v>0</v>
      </c>
      <c r="R320" s="22">
        <v>52065</v>
      </c>
      <c r="S320" s="22">
        <v>13381</v>
      </c>
    </row>
    <row r="321" spans="1:1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512148</v>
      </c>
      <c r="F321" s="22">
        <v>0</v>
      </c>
      <c r="G321" s="22">
        <v>0</v>
      </c>
      <c r="H321" s="22">
        <v>0</v>
      </c>
      <c r="I321" s="22">
        <v>619</v>
      </c>
      <c r="J321" s="22">
        <v>0</v>
      </c>
      <c r="K321" s="22">
        <v>0</v>
      </c>
      <c r="L321" s="22">
        <v>512767</v>
      </c>
      <c r="M321" s="22">
        <v>281894</v>
      </c>
      <c r="N321" s="22">
        <v>1104</v>
      </c>
      <c r="O321" s="22">
        <v>0</v>
      </c>
      <c r="P321" s="22">
        <v>0</v>
      </c>
      <c r="Q321" s="22">
        <v>0</v>
      </c>
      <c r="R321" s="22">
        <v>282998</v>
      </c>
      <c r="S321" s="22">
        <v>229769</v>
      </c>
    </row>
    <row r="322" spans="1:1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301029</v>
      </c>
      <c r="F322" s="22">
        <v>531</v>
      </c>
      <c r="G322" s="22">
        <v>0</v>
      </c>
      <c r="H322" s="22">
        <v>1932</v>
      </c>
      <c r="I322" s="22">
        <v>0</v>
      </c>
      <c r="J322" s="22">
        <v>16</v>
      </c>
      <c r="K322" s="22">
        <v>0</v>
      </c>
      <c r="L322" s="22">
        <v>303508</v>
      </c>
      <c r="M322" s="22">
        <v>144474</v>
      </c>
      <c r="N322" s="22">
        <v>1503</v>
      </c>
      <c r="O322" s="22">
        <v>15992</v>
      </c>
      <c r="P322" s="22">
        <v>0</v>
      </c>
      <c r="Q322" s="22">
        <v>0</v>
      </c>
      <c r="R322" s="22">
        <v>161969</v>
      </c>
      <c r="S322" s="22">
        <v>141539</v>
      </c>
    </row>
    <row r="323" spans="1:1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434071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434071</v>
      </c>
      <c r="M323" s="22">
        <v>160801</v>
      </c>
      <c r="N323" s="22">
        <v>2952</v>
      </c>
      <c r="O323" s="22">
        <v>15152</v>
      </c>
      <c r="P323" s="22">
        <v>0</v>
      </c>
      <c r="Q323" s="22">
        <v>0</v>
      </c>
      <c r="R323" s="22">
        <v>178905</v>
      </c>
      <c r="S323" s="22">
        <v>255166</v>
      </c>
    </row>
    <row r="324" spans="1:1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458585</v>
      </c>
      <c r="F324" s="22">
        <v>6133</v>
      </c>
      <c r="G324" s="22">
        <v>0</v>
      </c>
      <c r="H324" s="22">
        <v>3244</v>
      </c>
      <c r="I324" s="22">
        <v>0</v>
      </c>
      <c r="J324" s="22">
        <v>0</v>
      </c>
      <c r="K324" s="22">
        <v>0</v>
      </c>
      <c r="L324" s="22">
        <v>467962</v>
      </c>
      <c r="M324" s="22">
        <v>106912</v>
      </c>
      <c r="N324" s="22">
        <v>2304</v>
      </c>
      <c r="O324" s="22">
        <v>10096</v>
      </c>
      <c r="P324" s="22">
        <v>0</v>
      </c>
      <c r="Q324" s="22">
        <v>0</v>
      </c>
      <c r="R324" s="22">
        <v>119312</v>
      </c>
      <c r="S324" s="22">
        <v>348650</v>
      </c>
    </row>
    <row r="325" spans="1:1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771765</v>
      </c>
      <c r="F325" s="22">
        <v>17567</v>
      </c>
      <c r="G325" s="22">
        <v>0</v>
      </c>
      <c r="H325" s="22">
        <v>5497</v>
      </c>
      <c r="I325" s="22">
        <v>0</v>
      </c>
      <c r="J325" s="22">
        <v>0</v>
      </c>
      <c r="K325" s="22">
        <v>0</v>
      </c>
      <c r="L325" s="22">
        <v>794829</v>
      </c>
      <c r="M325" s="22">
        <v>337624</v>
      </c>
      <c r="N325" s="22">
        <v>14414</v>
      </c>
      <c r="O325" s="22">
        <v>0</v>
      </c>
      <c r="P325" s="22">
        <v>0</v>
      </c>
      <c r="Q325" s="22">
        <v>0</v>
      </c>
      <c r="R325" s="22">
        <v>352038</v>
      </c>
      <c r="S325" s="22">
        <v>442791</v>
      </c>
    </row>
    <row r="326" spans="1:1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434467</v>
      </c>
      <c r="F326" s="22">
        <v>786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435253</v>
      </c>
      <c r="M326" s="22">
        <v>248940</v>
      </c>
      <c r="N326" s="22">
        <v>907</v>
      </c>
      <c r="O326" s="22">
        <v>0</v>
      </c>
      <c r="P326" s="22">
        <v>0</v>
      </c>
      <c r="Q326" s="22">
        <v>0</v>
      </c>
      <c r="R326" s="22">
        <v>249847</v>
      </c>
      <c r="S326" s="22">
        <v>185406</v>
      </c>
    </row>
    <row r="327" spans="1:1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490625</v>
      </c>
      <c r="F327" s="22">
        <v>9273</v>
      </c>
      <c r="G327" s="22">
        <v>0</v>
      </c>
      <c r="H327" s="22">
        <v>4921</v>
      </c>
      <c r="I327" s="22">
        <v>0</v>
      </c>
      <c r="J327" s="22">
        <v>0</v>
      </c>
      <c r="K327" s="22">
        <v>0</v>
      </c>
      <c r="L327" s="22">
        <v>504819</v>
      </c>
      <c r="M327" s="22">
        <v>157866</v>
      </c>
      <c r="N327" s="22">
        <v>5608</v>
      </c>
      <c r="O327" s="22">
        <v>15561</v>
      </c>
      <c r="P327" s="22">
        <v>0</v>
      </c>
      <c r="Q327" s="22">
        <v>0</v>
      </c>
      <c r="R327" s="22">
        <v>179035</v>
      </c>
      <c r="S327" s="22">
        <v>325784</v>
      </c>
    </row>
    <row r="328" spans="1:1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113288</v>
      </c>
      <c r="F328" s="22">
        <v>0</v>
      </c>
      <c r="G328" s="22">
        <v>0</v>
      </c>
      <c r="H328" s="22">
        <v>2207</v>
      </c>
      <c r="I328" s="22">
        <v>0</v>
      </c>
      <c r="J328" s="22">
        <v>0</v>
      </c>
      <c r="K328" s="22">
        <v>0</v>
      </c>
      <c r="L328" s="22">
        <v>115495</v>
      </c>
      <c r="M328" s="22">
        <v>43932</v>
      </c>
      <c r="N328" s="22">
        <v>657</v>
      </c>
      <c r="O328" s="22">
        <v>4782</v>
      </c>
      <c r="P328" s="22">
        <v>0</v>
      </c>
      <c r="Q328" s="22">
        <v>0</v>
      </c>
      <c r="R328" s="22">
        <v>49371</v>
      </c>
      <c r="S328" s="22">
        <v>66124</v>
      </c>
    </row>
    <row r="329" spans="1:1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200929</v>
      </c>
      <c r="F329" s="22">
        <v>0</v>
      </c>
      <c r="G329" s="22">
        <v>0</v>
      </c>
      <c r="H329" s="22">
        <v>2615</v>
      </c>
      <c r="I329" s="22">
        <v>0</v>
      </c>
      <c r="J329" s="22">
        <v>0</v>
      </c>
      <c r="K329" s="22">
        <v>0</v>
      </c>
      <c r="L329" s="22">
        <v>203544</v>
      </c>
      <c r="M329" s="22">
        <v>56629</v>
      </c>
      <c r="N329" s="22">
        <v>5329</v>
      </c>
      <c r="O329" s="22">
        <v>0</v>
      </c>
      <c r="P329" s="22">
        <v>0</v>
      </c>
      <c r="Q329" s="22">
        <v>0</v>
      </c>
      <c r="R329" s="22">
        <v>61958</v>
      </c>
      <c r="S329" s="22">
        <v>141586</v>
      </c>
    </row>
    <row r="330" spans="1:1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605880</v>
      </c>
      <c r="F330" s="22">
        <v>0</v>
      </c>
      <c r="G330" s="22">
        <v>0</v>
      </c>
      <c r="H330" s="22">
        <v>561</v>
      </c>
      <c r="I330" s="22">
        <v>0</v>
      </c>
      <c r="J330" s="22">
        <v>0</v>
      </c>
      <c r="K330" s="22">
        <v>0</v>
      </c>
      <c r="L330" s="22">
        <v>606441</v>
      </c>
      <c r="M330" s="22">
        <v>339429</v>
      </c>
      <c r="N330" s="22">
        <v>562</v>
      </c>
      <c r="O330" s="22">
        <v>0</v>
      </c>
      <c r="P330" s="22">
        <v>0</v>
      </c>
      <c r="Q330" s="22">
        <v>0</v>
      </c>
      <c r="R330" s="22">
        <v>339991</v>
      </c>
      <c r="S330" s="22">
        <v>266450</v>
      </c>
    </row>
    <row r="331" spans="1:1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323741</v>
      </c>
      <c r="F331" s="22">
        <v>0</v>
      </c>
      <c r="G331" s="22">
        <v>0</v>
      </c>
      <c r="H331" s="22">
        <v>211</v>
      </c>
      <c r="I331" s="22">
        <v>0</v>
      </c>
      <c r="J331" s="22">
        <v>0</v>
      </c>
      <c r="K331" s="22">
        <v>0</v>
      </c>
      <c r="L331" s="22">
        <v>323952</v>
      </c>
      <c r="M331" s="22">
        <v>158478</v>
      </c>
      <c r="N331" s="22">
        <v>299</v>
      </c>
      <c r="O331" s="22">
        <v>0</v>
      </c>
      <c r="P331" s="22">
        <v>0</v>
      </c>
      <c r="Q331" s="22">
        <v>0</v>
      </c>
      <c r="R331" s="22">
        <v>158777</v>
      </c>
      <c r="S331" s="22">
        <v>165175</v>
      </c>
    </row>
    <row r="332" spans="1:1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269569</v>
      </c>
      <c r="F332" s="22">
        <v>0</v>
      </c>
      <c r="G332" s="22">
        <v>0</v>
      </c>
      <c r="H332" s="22">
        <v>3013</v>
      </c>
      <c r="I332" s="22">
        <v>0</v>
      </c>
      <c r="J332" s="22">
        <v>267</v>
      </c>
      <c r="K332" s="22">
        <v>0</v>
      </c>
      <c r="L332" s="22">
        <v>272849</v>
      </c>
      <c r="M332" s="22">
        <v>61533</v>
      </c>
      <c r="N332" s="22">
        <v>487</v>
      </c>
      <c r="O332" s="22">
        <v>5758</v>
      </c>
      <c r="P332" s="22">
        <v>0</v>
      </c>
      <c r="Q332" s="22">
        <v>0</v>
      </c>
      <c r="R332" s="22">
        <v>67778</v>
      </c>
      <c r="S332" s="22">
        <v>205071</v>
      </c>
    </row>
    <row r="333" spans="1:1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119961</v>
      </c>
      <c r="F333" s="22">
        <v>13300</v>
      </c>
      <c r="G333" s="22">
        <v>0</v>
      </c>
      <c r="H333" s="22">
        <v>1514</v>
      </c>
      <c r="I333" s="22">
        <v>0</v>
      </c>
      <c r="J333" s="22">
        <v>0</v>
      </c>
      <c r="K333" s="22">
        <v>0</v>
      </c>
      <c r="L333" s="22">
        <v>134775</v>
      </c>
      <c r="M333" s="22">
        <v>74077</v>
      </c>
      <c r="N333" s="22">
        <v>7501</v>
      </c>
      <c r="O333" s="22">
        <v>0</v>
      </c>
      <c r="P333" s="22">
        <v>0</v>
      </c>
      <c r="Q333" s="22">
        <v>0</v>
      </c>
      <c r="R333" s="22">
        <v>81578</v>
      </c>
      <c r="S333" s="22">
        <v>53197</v>
      </c>
    </row>
    <row r="334" spans="1:1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483975</v>
      </c>
      <c r="F334" s="22">
        <v>0</v>
      </c>
      <c r="G334" s="22">
        <v>0</v>
      </c>
      <c r="H334" s="22">
        <v>3930</v>
      </c>
      <c r="I334" s="22">
        <v>0</v>
      </c>
      <c r="J334" s="22">
        <v>0</v>
      </c>
      <c r="K334" s="22">
        <v>0</v>
      </c>
      <c r="L334" s="22">
        <v>487905</v>
      </c>
      <c r="M334" s="22">
        <v>161945</v>
      </c>
      <c r="N334" s="22">
        <v>766</v>
      </c>
      <c r="O334" s="22">
        <v>15120</v>
      </c>
      <c r="P334" s="22">
        <v>0</v>
      </c>
      <c r="Q334" s="22">
        <v>0</v>
      </c>
      <c r="R334" s="22">
        <v>177831</v>
      </c>
      <c r="S334" s="22">
        <v>310074</v>
      </c>
    </row>
    <row r="335" spans="1:1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401076</v>
      </c>
      <c r="F335" s="22">
        <v>1673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402749</v>
      </c>
      <c r="M335" s="22">
        <v>124738</v>
      </c>
      <c r="N335" s="22">
        <v>715</v>
      </c>
      <c r="O335" s="22">
        <v>11654</v>
      </c>
      <c r="P335" s="22">
        <v>0</v>
      </c>
      <c r="Q335" s="22">
        <v>0</v>
      </c>
      <c r="R335" s="22">
        <v>137107</v>
      </c>
      <c r="S335" s="22">
        <v>265642</v>
      </c>
    </row>
    <row r="336" spans="1:1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127520</v>
      </c>
      <c r="F336" s="22">
        <v>0</v>
      </c>
      <c r="G336" s="22">
        <v>0</v>
      </c>
      <c r="H336" s="22">
        <v>239</v>
      </c>
      <c r="I336" s="22">
        <v>0</v>
      </c>
      <c r="J336" s="22">
        <v>0</v>
      </c>
      <c r="K336" s="22">
        <v>0</v>
      </c>
      <c r="L336" s="22">
        <v>127759</v>
      </c>
      <c r="M336" s="22">
        <v>77312</v>
      </c>
      <c r="N336" s="22">
        <v>168</v>
      </c>
      <c r="O336" s="22">
        <v>0</v>
      </c>
      <c r="P336" s="22">
        <v>0</v>
      </c>
      <c r="Q336" s="22">
        <v>0</v>
      </c>
      <c r="R336" s="22">
        <v>77480</v>
      </c>
      <c r="S336" s="22">
        <v>50279</v>
      </c>
    </row>
    <row r="337" spans="1:1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128812</v>
      </c>
      <c r="F337" s="22">
        <v>0</v>
      </c>
      <c r="G337" s="22">
        <v>0</v>
      </c>
      <c r="H337" s="22">
        <v>772</v>
      </c>
      <c r="I337" s="22">
        <v>0</v>
      </c>
      <c r="J337" s="22">
        <v>0</v>
      </c>
      <c r="K337" s="22">
        <v>0</v>
      </c>
      <c r="L337" s="22">
        <v>129584</v>
      </c>
      <c r="M337" s="22">
        <v>66511</v>
      </c>
      <c r="N337" s="22">
        <v>483</v>
      </c>
      <c r="O337" s="22">
        <v>6786</v>
      </c>
      <c r="P337" s="22">
        <v>0</v>
      </c>
      <c r="Q337" s="22">
        <v>0</v>
      </c>
      <c r="R337" s="22">
        <v>73780</v>
      </c>
      <c r="S337" s="22">
        <v>55804</v>
      </c>
    </row>
    <row r="338" spans="1:1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399778</v>
      </c>
      <c r="F338" s="22">
        <v>1495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401273</v>
      </c>
      <c r="M338" s="22">
        <v>135336</v>
      </c>
      <c r="N338" s="22">
        <v>761</v>
      </c>
      <c r="O338" s="22">
        <v>12643</v>
      </c>
      <c r="P338" s="22">
        <v>0</v>
      </c>
      <c r="Q338" s="22">
        <v>0</v>
      </c>
      <c r="R338" s="22">
        <v>148740</v>
      </c>
      <c r="S338" s="22">
        <v>252533</v>
      </c>
    </row>
    <row r="339" spans="1:1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228551</v>
      </c>
      <c r="F339" s="22">
        <v>0</v>
      </c>
      <c r="G339" s="22">
        <v>0</v>
      </c>
      <c r="H339" s="22">
        <v>1665</v>
      </c>
      <c r="I339" s="22">
        <v>0</v>
      </c>
      <c r="J339" s="22">
        <v>0</v>
      </c>
      <c r="K339" s="22">
        <v>0</v>
      </c>
      <c r="L339" s="22">
        <v>230216</v>
      </c>
      <c r="M339" s="22">
        <v>100128</v>
      </c>
      <c r="N339" s="22">
        <v>814</v>
      </c>
      <c r="O339" s="22">
        <v>2685</v>
      </c>
      <c r="P339" s="22">
        <v>0</v>
      </c>
      <c r="Q339" s="22">
        <v>0</v>
      </c>
      <c r="R339" s="22">
        <v>103627</v>
      </c>
      <c r="S339" s="22">
        <v>126589</v>
      </c>
    </row>
    <row r="340" spans="1:1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503890</v>
      </c>
      <c r="F340" s="22">
        <v>0</v>
      </c>
      <c r="G340" s="22">
        <v>0</v>
      </c>
      <c r="H340" s="22">
        <v>3749</v>
      </c>
      <c r="I340" s="22">
        <v>0</v>
      </c>
      <c r="J340" s="22">
        <v>2</v>
      </c>
      <c r="K340" s="22">
        <v>0</v>
      </c>
      <c r="L340" s="22">
        <v>507641</v>
      </c>
      <c r="M340" s="22">
        <v>248878</v>
      </c>
      <c r="N340" s="22">
        <v>1742</v>
      </c>
      <c r="O340" s="22">
        <v>27364</v>
      </c>
      <c r="P340" s="22">
        <v>0</v>
      </c>
      <c r="Q340" s="22">
        <v>0</v>
      </c>
      <c r="R340" s="22">
        <v>277984</v>
      </c>
      <c r="S340" s="22">
        <v>229657</v>
      </c>
    </row>
    <row r="341" spans="1:1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289478</v>
      </c>
      <c r="F341" s="22">
        <v>0</v>
      </c>
      <c r="G341" s="22">
        <v>0</v>
      </c>
      <c r="H341" s="22">
        <v>2993</v>
      </c>
      <c r="I341" s="22">
        <v>0</v>
      </c>
      <c r="J341" s="22">
        <v>0</v>
      </c>
      <c r="K341" s="22">
        <v>0</v>
      </c>
      <c r="L341" s="22">
        <v>292471</v>
      </c>
      <c r="M341" s="22">
        <v>91985</v>
      </c>
      <c r="N341" s="22">
        <v>560</v>
      </c>
      <c r="O341" s="22">
        <v>8596</v>
      </c>
      <c r="P341" s="22">
        <v>0</v>
      </c>
      <c r="Q341" s="22">
        <v>0</v>
      </c>
      <c r="R341" s="22">
        <v>101141</v>
      </c>
      <c r="S341" s="22">
        <v>191330</v>
      </c>
    </row>
    <row r="342" spans="1:1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345696</v>
      </c>
      <c r="F342" s="22">
        <v>415431</v>
      </c>
      <c r="G342" s="22">
        <v>0</v>
      </c>
      <c r="H342" s="22">
        <v>6369</v>
      </c>
      <c r="I342" s="22">
        <v>0</v>
      </c>
      <c r="J342" s="22">
        <v>0</v>
      </c>
      <c r="K342" s="22">
        <v>0</v>
      </c>
      <c r="L342" s="22">
        <v>767496</v>
      </c>
      <c r="M342" s="22">
        <v>261514</v>
      </c>
      <c r="N342" s="22">
        <v>155066</v>
      </c>
      <c r="O342" s="22">
        <v>0</v>
      </c>
      <c r="P342" s="22">
        <v>0</v>
      </c>
      <c r="Q342" s="22">
        <v>0</v>
      </c>
      <c r="R342" s="22">
        <v>416580</v>
      </c>
      <c r="S342" s="22">
        <v>350916</v>
      </c>
    </row>
    <row r="343" spans="1:1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293336</v>
      </c>
      <c r="F343" s="22">
        <v>2736399</v>
      </c>
      <c r="G343" s="22">
        <v>0</v>
      </c>
      <c r="H343" s="22">
        <v>103117</v>
      </c>
      <c r="I343" s="22">
        <v>118597</v>
      </c>
      <c r="J343" s="22">
        <v>0</v>
      </c>
      <c r="K343" s="22">
        <v>0</v>
      </c>
      <c r="L343" s="22">
        <v>3251449</v>
      </c>
      <c r="M343" s="22">
        <v>164920</v>
      </c>
      <c r="N343" s="22">
        <v>1301561</v>
      </c>
      <c r="O343" s="22">
        <v>63930</v>
      </c>
      <c r="P343" s="22">
        <v>0</v>
      </c>
      <c r="Q343" s="22">
        <v>0</v>
      </c>
      <c r="R343" s="22">
        <v>1530411</v>
      </c>
      <c r="S343" s="22">
        <v>1721038</v>
      </c>
    </row>
    <row r="344" spans="1:1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18020</v>
      </c>
      <c r="F344" s="22">
        <v>66976</v>
      </c>
      <c r="G344" s="22">
        <v>0</v>
      </c>
      <c r="H344" s="22">
        <v>116026</v>
      </c>
      <c r="I344" s="22">
        <v>31832</v>
      </c>
      <c r="J344" s="22">
        <v>0</v>
      </c>
      <c r="K344" s="22">
        <v>0</v>
      </c>
      <c r="L344" s="22">
        <v>232854</v>
      </c>
      <c r="M344" s="22">
        <v>14614</v>
      </c>
      <c r="N344" s="22">
        <v>162244</v>
      </c>
      <c r="O344" s="22">
        <v>6723</v>
      </c>
      <c r="P344" s="22">
        <v>0</v>
      </c>
      <c r="Q344" s="22">
        <v>0</v>
      </c>
      <c r="R344" s="22">
        <v>183581</v>
      </c>
      <c r="S344" s="22">
        <v>49273</v>
      </c>
    </row>
    <row r="345" spans="1:1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6312</v>
      </c>
      <c r="F345" s="22">
        <v>29909</v>
      </c>
      <c r="G345" s="22">
        <v>0</v>
      </c>
      <c r="H345" s="22">
        <v>6742</v>
      </c>
      <c r="I345" s="22">
        <v>0</v>
      </c>
      <c r="J345" s="22">
        <v>0</v>
      </c>
      <c r="K345" s="22">
        <v>0</v>
      </c>
      <c r="L345" s="22">
        <v>42963</v>
      </c>
      <c r="M345" s="22">
        <v>2935</v>
      </c>
      <c r="N345" s="22">
        <v>20828</v>
      </c>
      <c r="O345" s="22">
        <v>0</v>
      </c>
      <c r="P345" s="22">
        <v>0</v>
      </c>
      <c r="Q345" s="22">
        <v>0</v>
      </c>
      <c r="R345" s="22">
        <v>23763</v>
      </c>
      <c r="S345" s="22">
        <v>19200</v>
      </c>
    </row>
    <row r="346" spans="1:1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19181</v>
      </c>
      <c r="F346" s="22">
        <v>5523</v>
      </c>
      <c r="G346" s="22">
        <v>0</v>
      </c>
      <c r="H346" s="22">
        <v>3787</v>
      </c>
      <c r="I346" s="22">
        <v>0</v>
      </c>
      <c r="J346" s="22">
        <v>0</v>
      </c>
      <c r="K346" s="22">
        <v>0</v>
      </c>
      <c r="L346" s="22">
        <v>28491</v>
      </c>
      <c r="M346" s="22">
        <v>8214</v>
      </c>
      <c r="N346" s="22">
        <v>4322</v>
      </c>
      <c r="O346" s="22">
        <v>0</v>
      </c>
      <c r="P346" s="22">
        <v>0</v>
      </c>
      <c r="Q346" s="22">
        <v>0</v>
      </c>
      <c r="R346" s="22">
        <v>12536</v>
      </c>
      <c r="S346" s="22">
        <v>15955</v>
      </c>
    </row>
    <row r="347" spans="1:1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</row>
    <row r="348" spans="1:1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3605723</v>
      </c>
      <c r="G348" s="22">
        <v>8967181</v>
      </c>
      <c r="H348" s="22">
        <v>11895918</v>
      </c>
      <c r="I348" s="22">
        <v>0</v>
      </c>
      <c r="J348" s="22">
        <v>0</v>
      </c>
      <c r="K348" s="22">
        <v>0</v>
      </c>
      <c r="L348" s="22">
        <v>24468822</v>
      </c>
      <c r="M348" s="22">
        <v>0</v>
      </c>
      <c r="N348" s="22">
        <v>3065560</v>
      </c>
      <c r="O348" s="22">
        <v>399931</v>
      </c>
      <c r="P348" s="22">
        <v>0</v>
      </c>
      <c r="Q348" s="22">
        <v>0</v>
      </c>
      <c r="R348" s="22">
        <v>3465491</v>
      </c>
      <c r="S348" s="22">
        <v>21003331</v>
      </c>
    </row>
    <row r="349" spans="1:19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573653</v>
      </c>
      <c r="F349" s="22">
        <v>708206</v>
      </c>
      <c r="G349" s="22">
        <v>117407</v>
      </c>
      <c r="H349" s="22">
        <v>364060</v>
      </c>
      <c r="I349" s="22">
        <v>0</v>
      </c>
      <c r="J349" s="22">
        <v>0</v>
      </c>
      <c r="K349" s="22">
        <v>0</v>
      </c>
      <c r="L349" s="22">
        <v>1763326</v>
      </c>
      <c r="M349" s="22">
        <v>186499</v>
      </c>
      <c r="N349" s="22">
        <v>474920</v>
      </c>
      <c r="O349" s="22">
        <v>32869</v>
      </c>
      <c r="P349" s="22">
        <v>0</v>
      </c>
      <c r="Q349" s="22">
        <v>0</v>
      </c>
      <c r="R349" s="22">
        <v>694288</v>
      </c>
      <c r="S349" s="22">
        <v>1069038</v>
      </c>
    </row>
    <row r="350" spans="1:19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1221602</v>
      </c>
      <c r="F350" s="22">
        <v>2515801</v>
      </c>
      <c r="G350" s="22">
        <v>6874810</v>
      </c>
      <c r="H350" s="22">
        <v>32509498</v>
      </c>
      <c r="I350" s="22">
        <v>8130</v>
      </c>
      <c r="J350" s="22">
        <v>2927263</v>
      </c>
      <c r="K350" s="22">
        <v>0</v>
      </c>
      <c r="L350" s="22">
        <v>46057104</v>
      </c>
      <c r="M350" s="22">
        <v>1352903</v>
      </c>
      <c r="N350" s="22">
        <v>11288554</v>
      </c>
      <c r="O350" s="22">
        <v>4167853</v>
      </c>
      <c r="P350" s="22">
        <v>0</v>
      </c>
      <c r="Q350" s="22">
        <v>-268812</v>
      </c>
      <c r="R350" s="22">
        <v>16540498</v>
      </c>
      <c r="S350" s="22">
        <v>29516606</v>
      </c>
    </row>
    <row r="351" spans="1:19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8677A-7F3D-44E8-AFD9-6362795B0DB3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1327</v>
      </c>
      <c r="D1" s="20" t="s">
        <v>1328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1329</v>
      </c>
      <c r="H2" s="21" t="s">
        <v>65</v>
      </c>
      <c r="I2" s="21" t="s">
        <v>1077</v>
      </c>
    </row>
    <row r="3" spans="1:9" x14ac:dyDescent="0.25">
      <c r="A3" s="21"/>
      <c r="B3" s="21"/>
      <c r="C3" s="21"/>
      <c r="D3" s="21" t="s">
        <v>88</v>
      </c>
      <c r="E3" s="21" t="s">
        <v>1330</v>
      </c>
      <c r="F3" s="21" t="s">
        <v>1331</v>
      </c>
      <c r="G3" s="21" t="s">
        <v>1332</v>
      </c>
      <c r="H3" s="21" t="s">
        <v>1333</v>
      </c>
      <c r="I3" s="21" t="s">
        <v>1334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32346</v>
      </c>
      <c r="F4" s="22">
        <v>163525</v>
      </c>
      <c r="G4" s="22">
        <v>0</v>
      </c>
      <c r="H4" s="22">
        <v>0</v>
      </c>
      <c r="I4" s="22">
        <v>195871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27430</v>
      </c>
      <c r="F5" s="22">
        <v>32129</v>
      </c>
      <c r="G5" s="22">
        <v>0</v>
      </c>
      <c r="H5" s="22">
        <v>0</v>
      </c>
      <c r="I5" s="22">
        <v>59559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2623000</v>
      </c>
      <c r="F6" s="22">
        <v>12811000</v>
      </c>
      <c r="G6" s="22">
        <v>0</v>
      </c>
      <c r="H6" s="22">
        <v>1993000</v>
      </c>
      <c r="I6" s="22">
        <v>17427000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9842</v>
      </c>
      <c r="F7" s="22">
        <v>101585</v>
      </c>
      <c r="G7" s="22">
        <v>0</v>
      </c>
      <c r="H7" s="22">
        <v>0</v>
      </c>
      <c r="I7" s="22">
        <v>111427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6021907</v>
      </c>
      <c r="F8" s="22">
        <v>66459</v>
      </c>
      <c r="G8" s="22">
        <v>0</v>
      </c>
      <c r="H8" s="22">
        <v>0</v>
      </c>
      <c r="I8" s="22">
        <v>6088366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3860000</v>
      </c>
      <c r="F9" s="22">
        <v>40008000</v>
      </c>
      <c r="G9" s="22">
        <v>231000</v>
      </c>
      <c r="H9" s="22">
        <v>0</v>
      </c>
      <c r="I9" s="22">
        <v>44099000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8291</v>
      </c>
      <c r="F10" s="22">
        <v>766947</v>
      </c>
      <c r="G10" s="22">
        <v>0</v>
      </c>
      <c r="H10" s="22">
        <v>0</v>
      </c>
      <c r="I10" s="22">
        <v>775238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833586</v>
      </c>
      <c r="G11" s="22">
        <v>0</v>
      </c>
      <c r="H11" s="22">
        <v>0</v>
      </c>
      <c r="I11" s="22">
        <v>833586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10875</v>
      </c>
      <c r="F12" s="22">
        <v>141890</v>
      </c>
      <c r="G12" s="22">
        <v>0</v>
      </c>
      <c r="H12" s="22">
        <v>0</v>
      </c>
      <c r="I12" s="22">
        <v>152765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414310</v>
      </c>
      <c r="G13" s="22">
        <v>0</v>
      </c>
      <c r="H13" s="22">
        <v>0</v>
      </c>
      <c r="I13" s="22">
        <v>414310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212000</v>
      </c>
      <c r="F14" s="22">
        <v>1957000</v>
      </c>
      <c r="G14" s="22">
        <v>0</v>
      </c>
      <c r="H14" s="22">
        <v>0</v>
      </c>
      <c r="I14" s="22">
        <v>2169000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15650</v>
      </c>
      <c r="F15" s="22">
        <v>197547</v>
      </c>
      <c r="G15" s="22">
        <v>133462</v>
      </c>
      <c r="H15" s="22">
        <v>0</v>
      </c>
      <c r="I15" s="22">
        <v>346659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58000</v>
      </c>
      <c r="F16" s="22">
        <v>1297000</v>
      </c>
      <c r="G16" s="22">
        <v>0</v>
      </c>
      <c r="H16" s="22">
        <v>0</v>
      </c>
      <c r="I16" s="22">
        <v>1355000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217126</v>
      </c>
      <c r="F17" s="22">
        <v>2013861</v>
      </c>
      <c r="G17" s="22">
        <v>0</v>
      </c>
      <c r="H17" s="22">
        <v>0</v>
      </c>
      <c r="I17" s="22">
        <v>2230987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42190</v>
      </c>
      <c r="G18" s="22">
        <v>0</v>
      </c>
      <c r="H18" s="22">
        <v>0</v>
      </c>
      <c r="I18" s="22">
        <v>42190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57423</v>
      </c>
      <c r="F19" s="22">
        <v>975072</v>
      </c>
      <c r="G19" s="22">
        <v>0</v>
      </c>
      <c r="H19" s="22">
        <v>0</v>
      </c>
      <c r="I19" s="22">
        <v>1032495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16590</v>
      </c>
      <c r="F20" s="22">
        <v>125296</v>
      </c>
      <c r="G20" s="22">
        <v>0</v>
      </c>
      <c r="H20" s="22">
        <v>0</v>
      </c>
      <c r="I20" s="22">
        <v>141886</v>
      </c>
    </row>
    <row r="21" spans="1:9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0</v>
      </c>
      <c r="F21" s="22">
        <v>146312</v>
      </c>
      <c r="G21" s="22">
        <v>0</v>
      </c>
      <c r="H21" s="22">
        <v>0</v>
      </c>
      <c r="I21" s="22">
        <v>146312</v>
      </c>
    </row>
    <row r="22" spans="1:9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511182</v>
      </c>
      <c r="F22" s="22">
        <v>58700</v>
      </c>
      <c r="G22" s="22">
        <v>0</v>
      </c>
      <c r="H22" s="22">
        <v>0</v>
      </c>
      <c r="I22" s="22">
        <v>569882</v>
      </c>
    </row>
    <row r="23" spans="1:9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30836</v>
      </c>
      <c r="F23" s="22">
        <v>63225</v>
      </c>
      <c r="G23" s="22">
        <v>0</v>
      </c>
      <c r="H23" s="22">
        <v>0</v>
      </c>
      <c r="I23" s="22">
        <v>94061</v>
      </c>
    </row>
    <row r="24" spans="1:9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77774</v>
      </c>
      <c r="F24" s="22">
        <v>174343</v>
      </c>
      <c r="G24" s="22">
        <v>0</v>
      </c>
      <c r="H24" s="22">
        <v>0</v>
      </c>
      <c r="I24" s="22">
        <v>252117</v>
      </c>
    </row>
    <row r="25" spans="1:9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109643</v>
      </c>
      <c r="F25" s="22">
        <v>1401311</v>
      </c>
      <c r="G25" s="22">
        <v>0</v>
      </c>
      <c r="H25" s="22">
        <v>0</v>
      </c>
      <c r="I25" s="22">
        <v>1510954</v>
      </c>
    </row>
    <row r="26" spans="1:9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463</v>
      </c>
      <c r="F26" s="22">
        <v>0</v>
      </c>
      <c r="G26" s="22">
        <v>0</v>
      </c>
      <c r="H26" s="22">
        <v>0</v>
      </c>
      <c r="I26" s="22">
        <v>463</v>
      </c>
    </row>
    <row r="27" spans="1:9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2620</v>
      </c>
      <c r="F27" s="22">
        <v>8003</v>
      </c>
      <c r="G27" s="22">
        <v>0</v>
      </c>
      <c r="H27" s="22">
        <v>0</v>
      </c>
      <c r="I27" s="22">
        <v>10623</v>
      </c>
    </row>
    <row r="28" spans="1:9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1176</v>
      </c>
      <c r="F28" s="22">
        <v>28538</v>
      </c>
      <c r="G28" s="22">
        <v>0</v>
      </c>
      <c r="H28" s="22">
        <v>0</v>
      </c>
      <c r="I28" s="22">
        <v>29714</v>
      </c>
    </row>
    <row r="29" spans="1:9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0</v>
      </c>
      <c r="F30" s="22">
        <v>909696</v>
      </c>
      <c r="G30" s="22">
        <v>0</v>
      </c>
      <c r="H30" s="22">
        <v>0</v>
      </c>
      <c r="I30" s="22">
        <v>909696</v>
      </c>
    </row>
    <row r="31" spans="1:9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1390</v>
      </c>
      <c r="F32" s="22">
        <v>25427</v>
      </c>
      <c r="G32" s="22">
        <v>0</v>
      </c>
      <c r="H32" s="22">
        <v>0</v>
      </c>
      <c r="I32" s="22">
        <v>26817</v>
      </c>
    </row>
    <row r="33" spans="1:9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3266</v>
      </c>
      <c r="F33" s="22">
        <v>68853</v>
      </c>
      <c r="G33" s="22">
        <v>0</v>
      </c>
      <c r="H33" s="22">
        <v>0</v>
      </c>
      <c r="I33" s="22">
        <v>72119</v>
      </c>
    </row>
    <row r="34" spans="1:9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647</v>
      </c>
      <c r="F34" s="22">
        <v>10696</v>
      </c>
      <c r="G34" s="22">
        <v>0</v>
      </c>
      <c r="H34" s="22">
        <v>0</v>
      </c>
      <c r="I34" s="22">
        <v>11343</v>
      </c>
    </row>
    <row r="35" spans="1:9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0</v>
      </c>
      <c r="F35" s="22">
        <v>8589</v>
      </c>
      <c r="G35" s="22">
        <v>0</v>
      </c>
      <c r="H35" s="22">
        <v>0</v>
      </c>
      <c r="I35" s="22">
        <v>8589</v>
      </c>
    </row>
    <row r="36" spans="1:9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15600</v>
      </c>
      <c r="F36" s="22">
        <v>687</v>
      </c>
      <c r="G36" s="22">
        <v>0</v>
      </c>
      <c r="H36" s="22">
        <v>0</v>
      </c>
      <c r="I36" s="22">
        <v>16287</v>
      </c>
    </row>
    <row r="37" spans="1:9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0</v>
      </c>
      <c r="F37" s="22">
        <v>10621</v>
      </c>
      <c r="G37" s="22">
        <v>0</v>
      </c>
      <c r="H37" s="22">
        <v>0</v>
      </c>
      <c r="I37" s="22">
        <v>10621</v>
      </c>
    </row>
    <row r="38" spans="1:9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10075</v>
      </c>
      <c r="F38" s="22">
        <v>52328</v>
      </c>
      <c r="G38" s="22">
        <v>0</v>
      </c>
      <c r="H38" s="22">
        <v>0</v>
      </c>
      <c r="I38" s="22">
        <v>62403</v>
      </c>
    </row>
    <row r="39" spans="1:9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384597</v>
      </c>
      <c r="F39" s="22">
        <v>44654</v>
      </c>
      <c r="G39" s="22">
        <v>0</v>
      </c>
      <c r="H39" s="22">
        <v>170146</v>
      </c>
      <c r="I39" s="22">
        <v>599397</v>
      </c>
    </row>
    <row r="40" spans="1:9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1824</v>
      </c>
      <c r="G40" s="22">
        <v>0</v>
      </c>
      <c r="H40" s="22">
        <v>0</v>
      </c>
      <c r="I40" s="22">
        <v>1824</v>
      </c>
    </row>
    <row r="41" spans="1:9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2662</v>
      </c>
      <c r="F41" s="22">
        <v>0</v>
      </c>
      <c r="G41" s="22">
        <v>0</v>
      </c>
      <c r="H41" s="22">
        <v>0</v>
      </c>
      <c r="I41" s="22">
        <v>2662</v>
      </c>
    </row>
    <row r="42" spans="1:9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31304</v>
      </c>
      <c r="F42" s="22">
        <v>2905</v>
      </c>
      <c r="G42" s="22">
        <v>0</v>
      </c>
      <c r="H42" s="22">
        <v>0</v>
      </c>
      <c r="I42" s="22">
        <v>34209</v>
      </c>
    </row>
    <row r="43" spans="1:9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3457</v>
      </c>
      <c r="F43" s="22">
        <v>0</v>
      </c>
      <c r="G43" s="22">
        <v>0</v>
      </c>
      <c r="H43" s="22">
        <v>0</v>
      </c>
      <c r="I43" s="22">
        <v>3457</v>
      </c>
    </row>
    <row r="44" spans="1:9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53078</v>
      </c>
      <c r="F44" s="22">
        <v>31302</v>
      </c>
      <c r="G44" s="22">
        <v>0</v>
      </c>
      <c r="H44" s="22">
        <v>0</v>
      </c>
      <c r="I44" s="22">
        <v>84380</v>
      </c>
    </row>
    <row r="45" spans="1:9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1104</v>
      </c>
      <c r="F45" s="22">
        <v>37113</v>
      </c>
      <c r="G45" s="22">
        <v>0</v>
      </c>
      <c r="H45" s="22">
        <v>0</v>
      </c>
      <c r="I45" s="22">
        <v>38217</v>
      </c>
    </row>
    <row r="46" spans="1:9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990</v>
      </c>
      <c r="F46" s="22">
        <v>2084</v>
      </c>
      <c r="G46" s="22">
        <v>0</v>
      </c>
      <c r="H46" s="22">
        <v>0</v>
      </c>
      <c r="I46" s="22">
        <v>3074</v>
      </c>
    </row>
    <row r="47" spans="1:9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30541</v>
      </c>
      <c r="F47" s="22">
        <v>219816</v>
      </c>
      <c r="G47" s="22">
        <v>0</v>
      </c>
      <c r="H47" s="22">
        <v>0</v>
      </c>
      <c r="I47" s="22">
        <v>250357</v>
      </c>
    </row>
    <row r="48" spans="1:9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0</v>
      </c>
      <c r="F48" s="22">
        <v>35728</v>
      </c>
      <c r="G48" s="22">
        <v>0</v>
      </c>
      <c r="H48" s="22">
        <v>0</v>
      </c>
      <c r="I48" s="22">
        <v>35728</v>
      </c>
    </row>
    <row r="49" spans="1:9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101022</v>
      </c>
      <c r="F49" s="22">
        <v>23675</v>
      </c>
      <c r="G49" s="22">
        <v>0</v>
      </c>
      <c r="H49" s="22">
        <v>0</v>
      </c>
      <c r="I49" s="22">
        <v>124697</v>
      </c>
    </row>
    <row r="50" spans="1:9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1211</v>
      </c>
      <c r="F50" s="22">
        <v>0</v>
      </c>
      <c r="G50" s="22">
        <v>0</v>
      </c>
      <c r="H50" s="22">
        <v>0</v>
      </c>
      <c r="I50" s="22">
        <v>1211</v>
      </c>
    </row>
    <row r="51" spans="1:9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8454</v>
      </c>
      <c r="F51" s="22">
        <v>9510</v>
      </c>
      <c r="G51" s="22">
        <v>0</v>
      </c>
      <c r="H51" s="22">
        <v>0</v>
      </c>
      <c r="I51" s="22">
        <v>17964</v>
      </c>
    </row>
    <row r="52" spans="1:9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47270</v>
      </c>
      <c r="F52" s="22">
        <v>0</v>
      </c>
      <c r="G52" s="22">
        <v>0</v>
      </c>
      <c r="H52" s="22">
        <v>0</v>
      </c>
      <c r="I52" s="22">
        <v>47270</v>
      </c>
    </row>
    <row r="53" spans="1:9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715625</v>
      </c>
      <c r="F53" s="22">
        <v>720178</v>
      </c>
      <c r="G53" s="22">
        <v>0</v>
      </c>
      <c r="H53" s="22">
        <v>0</v>
      </c>
      <c r="I53" s="22">
        <v>1435803</v>
      </c>
    </row>
    <row r="54" spans="1:9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1690</v>
      </c>
      <c r="F54" s="22">
        <v>17666</v>
      </c>
      <c r="G54" s="22">
        <v>0</v>
      </c>
      <c r="H54" s="22">
        <v>0</v>
      </c>
      <c r="I54" s="22">
        <v>19356</v>
      </c>
    </row>
    <row r="55" spans="1:9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982</v>
      </c>
      <c r="F55" s="22">
        <v>1779</v>
      </c>
      <c r="G55" s="22">
        <v>0</v>
      </c>
      <c r="H55" s="22">
        <v>0</v>
      </c>
      <c r="I55" s="22">
        <v>2761</v>
      </c>
    </row>
    <row r="56" spans="1:9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251712</v>
      </c>
      <c r="F56" s="22">
        <v>52825</v>
      </c>
      <c r="G56" s="22">
        <v>0</v>
      </c>
      <c r="H56" s="22">
        <v>0</v>
      </c>
      <c r="I56" s="22">
        <v>304537</v>
      </c>
    </row>
    <row r="57" spans="1:9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2480</v>
      </c>
      <c r="F57" s="22">
        <v>16488</v>
      </c>
      <c r="G57" s="22">
        <v>0</v>
      </c>
      <c r="H57" s="22">
        <v>958</v>
      </c>
      <c r="I57" s="22">
        <v>19926</v>
      </c>
    </row>
    <row r="58" spans="1:9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25599</v>
      </c>
      <c r="F58" s="22">
        <v>2268</v>
      </c>
      <c r="G58" s="22">
        <v>0</v>
      </c>
      <c r="H58" s="22">
        <v>0</v>
      </c>
      <c r="I58" s="22">
        <v>27867</v>
      </c>
    </row>
    <row r="59" spans="1:9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23668</v>
      </c>
      <c r="F59" s="22">
        <v>79187</v>
      </c>
      <c r="G59" s="22">
        <v>0</v>
      </c>
      <c r="H59" s="22">
        <v>0</v>
      </c>
      <c r="I59" s="22">
        <v>102855</v>
      </c>
    </row>
    <row r="60" spans="1:9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0</v>
      </c>
      <c r="F60" s="22">
        <v>541</v>
      </c>
      <c r="G60" s="22">
        <v>0</v>
      </c>
      <c r="H60" s="22">
        <v>0</v>
      </c>
      <c r="I60" s="22">
        <v>541</v>
      </c>
    </row>
    <row r="61" spans="1:9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8254</v>
      </c>
      <c r="F61" s="22">
        <v>8121</v>
      </c>
      <c r="G61" s="22">
        <v>0</v>
      </c>
      <c r="H61" s="22">
        <v>0</v>
      </c>
      <c r="I61" s="22">
        <v>16375</v>
      </c>
    </row>
    <row r="62" spans="1:9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456604</v>
      </c>
      <c r="G62" s="22">
        <v>0</v>
      </c>
      <c r="H62" s="22">
        <v>0</v>
      </c>
      <c r="I62" s="22">
        <v>456604</v>
      </c>
    </row>
    <row r="63" spans="1:9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2230</v>
      </c>
      <c r="F63" s="22">
        <v>14670</v>
      </c>
      <c r="G63" s="22">
        <v>0</v>
      </c>
      <c r="H63" s="22">
        <v>0</v>
      </c>
      <c r="I63" s="22">
        <v>16900</v>
      </c>
    </row>
    <row r="64" spans="1:9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1130</v>
      </c>
      <c r="F64" s="22">
        <v>0</v>
      </c>
      <c r="G64" s="22">
        <v>0</v>
      </c>
      <c r="H64" s="22">
        <v>0</v>
      </c>
      <c r="I64" s="22">
        <v>1130</v>
      </c>
    </row>
    <row r="65" spans="1:9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679</v>
      </c>
      <c r="I65" s="22">
        <v>679</v>
      </c>
    </row>
    <row r="66" spans="1:9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11503</v>
      </c>
      <c r="G66" s="22">
        <v>0</v>
      </c>
      <c r="H66" s="22">
        <v>0</v>
      </c>
      <c r="I66" s="22">
        <v>11503</v>
      </c>
    </row>
    <row r="67" spans="1:9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402089</v>
      </c>
      <c r="F67" s="22">
        <v>1661</v>
      </c>
      <c r="G67" s="22">
        <v>0</v>
      </c>
      <c r="H67" s="22">
        <v>0</v>
      </c>
      <c r="I67" s="22">
        <v>403750</v>
      </c>
    </row>
    <row r="68" spans="1:9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90802</v>
      </c>
      <c r="F68" s="22">
        <v>13119</v>
      </c>
      <c r="G68" s="22">
        <v>0</v>
      </c>
      <c r="H68" s="22">
        <v>0</v>
      </c>
      <c r="I68" s="22">
        <v>103921</v>
      </c>
    </row>
    <row r="69" spans="1:9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0</v>
      </c>
      <c r="F69" s="22">
        <v>6389</v>
      </c>
      <c r="G69" s="22">
        <v>0</v>
      </c>
      <c r="H69" s="22">
        <v>0</v>
      </c>
      <c r="I69" s="22">
        <v>6389</v>
      </c>
    </row>
    <row r="70" spans="1:9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0</v>
      </c>
      <c r="F70" s="22">
        <v>70305</v>
      </c>
      <c r="G70" s="22">
        <v>0</v>
      </c>
      <c r="H70" s="22">
        <v>0</v>
      </c>
      <c r="I70" s="22">
        <v>70305</v>
      </c>
    </row>
    <row r="71" spans="1:9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1734</v>
      </c>
      <c r="F71" s="22">
        <v>741</v>
      </c>
      <c r="G71" s="22">
        <v>0</v>
      </c>
      <c r="H71" s="22">
        <v>0</v>
      </c>
      <c r="I71" s="22">
        <v>2475</v>
      </c>
    </row>
    <row r="72" spans="1:9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0</v>
      </c>
      <c r="F73" s="22">
        <v>35745</v>
      </c>
      <c r="G73" s="22">
        <v>0</v>
      </c>
      <c r="H73" s="22">
        <v>0</v>
      </c>
      <c r="I73" s="22">
        <v>35745</v>
      </c>
    </row>
    <row r="74" spans="1:9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3937792</v>
      </c>
      <c r="F76" s="22">
        <v>37980</v>
      </c>
      <c r="G76" s="22">
        <v>0</v>
      </c>
      <c r="H76" s="22">
        <v>0</v>
      </c>
      <c r="I76" s="22">
        <v>3975772</v>
      </c>
    </row>
    <row r="77" spans="1:9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2710</v>
      </c>
      <c r="F77" s="22">
        <v>14435</v>
      </c>
      <c r="G77" s="22">
        <v>0</v>
      </c>
      <c r="H77" s="22">
        <v>0</v>
      </c>
      <c r="I77" s="22">
        <v>17145</v>
      </c>
    </row>
    <row r="78" spans="1:9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0</v>
      </c>
      <c r="F79" s="22">
        <v>34692</v>
      </c>
      <c r="G79" s="22">
        <v>0</v>
      </c>
      <c r="H79" s="22">
        <v>0</v>
      </c>
      <c r="I79" s="22">
        <v>34692</v>
      </c>
    </row>
    <row r="80" spans="1:9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207</v>
      </c>
      <c r="F81" s="22">
        <v>13250</v>
      </c>
      <c r="G81" s="22">
        <v>0</v>
      </c>
      <c r="H81" s="22">
        <v>0</v>
      </c>
      <c r="I81" s="22">
        <v>13457</v>
      </c>
    </row>
    <row r="82" spans="1:9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2046798</v>
      </c>
      <c r="F82" s="22">
        <v>0</v>
      </c>
      <c r="G82" s="22">
        <v>0</v>
      </c>
      <c r="H82" s="22">
        <v>0</v>
      </c>
      <c r="I82" s="22">
        <v>2046798</v>
      </c>
    </row>
    <row r="83" spans="1:9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1410</v>
      </c>
      <c r="F83" s="22">
        <v>7796</v>
      </c>
      <c r="G83" s="22">
        <v>0</v>
      </c>
      <c r="H83" s="22">
        <v>0</v>
      </c>
      <c r="I83" s="22">
        <v>9206</v>
      </c>
    </row>
    <row r="84" spans="1:9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0</v>
      </c>
      <c r="F85" s="22">
        <v>47348</v>
      </c>
      <c r="G85" s="22">
        <v>0</v>
      </c>
      <c r="H85" s="22">
        <v>0</v>
      </c>
      <c r="I85" s="22">
        <v>47348</v>
      </c>
    </row>
    <row r="86" spans="1:9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36104</v>
      </c>
      <c r="F86" s="22">
        <v>4779</v>
      </c>
      <c r="G86" s="22">
        <v>0</v>
      </c>
      <c r="H86" s="22">
        <v>0</v>
      </c>
      <c r="I86" s="22">
        <v>40883</v>
      </c>
    </row>
    <row r="87" spans="1:9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10501</v>
      </c>
      <c r="F87" s="22">
        <v>0</v>
      </c>
      <c r="G87" s="22">
        <v>0</v>
      </c>
      <c r="H87" s="22">
        <v>0</v>
      </c>
      <c r="I87" s="22">
        <v>10501</v>
      </c>
    </row>
    <row r="88" spans="1:9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1198</v>
      </c>
      <c r="F88" s="22">
        <v>11608</v>
      </c>
      <c r="G88" s="22">
        <v>0</v>
      </c>
      <c r="H88" s="22">
        <v>0</v>
      </c>
      <c r="I88" s="22">
        <v>12806</v>
      </c>
    </row>
    <row r="89" spans="1:9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14920</v>
      </c>
      <c r="F89" s="22">
        <v>24676</v>
      </c>
      <c r="G89" s="22">
        <v>0</v>
      </c>
      <c r="H89" s="22">
        <v>0</v>
      </c>
      <c r="I89" s="22">
        <v>39596</v>
      </c>
    </row>
    <row r="90" spans="1:9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0</v>
      </c>
      <c r="F90" s="22">
        <v>42265</v>
      </c>
      <c r="G90" s="22">
        <v>0</v>
      </c>
      <c r="H90" s="22">
        <v>0</v>
      </c>
      <c r="I90" s="22">
        <v>42265</v>
      </c>
    </row>
    <row r="91" spans="1:9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811449</v>
      </c>
      <c r="F91" s="22">
        <v>0</v>
      </c>
      <c r="G91" s="22">
        <v>0</v>
      </c>
      <c r="H91" s="22">
        <v>0</v>
      </c>
      <c r="I91" s="22">
        <v>811449</v>
      </c>
    </row>
    <row r="92" spans="1:9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4268</v>
      </c>
      <c r="F92" s="22">
        <v>126559</v>
      </c>
      <c r="G92" s="22">
        <v>0</v>
      </c>
      <c r="H92" s="22">
        <v>0</v>
      </c>
      <c r="I92" s="22">
        <v>130827</v>
      </c>
    </row>
    <row r="93" spans="1:9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12076</v>
      </c>
      <c r="F93" s="22">
        <v>13012</v>
      </c>
      <c r="G93" s="22">
        <v>0</v>
      </c>
      <c r="H93" s="22">
        <v>10120</v>
      </c>
      <c r="I93" s="22">
        <v>35208</v>
      </c>
    </row>
    <row r="94" spans="1:9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11554</v>
      </c>
      <c r="F94" s="22">
        <v>0</v>
      </c>
      <c r="G94" s="22">
        <v>0</v>
      </c>
      <c r="H94" s="22">
        <v>2642</v>
      </c>
      <c r="I94" s="22">
        <v>14196</v>
      </c>
    </row>
    <row r="95" spans="1:9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7073</v>
      </c>
      <c r="F96" s="22">
        <v>20711</v>
      </c>
      <c r="G96" s="22">
        <v>0</v>
      </c>
      <c r="H96" s="22">
        <v>0</v>
      </c>
      <c r="I96" s="22">
        <v>27784</v>
      </c>
    </row>
    <row r="97" spans="1:9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2834</v>
      </c>
      <c r="F97" s="22">
        <v>12677</v>
      </c>
      <c r="G97" s="22">
        <v>0</v>
      </c>
      <c r="H97" s="22">
        <v>0</v>
      </c>
      <c r="I97" s="22">
        <v>15511</v>
      </c>
    </row>
    <row r="98" spans="1:9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0</v>
      </c>
      <c r="F99" s="22">
        <v>5157</v>
      </c>
      <c r="G99" s="22">
        <v>0</v>
      </c>
      <c r="H99" s="22">
        <v>0</v>
      </c>
      <c r="I99" s="22">
        <v>5157</v>
      </c>
    </row>
    <row r="100" spans="1:9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6981</v>
      </c>
      <c r="F100" s="22">
        <v>34124</v>
      </c>
      <c r="G100" s="22">
        <v>0</v>
      </c>
      <c r="H100" s="22">
        <v>0</v>
      </c>
      <c r="I100" s="22">
        <v>41105</v>
      </c>
    </row>
    <row r="101" spans="1:9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4992</v>
      </c>
      <c r="F101" s="22">
        <v>25641</v>
      </c>
      <c r="G101" s="22">
        <v>0</v>
      </c>
      <c r="H101" s="22">
        <v>19519</v>
      </c>
      <c r="I101" s="22">
        <v>50152</v>
      </c>
    </row>
    <row r="102" spans="1:9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0</v>
      </c>
      <c r="F103" s="22">
        <v>7017</v>
      </c>
      <c r="G103" s="22">
        <v>0</v>
      </c>
      <c r="H103" s="22">
        <v>0</v>
      </c>
      <c r="I103" s="22">
        <v>7017</v>
      </c>
    </row>
    <row r="104" spans="1:9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0</v>
      </c>
      <c r="F104" s="22">
        <v>41783</v>
      </c>
      <c r="G104" s="22">
        <v>0</v>
      </c>
      <c r="H104" s="22">
        <v>0</v>
      </c>
      <c r="I104" s="22">
        <v>41783</v>
      </c>
    </row>
    <row r="105" spans="1:9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29649</v>
      </c>
      <c r="F106" s="22">
        <v>113353</v>
      </c>
      <c r="G106" s="22">
        <v>0</v>
      </c>
      <c r="H106" s="22">
        <v>0</v>
      </c>
      <c r="I106" s="22">
        <v>143002</v>
      </c>
    </row>
    <row r="107" spans="1:9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20166</v>
      </c>
      <c r="F107" s="22">
        <v>36294</v>
      </c>
      <c r="G107" s="22">
        <v>0</v>
      </c>
      <c r="H107" s="22">
        <v>0</v>
      </c>
      <c r="I107" s="22">
        <v>56460</v>
      </c>
    </row>
    <row r="108" spans="1:9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2795</v>
      </c>
      <c r="F108" s="22">
        <v>12643</v>
      </c>
      <c r="G108" s="22">
        <v>0</v>
      </c>
      <c r="H108" s="22">
        <v>0</v>
      </c>
      <c r="I108" s="22">
        <v>15438</v>
      </c>
    </row>
    <row r="109" spans="1:9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2173</v>
      </c>
      <c r="F109" s="22">
        <v>7087</v>
      </c>
      <c r="G109" s="22">
        <v>0</v>
      </c>
      <c r="H109" s="22">
        <v>0</v>
      </c>
      <c r="I109" s="22">
        <v>9260</v>
      </c>
    </row>
    <row r="110" spans="1:9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6774</v>
      </c>
      <c r="F111" s="22">
        <v>83633</v>
      </c>
      <c r="G111" s="22">
        <v>0</v>
      </c>
      <c r="H111" s="22">
        <v>0</v>
      </c>
      <c r="I111" s="22">
        <v>90407</v>
      </c>
    </row>
    <row r="112" spans="1:9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4041</v>
      </c>
      <c r="F112" s="22">
        <v>20258</v>
      </c>
      <c r="G112" s="22">
        <v>0</v>
      </c>
      <c r="H112" s="22">
        <v>0</v>
      </c>
      <c r="I112" s="22">
        <v>24299</v>
      </c>
    </row>
    <row r="113" spans="1:9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23057</v>
      </c>
      <c r="F114" s="22">
        <v>100657</v>
      </c>
      <c r="G114" s="22">
        <v>0</v>
      </c>
      <c r="H114" s="22">
        <v>0</v>
      </c>
      <c r="I114" s="22">
        <v>123714</v>
      </c>
    </row>
    <row r="115" spans="1:9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0</v>
      </c>
      <c r="F115" s="22">
        <v>36920</v>
      </c>
      <c r="G115" s="22">
        <v>0</v>
      </c>
      <c r="H115" s="22">
        <v>0</v>
      </c>
      <c r="I115" s="22">
        <v>36920</v>
      </c>
    </row>
    <row r="116" spans="1:9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5552</v>
      </c>
      <c r="F116" s="22">
        <v>11632</v>
      </c>
      <c r="G116" s="22">
        <v>0</v>
      </c>
      <c r="H116" s="22">
        <v>0</v>
      </c>
      <c r="I116" s="22">
        <v>17184</v>
      </c>
    </row>
    <row r="117" spans="1:9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1192</v>
      </c>
      <c r="F117" s="22">
        <v>11104</v>
      </c>
      <c r="G117" s="22">
        <v>0</v>
      </c>
      <c r="H117" s="22">
        <v>0</v>
      </c>
      <c r="I117" s="22">
        <v>12296</v>
      </c>
    </row>
    <row r="118" spans="1:9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3880</v>
      </c>
      <c r="F118" s="22">
        <v>287356</v>
      </c>
      <c r="G118" s="22">
        <v>0</v>
      </c>
      <c r="H118" s="22">
        <v>0</v>
      </c>
      <c r="I118" s="22">
        <v>291236</v>
      </c>
    </row>
    <row r="119" spans="1:9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27596</v>
      </c>
      <c r="F119" s="22">
        <v>0</v>
      </c>
      <c r="G119" s="22">
        <v>0</v>
      </c>
      <c r="H119" s="22">
        <v>0</v>
      </c>
      <c r="I119" s="22">
        <v>27596</v>
      </c>
    </row>
    <row r="120" spans="1:9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13628</v>
      </c>
      <c r="F120" s="22">
        <v>78141</v>
      </c>
      <c r="G120" s="22">
        <v>0</v>
      </c>
      <c r="H120" s="22">
        <v>0</v>
      </c>
      <c r="I120" s="22">
        <v>91769</v>
      </c>
    </row>
    <row r="121" spans="1:9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444244</v>
      </c>
      <c r="F121" s="22">
        <v>84109</v>
      </c>
      <c r="G121" s="22">
        <v>0</v>
      </c>
      <c r="H121" s="22">
        <v>0</v>
      </c>
      <c r="I121" s="22">
        <v>528353</v>
      </c>
    </row>
    <row r="122" spans="1:9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2018</v>
      </c>
      <c r="F122" s="22">
        <v>5559</v>
      </c>
      <c r="G122" s="22">
        <v>0</v>
      </c>
      <c r="H122" s="22">
        <v>0</v>
      </c>
      <c r="I122" s="22">
        <v>7577</v>
      </c>
    </row>
    <row r="123" spans="1:9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35478</v>
      </c>
      <c r="F123" s="22">
        <v>211693</v>
      </c>
      <c r="G123" s="22">
        <v>0</v>
      </c>
      <c r="H123" s="22">
        <v>0</v>
      </c>
      <c r="I123" s="22">
        <v>247171</v>
      </c>
    </row>
    <row r="124" spans="1:9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7517</v>
      </c>
      <c r="F124" s="22">
        <v>1201</v>
      </c>
      <c r="G124" s="22">
        <v>0</v>
      </c>
      <c r="H124" s="22">
        <v>0</v>
      </c>
      <c r="I124" s="22">
        <v>8718</v>
      </c>
    </row>
    <row r="125" spans="1:9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16282</v>
      </c>
      <c r="F125" s="22">
        <v>76589</v>
      </c>
      <c r="G125" s="22">
        <v>0</v>
      </c>
      <c r="H125" s="22">
        <v>0</v>
      </c>
      <c r="I125" s="22">
        <v>92871</v>
      </c>
    </row>
    <row r="126" spans="1:9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0</v>
      </c>
      <c r="F126" s="22">
        <v>58438</v>
      </c>
      <c r="G126" s="22">
        <v>0</v>
      </c>
      <c r="H126" s="22">
        <v>0</v>
      </c>
      <c r="I126" s="22">
        <v>58438</v>
      </c>
    </row>
    <row r="127" spans="1:9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17398</v>
      </c>
      <c r="F127" s="22">
        <v>36906</v>
      </c>
      <c r="G127" s="22">
        <v>0</v>
      </c>
      <c r="H127" s="22">
        <v>0</v>
      </c>
      <c r="I127" s="22">
        <v>54304</v>
      </c>
    </row>
    <row r="128" spans="1:9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8371</v>
      </c>
      <c r="F128" s="22">
        <v>14415</v>
      </c>
      <c r="G128" s="22">
        <v>0</v>
      </c>
      <c r="H128" s="22">
        <v>0</v>
      </c>
      <c r="I128" s="22">
        <v>22786</v>
      </c>
    </row>
    <row r="129" spans="1:9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3756</v>
      </c>
      <c r="F129" s="22">
        <v>461</v>
      </c>
      <c r="G129" s="22">
        <v>0</v>
      </c>
      <c r="H129" s="22">
        <v>0</v>
      </c>
      <c r="I129" s="22">
        <v>4217</v>
      </c>
    </row>
    <row r="130" spans="1:9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56063</v>
      </c>
      <c r="F130" s="22">
        <v>0</v>
      </c>
      <c r="G130" s="22">
        <v>0</v>
      </c>
      <c r="H130" s="22">
        <v>0</v>
      </c>
      <c r="I130" s="22">
        <v>56063</v>
      </c>
    </row>
    <row r="131" spans="1:9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963675</v>
      </c>
      <c r="F131" s="22">
        <v>58566</v>
      </c>
      <c r="G131" s="22">
        <v>0</v>
      </c>
      <c r="H131" s="22">
        <v>0</v>
      </c>
      <c r="I131" s="22">
        <v>1022241</v>
      </c>
    </row>
    <row r="132" spans="1:9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4032</v>
      </c>
      <c r="G132" s="22">
        <v>0</v>
      </c>
      <c r="H132" s="22">
        <v>0</v>
      </c>
      <c r="I132" s="22">
        <v>4032</v>
      </c>
    </row>
    <row r="133" spans="1:9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0</v>
      </c>
      <c r="F133" s="22">
        <v>133665</v>
      </c>
      <c r="G133" s="22">
        <v>0</v>
      </c>
      <c r="H133" s="22">
        <v>0</v>
      </c>
      <c r="I133" s="22">
        <v>133665</v>
      </c>
    </row>
    <row r="134" spans="1:9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0</v>
      </c>
      <c r="F134" s="22">
        <v>14992</v>
      </c>
      <c r="G134" s="22">
        <v>0</v>
      </c>
      <c r="H134" s="22">
        <v>0</v>
      </c>
      <c r="I134" s="22">
        <v>14992</v>
      </c>
    </row>
    <row r="135" spans="1:9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50916</v>
      </c>
      <c r="F135" s="22">
        <v>80002</v>
      </c>
      <c r="G135" s="22">
        <v>0</v>
      </c>
      <c r="H135" s="22">
        <v>0</v>
      </c>
      <c r="I135" s="22">
        <v>130918</v>
      </c>
    </row>
    <row r="136" spans="1:9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14891</v>
      </c>
      <c r="F136" s="22">
        <v>150851</v>
      </c>
      <c r="G136" s="22">
        <v>0</v>
      </c>
      <c r="H136" s="22">
        <v>0</v>
      </c>
      <c r="I136" s="22">
        <v>165742</v>
      </c>
    </row>
    <row r="137" spans="1:9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6923</v>
      </c>
      <c r="F137" s="22">
        <v>47066</v>
      </c>
      <c r="G137" s="22">
        <v>0</v>
      </c>
      <c r="H137" s="22">
        <v>0</v>
      </c>
      <c r="I137" s="22">
        <v>53989</v>
      </c>
    </row>
    <row r="138" spans="1:9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0</v>
      </c>
      <c r="F138" s="22">
        <v>77806</v>
      </c>
      <c r="G138" s="22">
        <v>0</v>
      </c>
      <c r="H138" s="22">
        <v>0</v>
      </c>
      <c r="I138" s="22">
        <v>77806</v>
      </c>
    </row>
    <row r="139" spans="1:9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7707</v>
      </c>
      <c r="F141" s="22">
        <v>29587</v>
      </c>
      <c r="G141" s="22">
        <v>0</v>
      </c>
      <c r="H141" s="22">
        <v>0</v>
      </c>
      <c r="I141" s="22">
        <v>37294</v>
      </c>
    </row>
    <row r="142" spans="1:9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4095</v>
      </c>
      <c r="F142" s="22">
        <v>0</v>
      </c>
      <c r="G142" s="22">
        <v>0</v>
      </c>
      <c r="H142" s="22">
        <v>0</v>
      </c>
      <c r="I142" s="22">
        <v>4095</v>
      </c>
    </row>
    <row r="143" spans="1:9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2105</v>
      </c>
      <c r="F144" s="22">
        <v>12935</v>
      </c>
      <c r="G144" s="22">
        <v>0</v>
      </c>
      <c r="H144" s="22">
        <v>0</v>
      </c>
      <c r="I144" s="22">
        <v>15040</v>
      </c>
    </row>
    <row r="145" spans="1:9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10751</v>
      </c>
      <c r="F145" s="22">
        <v>9102</v>
      </c>
      <c r="G145" s="22">
        <v>0</v>
      </c>
      <c r="H145" s="22">
        <v>0</v>
      </c>
      <c r="I145" s="22">
        <v>19853</v>
      </c>
    </row>
    <row r="146" spans="1:9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12444</v>
      </c>
      <c r="F146" s="22">
        <v>10015</v>
      </c>
      <c r="G146" s="22">
        <v>0</v>
      </c>
      <c r="H146" s="22">
        <v>0</v>
      </c>
      <c r="I146" s="22">
        <v>22459</v>
      </c>
    </row>
    <row r="147" spans="1:9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27863</v>
      </c>
      <c r="F147" s="22">
        <v>47610</v>
      </c>
      <c r="G147" s="22">
        <v>0</v>
      </c>
      <c r="H147" s="22">
        <v>0</v>
      </c>
      <c r="I147" s="22">
        <v>75473</v>
      </c>
    </row>
    <row r="148" spans="1:9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17982</v>
      </c>
      <c r="G148" s="22">
        <v>0</v>
      </c>
      <c r="H148" s="22">
        <v>0</v>
      </c>
      <c r="I148" s="22">
        <v>17982</v>
      </c>
    </row>
    <row r="149" spans="1:9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0</v>
      </c>
      <c r="F149" s="22">
        <v>7091</v>
      </c>
      <c r="G149" s="22">
        <v>0</v>
      </c>
      <c r="H149" s="22">
        <v>0</v>
      </c>
      <c r="I149" s="22">
        <v>7091</v>
      </c>
    </row>
    <row r="150" spans="1:9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17021</v>
      </c>
      <c r="F150" s="22">
        <v>35661</v>
      </c>
      <c r="G150" s="22">
        <v>0</v>
      </c>
      <c r="H150" s="22">
        <v>0</v>
      </c>
      <c r="I150" s="22">
        <v>52682</v>
      </c>
    </row>
    <row r="151" spans="1:9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12417</v>
      </c>
      <c r="F152" s="22">
        <v>0</v>
      </c>
      <c r="G152" s="22">
        <v>0</v>
      </c>
      <c r="H152" s="22">
        <v>5019</v>
      </c>
      <c r="I152" s="22">
        <v>17436</v>
      </c>
    </row>
    <row r="153" spans="1:9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0</v>
      </c>
      <c r="F153" s="22">
        <v>64629</v>
      </c>
      <c r="G153" s="22">
        <v>0</v>
      </c>
      <c r="H153" s="22">
        <v>0</v>
      </c>
      <c r="I153" s="22">
        <v>64629</v>
      </c>
    </row>
    <row r="154" spans="1:9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5829</v>
      </c>
      <c r="F154" s="22">
        <v>57870</v>
      </c>
      <c r="G154" s="22">
        <v>0</v>
      </c>
      <c r="H154" s="22">
        <v>0</v>
      </c>
      <c r="I154" s="22">
        <v>63699</v>
      </c>
    </row>
    <row r="155" spans="1:9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10728</v>
      </c>
      <c r="F156" s="22">
        <v>29659</v>
      </c>
      <c r="G156" s="22">
        <v>0</v>
      </c>
      <c r="H156" s="22">
        <v>0</v>
      </c>
      <c r="I156" s="22">
        <v>40387</v>
      </c>
    </row>
    <row r="157" spans="1:9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42682</v>
      </c>
      <c r="F157" s="22">
        <v>252916</v>
      </c>
      <c r="G157" s="22">
        <v>0</v>
      </c>
      <c r="H157" s="22">
        <v>143820</v>
      </c>
      <c r="I157" s="22">
        <v>439418</v>
      </c>
    </row>
    <row r="158" spans="1:9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4813</v>
      </c>
      <c r="F159" s="22">
        <v>3294</v>
      </c>
      <c r="G159" s="22">
        <v>0</v>
      </c>
      <c r="H159" s="22">
        <v>0</v>
      </c>
      <c r="I159" s="22">
        <v>8107</v>
      </c>
    </row>
    <row r="160" spans="1:9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6398</v>
      </c>
      <c r="F160" s="22">
        <v>91315</v>
      </c>
      <c r="G160" s="22">
        <v>0</v>
      </c>
      <c r="H160" s="22">
        <v>0</v>
      </c>
      <c r="I160" s="22">
        <v>97713</v>
      </c>
    </row>
    <row r="161" spans="1:9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5717</v>
      </c>
      <c r="F161" s="22">
        <v>60370</v>
      </c>
      <c r="G161" s="22">
        <v>34474</v>
      </c>
      <c r="H161" s="22">
        <v>0</v>
      </c>
      <c r="I161" s="22">
        <v>100561</v>
      </c>
    </row>
    <row r="162" spans="1:9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14329</v>
      </c>
      <c r="F162" s="22">
        <v>55323</v>
      </c>
      <c r="G162" s="22">
        <v>0</v>
      </c>
      <c r="H162" s="22">
        <v>0</v>
      </c>
      <c r="I162" s="22">
        <v>69652</v>
      </c>
    </row>
    <row r="163" spans="1:9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0</v>
      </c>
      <c r="F163" s="22">
        <v>20631</v>
      </c>
      <c r="G163" s="22">
        <v>0</v>
      </c>
      <c r="H163" s="22">
        <v>0</v>
      </c>
      <c r="I163" s="22">
        <v>20631</v>
      </c>
    </row>
    <row r="164" spans="1:9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2583</v>
      </c>
      <c r="F164" s="22">
        <v>0</v>
      </c>
      <c r="G164" s="22">
        <v>0</v>
      </c>
      <c r="H164" s="22">
        <v>0</v>
      </c>
      <c r="I164" s="22">
        <v>2583</v>
      </c>
    </row>
    <row r="165" spans="1:9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0</v>
      </c>
      <c r="F165" s="22">
        <v>3259</v>
      </c>
      <c r="G165" s="22">
        <v>0</v>
      </c>
      <c r="H165" s="22">
        <v>0</v>
      </c>
      <c r="I165" s="22">
        <v>3259</v>
      </c>
    </row>
    <row r="166" spans="1:9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13485</v>
      </c>
      <c r="F166" s="22">
        <v>0</v>
      </c>
      <c r="G166" s="22">
        <v>0</v>
      </c>
      <c r="H166" s="22">
        <v>0</v>
      </c>
      <c r="I166" s="22">
        <v>13485</v>
      </c>
    </row>
    <row r="167" spans="1:9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0</v>
      </c>
      <c r="F167" s="22">
        <v>41528</v>
      </c>
      <c r="G167" s="22">
        <v>15214</v>
      </c>
      <c r="H167" s="22">
        <v>0</v>
      </c>
      <c r="I167" s="22">
        <v>56742</v>
      </c>
    </row>
    <row r="168" spans="1:9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18220</v>
      </c>
      <c r="F168" s="22">
        <v>153805</v>
      </c>
      <c r="G168" s="22">
        <v>0</v>
      </c>
      <c r="H168" s="22">
        <v>0</v>
      </c>
      <c r="I168" s="22">
        <v>172025</v>
      </c>
    </row>
    <row r="169" spans="1:9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1327</v>
      </c>
      <c r="F169" s="22">
        <v>0</v>
      </c>
      <c r="G169" s="22">
        <v>0</v>
      </c>
      <c r="H169" s="22">
        <v>0</v>
      </c>
      <c r="I169" s="22">
        <v>1327</v>
      </c>
    </row>
    <row r="170" spans="1:9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3731</v>
      </c>
      <c r="F170" s="22">
        <v>12830</v>
      </c>
      <c r="G170" s="22">
        <v>0</v>
      </c>
      <c r="H170" s="22">
        <v>0</v>
      </c>
      <c r="I170" s="22">
        <v>16561</v>
      </c>
    </row>
    <row r="171" spans="1:9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0</v>
      </c>
      <c r="F171" s="22">
        <v>368669</v>
      </c>
      <c r="G171" s="22">
        <v>0</v>
      </c>
      <c r="H171" s="22">
        <v>0</v>
      </c>
      <c r="I171" s="22">
        <v>368669</v>
      </c>
    </row>
    <row r="172" spans="1:9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0</v>
      </c>
      <c r="F172" s="22">
        <v>25439</v>
      </c>
      <c r="G172" s="22">
        <v>0</v>
      </c>
      <c r="H172" s="22">
        <v>0</v>
      </c>
      <c r="I172" s="22">
        <v>25439</v>
      </c>
    </row>
    <row r="173" spans="1:9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10899</v>
      </c>
      <c r="F173" s="22">
        <v>16409</v>
      </c>
      <c r="G173" s="22">
        <v>0</v>
      </c>
      <c r="H173" s="22">
        <v>0</v>
      </c>
      <c r="I173" s="22">
        <v>27308</v>
      </c>
    </row>
    <row r="174" spans="1:9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64693</v>
      </c>
      <c r="F174" s="22">
        <v>233586</v>
      </c>
      <c r="G174" s="22">
        <v>0</v>
      </c>
      <c r="H174" s="22">
        <v>0</v>
      </c>
      <c r="I174" s="22">
        <v>298279</v>
      </c>
    </row>
    <row r="175" spans="1:9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8514</v>
      </c>
      <c r="F176" s="22">
        <v>52415</v>
      </c>
      <c r="G176" s="22">
        <v>0</v>
      </c>
      <c r="H176" s="22">
        <v>0</v>
      </c>
      <c r="I176" s="22">
        <v>60929</v>
      </c>
    </row>
    <row r="177" spans="1:9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6846</v>
      </c>
      <c r="F177" s="22">
        <v>61179</v>
      </c>
      <c r="G177" s="22">
        <v>32724</v>
      </c>
      <c r="H177" s="22">
        <v>0</v>
      </c>
      <c r="I177" s="22">
        <v>100749</v>
      </c>
    </row>
    <row r="178" spans="1:9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15725</v>
      </c>
      <c r="F178" s="22">
        <v>56464</v>
      </c>
      <c r="G178" s="22">
        <v>0</v>
      </c>
      <c r="H178" s="22">
        <v>0</v>
      </c>
      <c r="I178" s="22">
        <v>72189</v>
      </c>
    </row>
    <row r="179" spans="1:9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14175</v>
      </c>
      <c r="F180" s="22">
        <v>13599</v>
      </c>
      <c r="G180" s="22">
        <v>0</v>
      </c>
      <c r="H180" s="22">
        <v>0</v>
      </c>
      <c r="I180" s="22">
        <v>27774</v>
      </c>
    </row>
    <row r="181" spans="1:9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5319</v>
      </c>
      <c r="F181" s="22">
        <v>16739</v>
      </c>
      <c r="G181" s="22">
        <v>0</v>
      </c>
      <c r="H181" s="22">
        <v>0</v>
      </c>
      <c r="I181" s="22">
        <v>22058</v>
      </c>
    </row>
    <row r="182" spans="1:9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45608</v>
      </c>
      <c r="F182" s="22">
        <v>43172</v>
      </c>
      <c r="G182" s="22">
        <v>0</v>
      </c>
      <c r="H182" s="22">
        <v>0</v>
      </c>
      <c r="I182" s="22">
        <v>88780</v>
      </c>
    </row>
    <row r="183" spans="1:9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10587</v>
      </c>
      <c r="F183" s="22">
        <v>9152</v>
      </c>
      <c r="G183" s="22">
        <v>0</v>
      </c>
      <c r="H183" s="22">
        <v>0</v>
      </c>
      <c r="I183" s="22">
        <v>19739</v>
      </c>
    </row>
    <row r="184" spans="1:9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8045</v>
      </c>
      <c r="F184" s="22">
        <v>10430</v>
      </c>
      <c r="G184" s="22">
        <v>0</v>
      </c>
      <c r="H184" s="22">
        <v>0</v>
      </c>
      <c r="I184" s="22">
        <v>18475</v>
      </c>
    </row>
    <row r="185" spans="1:9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2846</v>
      </c>
      <c r="F185" s="22">
        <v>6257</v>
      </c>
      <c r="G185" s="22">
        <v>0</v>
      </c>
      <c r="H185" s="22">
        <v>0</v>
      </c>
      <c r="I185" s="22">
        <v>9103</v>
      </c>
    </row>
    <row r="186" spans="1:9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15990</v>
      </c>
      <c r="F186" s="22">
        <v>17913</v>
      </c>
      <c r="G186" s="22">
        <v>0</v>
      </c>
      <c r="H186" s="22">
        <v>0</v>
      </c>
      <c r="I186" s="22">
        <v>33903</v>
      </c>
    </row>
    <row r="187" spans="1:9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13256</v>
      </c>
      <c r="F187" s="22">
        <v>0</v>
      </c>
      <c r="G187" s="22">
        <v>0</v>
      </c>
      <c r="H187" s="22">
        <v>0</v>
      </c>
      <c r="I187" s="22">
        <v>13256</v>
      </c>
    </row>
    <row r="188" spans="1:9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12025</v>
      </c>
      <c r="F188" s="22">
        <v>64485</v>
      </c>
      <c r="G188" s="22">
        <v>0</v>
      </c>
      <c r="H188" s="22">
        <v>0</v>
      </c>
      <c r="I188" s="22">
        <v>76510</v>
      </c>
    </row>
    <row r="189" spans="1:9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4714</v>
      </c>
      <c r="F189" s="22">
        <v>6125</v>
      </c>
      <c r="G189" s="22">
        <v>0</v>
      </c>
      <c r="H189" s="22">
        <v>0</v>
      </c>
      <c r="I189" s="22">
        <v>10839</v>
      </c>
    </row>
    <row r="190" spans="1:9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0</v>
      </c>
      <c r="F190" s="22">
        <v>1197377</v>
      </c>
      <c r="G190" s="22">
        <v>0</v>
      </c>
      <c r="H190" s="22">
        <v>0</v>
      </c>
      <c r="I190" s="22">
        <v>1197377</v>
      </c>
    </row>
    <row r="191" spans="1:9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7228</v>
      </c>
      <c r="F191" s="22">
        <v>107889</v>
      </c>
      <c r="G191" s="22">
        <v>0</v>
      </c>
      <c r="H191" s="22">
        <v>0</v>
      </c>
      <c r="I191" s="22">
        <v>115117</v>
      </c>
    </row>
    <row r="192" spans="1:9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4120</v>
      </c>
      <c r="F192" s="22">
        <v>10223</v>
      </c>
      <c r="G192" s="22">
        <v>0</v>
      </c>
      <c r="H192" s="22">
        <v>0</v>
      </c>
      <c r="I192" s="22">
        <v>14343</v>
      </c>
    </row>
    <row r="193" spans="1:9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2404</v>
      </c>
      <c r="F193" s="22">
        <v>35424</v>
      </c>
      <c r="G193" s="22">
        <v>0</v>
      </c>
      <c r="H193" s="22">
        <v>0</v>
      </c>
      <c r="I193" s="22">
        <v>37828</v>
      </c>
    </row>
    <row r="194" spans="1:9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0</v>
      </c>
      <c r="F194" s="22">
        <v>87071</v>
      </c>
      <c r="G194" s="22">
        <v>0</v>
      </c>
      <c r="H194" s="22">
        <v>0</v>
      </c>
      <c r="I194" s="22">
        <v>87071</v>
      </c>
    </row>
    <row r="195" spans="1:9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15464</v>
      </c>
      <c r="G195" s="22">
        <v>0</v>
      </c>
      <c r="H195" s="22">
        <v>0</v>
      </c>
      <c r="I195" s="22">
        <v>15464</v>
      </c>
    </row>
    <row r="196" spans="1:9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13613</v>
      </c>
      <c r="F196" s="22">
        <v>107024</v>
      </c>
      <c r="G196" s="22">
        <v>0</v>
      </c>
      <c r="H196" s="22">
        <v>0</v>
      </c>
      <c r="I196" s="22">
        <v>120637</v>
      </c>
    </row>
    <row r="197" spans="1:9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9121</v>
      </c>
      <c r="F197" s="22">
        <v>141469</v>
      </c>
      <c r="G197" s="22">
        <v>0</v>
      </c>
      <c r="H197" s="22">
        <v>0</v>
      </c>
      <c r="I197" s="22">
        <v>150590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1333</v>
      </c>
      <c r="F198" s="22">
        <v>5564</v>
      </c>
      <c r="G198" s="22">
        <v>0</v>
      </c>
      <c r="H198" s="22">
        <v>0</v>
      </c>
      <c r="I198" s="22">
        <v>6897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1985</v>
      </c>
      <c r="F200" s="22">
        <v>5820</v>
      </c>
      <c r="G200" s="22">
        <v>0</v>
      </c>
      <c r="H200" s="22">
        <v>0</v>
      </c>
      <c r="I200" s="22">
        <v>7805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2987</v>
      </c>
      <c r="G201" s="22">
        <v>0</v>
      </c>
      <c r="H201" s="22">
        <v>0</v>
      </c>
      <c r="I201" s="22">
        <v>2987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2798</v>
      </c>
      <c r="G202" s="22">
        <v>0</v>
      </c>
      <c r="H202" s="22">
        <v>0</v>
      </c>
      <c r="I202" s="22">
        <v>2798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8167</v>
      </c>
      <c r="F203" s="22">
        <v>0</v>
      </c>
      <c r="G203" s="22">
        <v>0</v>
      </c>
      <c r="H203" s="22">
        <v>0</v>
      </c>
      <c r="I203" s="22">
        <v>8167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1385</v>
      </c>
      <c r="G206" s="22">
        <v>0</v>
      </c>
      <c r="H206" s="22">
        <v>0</v>
      </c>
      <c r="I206" s="22">
        <v>1385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4813</v>
      </c>
      <c r="G207" s="22">
        <v>0</v>
      </c>
      <c r="H207" s="22">
        <v>0</v>
      </c>
      <c r="I207" s="22">
        <v>4813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5806</v>
      </c>
      <c r="F208" s="22">
        <v>6378</v>
      </c>
      <c r="G208" s="22">
        <v>0</v>
      </c>
      <c r="H208" s="22">
        <v>0</v>
      </c>
      <c r="I208" s="22">
        <v>12184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794</v>
      </c>
      <c r="F210" s="22">
        <v>6463</v>
      </c>
      <c r="G210" s="22">
        <v>0</v>
      </c>
      <c r="H210" s="22">
        <v>0</v>
      </c>
      <c r="I210" s="22">
        <v>7257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7076</v>
      </c>
      <c r="F212" s="22">
        <v>22647</v>
      </c>
      <c r="G212" s="22">
        <v>0</v>
      </c>
      <c r="H212" s="22">
        <v>0</v>
      </c>
      <c r="I212" s="22">
        <v>29723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4954</v>
      </c>
      <c r="F213" s="22">
        <v>13414</v>
      </c>
      <c r="G213" s="22">
        <v>0</v>
      </c>
      <c r="H213" s="22">
        <v>0</v>
      </c>
      <c r="I213" s="22">
        <v>18368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2873</v>
      </c>
      <c r="G215" s="22">
        <v>0</v>
      </c>
      <c r="H215" s="22">
        <v>0</v>
      </c>
      <c r="I215" s="22">
        <v>2873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915</v>
      </c>
      <c r="F217" s="22">
        <v>0</v>
      </c>
      <c r="G217" s="22">
        <v>0</v>
      </c>
      <c r="H217" s="22">
        <v>0</v>
      </c>
      <c r="I217" s="22">
        <v>915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3019</v>
      </c>
      <c r="G219" s="22">
        <v>0</v>
      </c>
      <c r="H219" s="22">
        <v>0</v>
      </c>
      <c r="I219" s="22">
        <v>3019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2032</v>
      </c>
      <c r="I220" s="22">
        <v>2032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1491</v>
      </c>
      <c r="F222" s="22">
        <v>0</v>
      </c>
      <c r="G222" s="22">
        <v>0</v>
      </c>
      <c r="H222" s="22">
        <v>0</v>
      </c>
      <c r="I222" s="22">
        <v>1491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10067</v>
      </c>
      <c r="F223" s="22">
        <v>18888</v>
      </c>
      <c r="G223" s="22">
        <v>0</v>
      </c>
      <c r="H223" s="22">
        <v>0</v>
      </c>
      <c r="I223" s="22">
        <v>28955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112322</v>
      </c>
      <c r="F224" s="22">
        <v>1097</v>
      </c>
      <c r="G224" s="22">
        <v>0</v>
      </c>
      <c r="H224" s="22">
        <v>0</v>
      </c>
      <c r="I224" s="22">
        <v>113419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1619</v>
      </c>
      <c r="G227" s="22">
        <v>0</v>
      </c>
      <c r="H227" s="22">
        <v>0</v>
      </c>
      <c r="I227" s="22">
        <v>1619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10932</v>
      </c>
      <c r="F228" s="22">
        <v>0</v>
      </c>
      <c r="G228" s="22">
        <v>1266</v>
      </c>
      <c r="H228" s="22">
        <v>0</v>
      </c>
      <c r="I228" s="22">
        <v>12198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1747</v>
      </c>
      <c r="F229" s="22">
        <v>0</v>
      </c>
      <c r="G229" s="22">
        <v>0</v>
      </c>
      <c r="H229" s="22">
        <v>0</v>
      </c>
      <c r="I229" s="22">
        <v>1747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1429</v>
      </c>
      <c r="F230" s="22">
        <v>0</v>
      </c>
      <c r="G230" s="22">
        <v>0</v>
      </c>
      <c r="H230" s="22">
        <v>0</v>
      </c>
      <c r="I230" s="22">
        <v>1429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1097</v>
      </c>
      <c r="F231" s="22">
        <v>0</v>
      </c>
      <c r="G231" s="22">
        <v>0</v>
      </c>
      <c r="H231" s="22">
        <v>0</v>
      </c>
      <c r="I231" s="22">
        <v>1097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7614</v>
      </c>
      <c r="G232" s="22">
        <v>0</v>
      </c>
      <c r="H232" s="22">
        <v>0</v>
      </c>
      <c r="I232" s="22">
        <v>7614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2125</v>
      </c>
      <c r="G233" s="22">
        <v>0</v>
      </c>
      <c r="H233" s="22">
        <v>0</v>
      </c>
      <c r="I233" s="22">
        <v>2125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4756</v>
      </c>
      <c r="G234" s="22">
        <v>0</v>
      </c>
      <c r="H234" s="22">
        <v>0</v>
      </c>
      <c r="I234" s="22">
        <v>4756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692</v>
      </c>
      <c r="F236" s="22">
        <v>0</v>
      </c>
      <c r="G236" s="22">
        <v>0</v>
      </c>
      <c r="H236" s="22">
        <v>0</v>
      </c>
      <c r="I236" s="22">
        <v>692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772</v>
      </c>
      <c r="F237" s="22">
        <v>3452</v>
      </c>
      <c r="G237" s="22">
        <v>0</v>
      </c>
      <c r="H237" s="22">
        <v>0</v>
      </c>
      <c r="I237" s="22">
        <v>4224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3861</v>
      </c>
      <c r="F239" s="22">
        <v>7472</v>
      </c>
      <c r="G239" s="22">
        <v>0</v>
      </c>
      <c r="H239" s="22">
        <v>0</v>
      </c>
      <c r="I239" s="22">
        <v>11333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1912</v>
      </c>
      <c r="G241" s="22">
        <v>0</v>
      </c>
      <c r="H241" s="22">
        <v>0</v>
      </c>
      <c r="I241" s="22">
        <v>1912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814</v>
      </c>
      <c r="F242" s="22">
        <v>15310</v>
      </c>
      <c r="G242" s="22">
        <v>0</v>
      </c>
      <c r="H242" s="22">
        <v>0</v>
      </c>
      <c r="I242" s="22">
        <v>16124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2712</v>
      </c>
      <c r="G249" s="22">
        <v>0</v>
      </c>
      <c r="H249" s="22">
        <v>0</v>
      </c>
      <c r="I249" s="22">
        <v>2712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45938</v>
      </c>
      <c r="I251" s="22">
        <v>45938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2469</v>
      </c>
      <c r="F252" s="22">
        <v>0</v>
      </c>
      <c r="G252" s="22">
        <v>0</v>
      </c>
      <c r="H252" s="22">
        <v>0</v>
      </c>
      <c r="I252" s="22">
        <v>2469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2978</v>
      </c>
      <c r="G253" s="22">
        <v>0</v>
      </c>
      <c r="H253" s="22">
        <v>0</v>
      </c>
      <c r="I253" s="22">
        <v>2978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891</v>
      </c>
      <c r="F256" s="22">
        <v>5799</v>
      </c>
      <c r="G256" s="22">
        <v>0</v>
      </c>
      <c r="H256" s="22">
        <v>0</v>
      </c>
      <c r="I256" s="22">
        <v>6690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991</v>
      </c>
      <c r="F257" s="22">
        <v>3397</v>
      </c>
      <c r="G257" s="22">
        <v>0</v>
      </c>
      <c r="H257" s="22">
        <v>0</v>
      </c>
      <c r="I257" s="22">
        <v>4388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19913</v>
      </c>
      <c r="G258" s="22">
        <v>0</v>
      </c>
      <c r="H258" s="22">
        <v>0</v>
      </c>
      <c r="I258" s="22">
        <v>19913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23084</v>
      </c>
      <c r="G259" s="22">
        <v>0</v>
      </c>
      <c r="H259" s="22">
        <v>0</v>
      </c>
      <c r="I259" s="22">
        <v>23084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1233</v>
      </c>
      <c r="F260" s="22">
        <v>1740</v>
      </c>
      <c r="G260" s="22">
        <v>0</v>
      </c>
      <c r="H260" s="22">
        <v>0</v>
      </c>
      <c r="I260" s="22">
        <v>2973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6568</v>
      </c>
      <c r="G262" s="22">
        <v>0</v>
      </c>
      <c r="H262" s="22">
        <v>0</v>
      </c>
      <c r="I262" s="22">
        <v>6568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691</v>
      </c>
      <c r="F263" s="22">
        <v>0</v>
      </c>
      <c r="G263" s="22">
        <v>0</v>
      </c>
      <c r="H263" s="22">
        <v>0</v>
      </c>
      <c r="I263" s="22">
        <v>691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4337</v>
      </c>
      <c r="G264" s="22">
        <v>0</v>
      </c>
      <c r="H264" s="22">
        <v>0</v>
      </c>
      <c r="I264" s="22">
        <v>4337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3485</v>
      </c>
      <c r="G266" s="22">
        <v>0</v>
      </c>
      <c r="H266" s="22">
        <v>0</v>
      </c>
      <c r="I266" s="22">
        <v>3485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255</v>
      </c>
      <c r="G268" s="22">
        <v>0</v>
      </c>
      <c r="H268" s="22">
        <v>0</v>
      </c>
      <c r="I268" s="22">
        <v>255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5510</v>
      </c>
      <c r="G270" s="22">
        <v>0</v>
      </c>
      <c r="H270" s="22">
        <v>0</v>
      </c>
      <c r="I270" s="22">
        <v>5510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3519</v>
      </c>
      <c r="G273" s="22">
        <v>0</v>
      </c>
      <c r="H273" s="22">
        <v>0</v>
      </c>
      <c r="I273" s="22">
        <v>3519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2501</v>
      </c>
      <c r="G275" s="22">
        <v>0</v>
      </c>
      <c r="H275" s="22">
        <v>0</v>
      </c>
      <c r="I275" s="22">
        <v>2501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2058</v>
      </c>
      <c r="F277" s="22">
        <v>7430</v>
      </c>
      <c r="G277" s="22">
        <v>0</v>
      </c>
      <c r="H277" s="22">
        <v>0</v>
      </c>
      <c r="I277" s="22">
        <v>9488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1354</v>
      </c>
      <c r="F279" s="22">
        <v>0</v>
      </c>
      <c r="G279" s="22">
        <v>0</v>
      </c>
      <c r="H279" s="22">
        <v>0</v>
      </c>
      <c r="I279" s="22">
        <v>1354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9616</v>
      </c>
      <c r="F282" s="22">
        <v>9715</v>
      </c>
      <c r="G282" s="22">
        <v>0</v>
      </c>
      <c r="H282" s="22">
        <v>0</v>
      </c>
      <c r="I282" s="22">
        <v>19331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595</v>
      </c>
      <c r="F283" s="22">
        <v>2891</v>
      </c>
      <c r="G283" s="22">
        <v>0</v>
      </c>
      <c r="H283" s="22">
        <v>0</v>
      </c>
      <c r="I283" s="22">
        <v>3486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2813</v>
      </c>
      <c r="F285" s="22">
        <v>0</v>
      </c>
      <c r="G285" s="22">
        <v>0</v>
      </c>
      <c r="H285" s="22">
        <v>0</v>
      </c>
      <c r="I285" s="22">
        <v>2813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2509</v>
      </c>
      <c r="F289" s="22">
        <v>0</v>
      </c>
      <c r="G289" s="22">
        <v>0</v>
      </c>
      <c r="H289" s="22">
        <v>0</v>
      </c>
      <c r="I289" s="22">
        <v>2509</v>
      </c>
    </row>
    <row r="290" spans="1:9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536</v>
      </c>
      <c r="F290" s="22">
        <v>0</v>
      </c>
      <c r="G290" s="22">
        <v>0</v>
      </c>
      <c r="H290" s="22">
        <v>0</v>
      </c>
      <c r="I290" s="22">
        <v>536</v>
      </c>
    </row>
    <row r="291" spans="1: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3322</v>
      </c>
      <c r="G302" s="22">
        <v>0</v>
      </c>
      <c r="H302" s="22">
        <v>0</v>
      </c>
      <c r="I302" s="22">
        <v>3322</v>
      </c>
    </row>
    <row r="303" spans="1: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165413</v>
      </c>
      <c r="F342" s="22">
        <v>0</v>
      </c>
      <c r="G342" s="22">
        <v>0</v>
      </c>
      <c r="H342" s="22">
        <v>0</v>
      </c>
      <c r="I342" s="22">
        <v>165413</v>
      </c>
    </row>
    <row r="343" spans="1: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1008123</v>
      </c>
      <c r="F343" s="22">
        <v>0</v>
      </c>
      <c r="G343" s="22">
        <v>0</v>
      </c>
      <c r="H343" s="22">
        <v>0</v>
      </c>
      <c r="I343" s="22">
        <v>1008123</v>
      </c>
    </row>
    <row r="344" spans="1: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41719</v>
      </c>
      <c r="F344" s="22">
        <v>0</v>
      </c>
      <c r="G344" s="22">
        <v>0</v>
      </c>
      <c r="H344" s="22">
        <v>0</v>
      </c>
      <c r="I344" s="22">
        <v>41719</v>
      </c>
    </row>
    <row r="345" spans="1: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31668</v>
      </c>
      <c r="F345" s="22">
        <v>0</v>
      </c>
      <c r="G345" s="22">
        <v>0</v>
      </c>
      <c r="H345" s="22">
        <v>0</v>
      </c>
      <c r="I345" s="22">
        <v>31668</v>
      </c>
    </row>
    <row r="346" spans="1: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18082</v>
      </c>
      <c r="F346" s="22">
        <v>0</v>
      </c>
      <c r="G346" s="22">
        <v>0</v>
      </c>
      <c r="H346" s="22">
        <v>0</v>
      </c>
      <c r="I346" s="22">
        <v>18082</v>
      </c>
    </row>
    <row r="347" spans="1: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68980</v>
      </c>
      <c r="F348" s="22">
        <v>0</v>
      </c>
      <c r="G348" s="22">
        <v>0</v>
      </c>
      <c r="H348" s="22">
        <v>0</v>
      </c>
      <c r="I348" s="22">
        <v>68980</v>
      </c>
    </row>
    <row r="349" spans="1:9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11372</v>
      </c>
      <c r="F349" s="22">
        <v>118532</v>
      </c>
      <c r="G349" s="22">
        <v>0</v>
      </c>
      <c r="H349" s="22">
        <v>0</v>
      </c>
      <c r="I349" s="22">
        <v>129904</v>
      </c>
    </row>
    <row r="350" spans="1:9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0</v>
      </c>
      <c r="F350" s="22">
        <v>2255</v>
      </c>
      <c r="G350" s="22">
        <v>0</v>
      </c>
      <c r="H350" s="22">
        <v>0</v>
      </c>
      <c r="I350" s="22">
        <v>2255</v>
      </c>
    </row>
    <row r="351" spans="1:9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6DAB3-3A7A-40CC-9EC0-F29A54F925C1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1327</v>
      </c>
      <c r="D1" s="20" t="s">
        <v>1335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1329</v>
      </c>
      <c r="H2" s="21" t="s">
        <v>65</v>
      </c>
      <c r="I2" s="21" t="s">
        <v>1077</v>
      </c>
    </row>
    <row r="3" spans="1:9" x14ac:dyDescent="0.25">
      <c r="A3" s="21"/>
      <c r="B3" s="21"/>
      <c r="C3" s="21"/>
      <c r="D3" s="21" t="s">
        <v>88</v>
      </c>
      <c r="E3" s="21" t="s">
        <v>1330</v>
      </c>
      <c r="F3" s="21" t="s">
        <v>1331</v>
      </c>
      <c r="G3" s="21" t="s">
        <v>1332</v>
      </c>
      <c r="H3" s="21" t="s">
        <v>1333</v>
      </c>
      <c r="I3" s="21" t="s">
        <v>1334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19000</v>
      </c>
      <c r="G14" s="22">
        <v>0</v>
      </c>
      <c r="H14" s="22">
        <v>0</v>
      </c>
      <c r="I14" s="22">
        <v>19000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66374</v>
      </c>
      <c r="G17" s="22">
        <v>0</v>
      </c>
      <c r="H17" s="22">
        <v>0</v>
      </c>
      <c r="I17" s="22">
        <v>66374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10738</v>
      </c>
      <c r="H153" s="22">
        <v>0</v>
      </c>
      <c r="I153" s="22">
        <v>10738</v>
      </c>
    </row>
    <row r="154" spans="1:9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</row>
    <row r="351" spans="1:9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DADF2-0737-46C5-BA1E-526943E83BCF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1327</v>
      </c>
      <c r="D1" s="20" t="s">
        <v>1336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1329</v>
      </c>
      <c r="H2" s="21" t="s">
        <v>65</v>
      </c>
      <c r="I2" s="21" t="s">
        <v>1077</v>
      </c>
    </row>
    <row r="3" spans="1:9" x14ac:dyDescent="0.25">
      <c r="A3" s="21"/>
      <c r="B3" s="21"/>
      <c r="C3" s="21"/>
      <c r="D3" s="21" t="s">
        <v>88</v>
      </c>
      <c r="E3" s="21" t="s">
        <v>1330</v>
      </c>
      <c r="F3" s="21" t="s">
        <v>1331</v>
      </c>
      <c r="G3" s="21" t="s">
        <v>1332</v>
      </c>
      <c r="H3" s="21" t="s">
        <v>1333</v>
      </c>
      <c r="I3" s="21" t="s">
        <v>1334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69758000</v>
      </c>
      <c r="H6" s="22">
        <v>0</v>
      </c>
      <c r="I6" s="22">
        <v>69758000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162639</v>
      </c>
      <c r="I179" s="22">
        <v>162639</v>
      </c>
    </row>
    <row r="180" spans="1:9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</row>
    <row r="351" spans="1:9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8FFB8-7121-4A30-BC2C-638073D7D88B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1327</v>
      </c>
      <c r="D1" s="20" t="s">
        <v>1337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1329</v>
      </c>
      <c r="H2" s="21" t="s">
        <v>65</v>
      </c>
      <c r="I2" s="21" t="s">
        <v>1077</v>
      </c>
    </row>
    <row r="3" spans="1:9" x14ac:dyDescent="0.25">
      <c r="A3" s="21"/>
      <c r="B3" s="21"/>
      <c r="C3" s="21"/>
      <c r="D3" s="21" t="s">
        <v>88</v>
      </c>
      <c r="E3" s="21" t="s">
        <v>1330</v>
      </c>
      <c r="F3" s="21" t="s">
        <v>1331</v>
      </c>
      <c r="G3" s="21" t="s">
        <v>1332</v>
      </c>
      <c r="H3" s="21" t="s">
        <v>1333</v>
      </c>
      <c r="I3" s="21" t="s">
        <v>1334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32346</v>
      </c>
      <c r="F4" s="22">
        <v>163525</v>
      </c>
      <c r="G4" s="22">
        <v>0</v>
      </c>
      <c r="H4" s="22">
        <v>0</v>
      </c>
      <c r="I4" s="22">
        <v>195871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27430</v>
      </c>
      <c r="F5" s="22">
        <v>32129</v>
      </c>
      <c r="G5" s="22">
        <v>0</v>
      </c>
      <c r="H5" s="22">
        <v>0</v>
      </c>
      <c r="I5" s="22">
        <v>59559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2623000</v>
      </c>
      <c r="F6" s="22">
        <v>12811000</v>
      </c>
      <c r="G6" s="22">
        <v>69758000</v>
      </c>
      <c r="H6" s="22">
        <v>1993000</v>
      </c>
      <c r="I6" s="22">
        <v>87185000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9842</v>
      </c>
      <c r="F7" s="22">
        <v>101585</v>
      </c>
      <c r="G7" s="22">
        <v>0</v>
      </c>
      <c r="H7" s="22">
        <v>0</v>
      </c>
      <c r="I7" s="22">
        <v>111427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6021907</v>
      </c>
      <c r="F8" s="22">
        <v>66459</v>
      </c>
      <c r="G8" s="22">
        <v>0</v>
      </c>
      <c r="H8" s="22">
        <v>0</v>
      </c>
      <c r="I8" s="22">
        <v>6088366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3860000</v>
      </c>
      <c r="F9" s="22">
        <v>40008000</v>
      </c>
      <c r="G9" s="22">
        <v>231000</v>
      </c>
      <c r="H9" s="22">
        <v>0</v>
      </c>
      <c r="I9" s="22">
        <v>44099000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8291</v>
      </c>
      <c r="F10" s="22">
        <v>766947</v>
      </c>
      <c r="G10" s="22">
        <v>0</v>
      </c>
      <c r="H10" s="22">
        <v>0</v>
      </c>
      <c r="I10" s="22">
        <v>775238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833586</v>
      </c>
      <c r="G11" s="22">
        <v>0</v>
      </c>
      <c r="H11" s="22">
        <v>0</v>
      </c>
      <c r="I11" s="22">
        <v>833586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10875</v>
      </c>
      <c r="F12" s="22">
        <v>141890</v>
      </c>
      <c r="G12" s="22">
        <v>0</v>
      </c>
      <c r="H12" s="22">
        <v>0</v>
      </c>
      <c r="I12" s="22">
        <v>152765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414310</v>
      </c>
      <c r="G13" s="22">
        <v>0</v>
      </c>
      <c r="H13" s="22">
        <v>0</v>
      </c>
      <c r="I13" s="22">
        <v>414310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212000</v>
      </c>
      <c r="F14" s="22">
        <v>1976000</v>
      </c>
      <c r="G14" s="22">
        <v>0</v>
      </c>
      <c r="H14" s="22">
        <v>0</v>
      </c>
      <c r="I14" s="22">
        <v>2188000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15650</v>
      </c>
      <c r="F15" s="22">
        <v>197547</v>
      </c>
      <c r="G15" s="22">
        <v>133462</v>
      </c>
      <c r="H15" s="22">
        <v>0</v>
      </c>
      <c r="I15" s="22">
        <v>346659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58000</v>
      </c>
      <c r="F16" s="22">
        <v>1297000</v>
      </c>
      <c r="G16" s="22">
        <v>0</v>
      </c>
      <c r="H16" s="22">
        <v>0</v>
      </c>
      <c r="I16" s="22">
        <v>1355000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217126</v>
      </c>
      <c r="F17" s="22">
        <v>2080235</v>
      </c>
      <c r="G17" s="22">
        <v>0</v>
      </c>
      <c r="H17" s="22">
        <v>0</v>
      </c>
      <c r="I17" s="22">
        <v>2297361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42190</v>
      </c>
      <c r="G18" s="22">
        <v>0</v>
      </c>
      <c r="H18" s="22">
        <v>0</v>
      </c>
      <c r="I18" s="22">
        <v>42190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57423</v>
      </c>
      <c r="F19" s="22">
        <v>975072</v>
      </c>
      <c r="G19" s="22">
        <v>0</v>
      </c>
      <c r="H19" s="22">
        <v>0</v>
      </c>
      <c r="I19" s="22">
        <v>1032495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16590</v>
      </c>
      <c r="F20" s="22">
        <v>125296</v>
      </c>
      <c r="G20" s="22">
        <v>0</v>
      </c>
      <c r="H20" s="22">
        <v>0</v>
      </c>
      <c r="I20" s="22">
        <v>141886</v>
      </c>
    </row>
    <row r="21" spans="1:9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0</v>
      </c>
      <c r="F21" s="22">
        <v>146312</v>
      </c>
      <c r="G21" s="22">
        <v>0</v>
      </c>
      <c r="H21" s="22">
        <v>0</v>
      </c>
      <c r="I21" s="22">
        <v>146312</v>
      </c>
    </row>
    <row r="22" spans="1:9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511182</v>
      </c>
      <c r="F22" s="22">
        <v>58700</v>
      </c>
      <c r="G22" s="22">
        <v>0</v>
      </c>
      <c r="H22" s="22">
        <v>0</v>
      </c>
      <c r="I22" s="22">
        <v>569882</v>
      </c>
    </row>
    <row r="23" spans="1:9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30836</v>
      </c>
      <c r="F23" s="22">
        <v>63225</v>
      </c>
      <c r="G23" s="22">
        <v>0</v>
      </c>
      <c r="H23" s="22">
        <v>0</v>
      </c>
      <c r="I23" s="22">
        <v>94061</v>
      </c>
    </row>
    <row r="24" spans="1:9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77774</v>
      </c>
      <c r="F24" s="22">
        <v>174343</v>
      </c>
      <c r="G24" s="22">
        <v>0</v>
      </c>
      <c r="H24" s="22">
        <v>0</v>
      </c>
      <c r="I24" s="22">
        <v>252117</v>
      </c>
    </row>
    <row r="25" spans="1:9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109643</v>
      </c>
      <c r="F25" s="22">
        <v>1401311</v>
      </c>
      <c r="G25" s="22">
        <v>0</v>
      </c>
      <c r="H25" s="22">
        <v>0</v>
      </c>
      <c r="I25" s="22">
        <v>1510954</v>
      </c>
    </row>
    <row r="26" spans="1:9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463</v>
      </c>
      <c r="F26" s="22">
        <v>0</v>
      </c>
      <c r="G26" s="22">
        <v>0</v>
      </c>
      <c r="H26" s="22">
        <v>0</v>
      </c>
      <c r="I26" s="22">
        <v>463</v>
      </c>
    </row>
    <row r="27" spans="1:9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2620</v>
      </c>
      <c r="F27" s="22">
        <v>8003</v>
      </c>
      <c r="G27" s="22">
        <v>0</v>
      </c>
      <c r="H27" s="22">
        <v>0</v>
      </c>
      <c r="I27" s="22">
        <v>10623</v>
      </c>
    </row>
    <row r="28" spans="1:9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1176</v>
      </c>
      <c r="F28" s="22">
        <v>28538</v>
      </c>
      <c r="G28" s="22">
        <v>0</v>
      </c>
      <c r="H28" s="22">
        <v>0</v>
      </c>
      <c r="I28" s="22">
        <v>29714</v>
      </c>
    </row>
    <row r="29" spans="1:9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0</v>
      </c>
      <c r="F30" s="22">
        <v>909696</v>
      </c>
      <c r="G30" s="22">
        <v>0</v>
      </c>
      <c r="H30" s="22">
        <v>0</v>
      </c>
      <c r="I30" s="22">
        <v>909696</v>
      </c>
    </row>
    <row r="31" spans="1:9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1390</v>
      </c>
      <c r="F32" s="22">
        <v>25427</v>
      </c>
      <c r="G32" s="22">
        <v>0</v>
      </c>
      <c r="H32" s="22">
        <v>0</v>
      </c>
      <c r="I32" s="22">
        <v>26817</v>
      </c>
    </row>
    <row r="33" spans="1:9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3266</v>
      </c>
      <c r="F33" s="22">
        <v>68853</v>
      </c>
      <c r="G33" s="22">
        <v>0</v>
      </c>
      <c r="H33" s="22">
        <v>0</v>
      </c>
      <c r="I33" s="22">
        <v>72119</v>
      </c>
    </row>
    <row r="34" spans="1:9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647</v>
      </c>
      <c r="F34" s="22">
        <v>10696</v>
      </c>
      <c r="G34" s="22">
        <v>0</v>
      </c>
      <c r="H34" s="22">
        <v>0</v>
      </c>
      <c r="I34" s="22">
        <v>11343</v>
      </c>
    </row>
    <row r="35" spans="1:9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0</v>
      </c>
      <c r="F35" s="22">
        <v>8589</v>
      </c>
      <c r="G35" s="22">
        <v>0</v>
      </c>
      <c r="H35" s="22">
        <v>0</v>
      </c>
      <c r="I35" s="22">
        <v>8589</v>
      </c>
    </row>
    <row r="36" spans="1:9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15600</v>
      </c>
      <c r="F36" s="22">
        <v>687</v>
      </c>
      <c r="G36" s="22">
        <v>0</v>
      </c>
      <c r="H36" s="22">
        <v>0</v>
      </c>
      <c r="I36" s="22">
        <v>16287</v>
      </c>
    </row>
    <row r="37" spans="1:9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0</v>
      </c>
      <c r="F37" s="22">
        <v>10621</v>
      </c>
      <c r="G37" s="22">
        <v>0</v>
      </c>
      <c r="H37" s="22">
        <v>0</v>
      </c>
      <c r="I37" s="22">
        <v>10621</v>
      </c>
    </row>
    <row r="38" spans="1:9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10075</v>
      </c>
      <c r="F38" s="22">
        <v>52328</v>
      </c>
      <c r="G38" s="22">
        <v>0</v>
      </c>
      <c r="H38" s="22">
        <v>0</v>
      </c>
      <c r="I38" s="22">
        <v>62403</v>
      </c>
    </row>
    <row r="39" spans="1:9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384597</v>
      </c>
      <c r="F39" s="22">
        <v>44654</v>
      </c>
      <c r="G39" s="22">
        <v>0</v>
      </c>
      <c r="H39" s="22">
        <v>170146</v>
      </c>
      <c r="I39" s="22">
        <v>599397</v>
      </c>
    </row>
    <row r="40" spans="1:9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0</v>
      </c>
      <c r="F40" s="22">
        <v>1824</v>
      </c>
      <c r="G40" s="22">
        <v>0</v>
      </c>
      <c r="H40" s="22">
        <v>0</v>
      </c>
      <c r="I40" s="22">
        <v>1824</v>
      </c>
    </row>
    <row r="41" spans="1:9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2662</v>
      </c>
      <c r="F41" s="22">
        <v>0</v>
      </c>
      <c r="G41" s="22">
        <v>0</v>
      </c>
      <c r="H41" s="22">
        <v>0</v>
      </c>
      <c r="I41" s="22">
        <v>2662</v>
      </c>
    </row>
    <row r="42" spans="1:9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31304</v>
      </c>
      <c r="F42" s="22">
        <v>2905</v>
      </c>
      <c r="G42" s="22">
        <v>0</v>
      </c>
      <c r="H42" s="22">
        <v>0</v>
      </c>
      <c r="I42" s="22">
        <v>34209</v>
      </c>
    </row>
    <row r="43" spans="1:9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3457</v>
      </c>
      <c r="F43" s="22">
        <v>0</v>
      </c>
      <c r="G43" s="22">
        <v>0</v>
      </c>
      <c r="H43" s="22">
        <v>0</v>
      </c>
      <c r="I43" s="22">
        <v>3457</v>
      </c>
    </row>
    <row r="44" spans="1:9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53078</v>
      </c>
      <c r="F44" s="22">
        <v>31302</v>
      </c>
      <c r="G44" s="22">
        <v>0</v>
      </c>
      <c r="H44" s="22">
        <v>0</v>
      </c>
      <c r="I44" s="22">
        <v>84380</v>
      </c>
    </row>
    <row r="45" spans="1:9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1104</v>
      </c>
      <c r="F45" s="22">
        <v>37113</v>
      </c>
      <c r="G45" s="22">
        <v>0</v>
      </c>
      <c r="H45" s="22">
        <v>0</v>
      </c>
      <c r="I45" s="22">
        <v>38217</v>
      </c>
    </row>
    <row r="46" spans="1:9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990</v>
      </c>
      <c r="F46" s="22">
        <v>2084</v>
      </c>
      <c r="G46" s="22">
        <v>0</v>
      </c>
      <c r="H46" s="22">
        <v>0</v>
      </c>
      <c r="I46" s="22">
        <v>3074</v>
      </c>
    </row>
    <row r="47" spans="1:9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30541</v>
      </c>
      <c r="F47" s="22">
        <v>219816</v>
      </c>
      <c r="G47" s="22">
        <v>0</v>
      </c>
      <c r="H47" s="22">
        <v>0</v>
      </c>
      <c r="I47" s="22">
        <v>250357</v>
      </c>
    </row>
    <row r="48" spans="1:9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0</v>
      </c>
      <c r="F48" s="22">
        <v>35728</v>
      </c>
      <c r="G48" s="22">
        <v>0</v>
      </c>
      <c r="H48" s="22">
        <v>0</v>
      </c>
      <c r="I48" s="22">
        <v>35728</v>
      </c>
    </row>
    <row r="49" spans="1:9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101022</v>
      </c>
      <c r="F49" s="22">
        <v>23675</v>
      </c>
      <c r="G49" s="22">
        <v>0</v>
      </c>
      <c r="H49" s="22">
        <v>0</v>
      </c>
      <c r="I49" s="22">
        <v>124697</v>
      </c>
    </row>
    <row r="50" spans="1:9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1211</v>
      </c>
      <c r="F50" s="22">
        <v>0</v>
      </c>
      <c r="G50" s="22">
        <v>0</v>
      </c>
      <c r="H50" s="22">
        <v>0</v>
      </c>
      <c r="I50" s="22">
        <v>1211</v>
      </c>
    </row>
    <row r="51" spans="1:9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8454</v>
      </c>
      <c r="F51" s="22">
        <v>9510</v>
      </c>
      <c r="G51" s="22">
        <v>0</v>
      </c>
      <c r="H51" s="22">
        <v>0</v>
      </c>
      <c r="I51" s="22">
        <v>17964</v>
      </c>
    </row>
    <row r="52" spans="1:9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47270</v>
      </c>
      <c r="F52" s="22">
        <v>0</v>
      </c>
      <c r="G52" s="22">
        <v>0</v>
      </c>
      <c r="H52" s="22">
        <v>0</v>
      </c>
      <c r="I52" s="22">
        <v>47270</v>
      </c>
    </row>
    <row r="53" spans="1:9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715625</v>
      </c>
      <c r="F53" s="22">
        <v>720178</v>
      </c>
      <c r="G53" s="22">
        <v>0</v>
      </c>
      <c r="H53" s="22">
        <v>0</v>
      </c>
      <c r="I53" s="22">
        <v>1435803</v>
      </c>
    </row>
    <row r="54" spans="1:9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1690</v>
      </c>
      <c r="F54" s="22">
        <v>17666</v>
      </c>
      <c r="G54" s="22">
        <v>0</v>
      </c>
      <c r="H54" s="22">
        <v>0</v>
      </c>
      <c r="I54" s="22">
        <v>19356</v>
      </c>
    </row>
    <row r="55" spans="1:9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982</v>
      </c>
      <c r="F55" s="22">
        <v>1779</v>
      </c>
      <c r="G55" s="22">
        <v>0</v>
      </c>
      <c r="H55" s="22">
        <v>0</v>
      </c>
      <c r="I55" s="22">
        <v>2761</v>
      </c>
    </row>
    <row r="56" spans="1:9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251712</v>
      </c>
      <c r="F56" s="22">
        <v>52825</v>
      </c>
      <c r="G56" s="22">
        <v>0</v>
      </c>
      <c r="H56" s="22">
        <v>0</v>
      </c>
      <c r="I56" s="22">
        <v>304537</v>
      </c>
    </row>
    <row r="57" spans="1:9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2480</v>
      </c>
      <c r="F57" s="22">
        <v>16488</v>
      </c>
      <c r="G57" s="22">
        <v>0</v>
      </c>
      <c r="H57" s="22">
        <v>958</v>
      </c>
      <c r="I57" s="22">
        <v>19926</v>
      </c>
    </row>
    <row r="58" spans="1:9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25599</v>
      </c>
      <c r="F58" s="22">
        <v>2268</v>
      </c>
      <c r="G58" s="22">
        <v>0</v>
      </c>
      <c r="H58" s="22">
        <v>0</v>
      </c>
      <c r="I58" s="22">
        <v>27867</v>
      </c>
    </row>
    <row r="59" spans="1:9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23668</v>
      </c>
      <c r="F59" s="22">
        <v>79187</v>
      </c>
      <c r="G59" s="22">
        <v>0</v>
      </c>
      <c r="H59" s="22">
        <v>0</v>
      </c>
      <c r="I59" s="22">
        <v>102855</v>
      </c>
    </row>
    <row r="60" spans="1:9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0</v>
      </c>
      <c r="F60" s="22">
        <v>541</v>
      </c>
      <c r="G60" s="22">
        <v>0</v>
      </c>
      <c r="H60" s="22">
        <v>0</v>
      </c>
      <c r="I60" s="22">
        <v>541</v>
      </c>
    </row>
    <row r="61" spans="1:9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8254</v>
      </c>
      <c r="F61" s="22">
        <v>8121</v>
      </c>
      <c r="G61" s="22">
        <v>0</v>
      </c>
      <c r="H61" s="22">
        <v>0</v>
      </c>
      <c r="I61" s="22">
        <v>16375</v>
      </c>
    </row>
    <row r="62" spans="1:9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0</v>
      </c>
      <c r="F62" s="22">
        <v>456604</v>
      </c>
      <c r="G62" s="22">
        <v>0</v>
      </c>
      <c r="H62" s="22">
        <v>0</v>
      </c>
      <c r="I62" s="22">
        <v>456604</v>
      </c>
    </row>
    <row r="63" spans="1:9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2230</v>
      </c>
      <c r="F63" s="22">
        <v>14670</v>
      </c>
      <c r="G63" s="22">
        <v>0</v>
      </c>
      <c r="H63" s="22">
        <v>0</v>
      </c>
      <c r="I63" s="22">
        <v>16900</v>
      </c>
    </row>
    <row r="64" spans="1:9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1130</v>
      </c>
      <c r="F64" s="22">
        <v>0</v>
      </c>
      <c r="G64" s="22">
        <v>0</v>
      </c>
      <c r="H64" s="22">
        <v>0</v>
      </c>
      <c r="I64" s="22">
        <v>1130</v>
      </c>
    </row>
    <row r="65" spans="1:9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679</v>
      </c>
      <c r="I65" s="22">
        <v>679</v>
      </c>
    </row>
    <row r="66" spans="1:9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0</v>
      </c>
      <c r="F66" s="22">
        <v>11503</v>
      </c>
      <c r="G66" s="22">
        <v>0</v>
      </c>
      <c r="H66" s="22">
        <v>0</v>
      </c>
      <c r="I66" s="22">
        <v>11503</v>
      </c>
    </row>
    <row r="67" spans="1:9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402089</v>
      </c>
      <c r="F67" s="22">
        <v>1661</v>
      </c>
      <c r="G67" s="22">
        <v>0</v>
      </c>
      <c r="H67" s="22">
        <v>0</v>
      </c>
      <c r="I67" s="22">
        <v>403750</v>
      </c>
    </row>
    <row r="68" spans="1:9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90802</v>
      </c>
      <c r="F68" s="22">
        <v>13119</v>
      </c>
      <c r="G68" s="22">
        <v>0</v>
      </c>
      <c r="H68" s="22">
        <v>0</v>
      </c>
      <c r="I68" s="22">
        <v>103921</v>
      </c>
    </row>
    <row r="69" spans="1:9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0</v>
      </c>
      <c r="F69" s="22">
        <v>6389</v>
      </c>
      <c r="G69" s="22">
        <v>0</v>
      </c>
      <c r="H69" s="22">
        <v>0</v>
      </c>
      <c r="I69" s="22">
        <v>6389</v>
      </c>
    </row>
    <row r="70" spans="1:9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0</v>
      </c>
      <c r="F70" s="22">
        <v>70305</v>
      </c>
      <c r="G70" s="22">
        <v>0</v>
      </c>
      <c r="H70" s="22">
        <v>0</v>
      </c>
      <c r="I70" s="22">
        <v>70305</v>
      </c>
    </row>
    <row r="71" spans="1:9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1734</v>
      </c>
      <c r="F71" s="22">
        <v>741</v>
      </c>
      <c r="G71" s="22">
        <v>0</v>
      </c>
      <c r="H71" s="22">
        <v>0</v>
      </c>
      <c r="I71" s="22">
        <v>2475</v>
      </c>
    </row>
    <row r="72" spans="1:9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0</v>
      </c>
      <c r="F73" s="22">
        <v>35745</v>
      </c>
      <c r="G73" s="22">
        <v>0</v>
      </c>
      <c r="H73" s="22">
        <v>0</v>
      </c>
      <c r="I73" s="22">
        <v>35745</v>
      </c>
    </row>
    <row r="74" spans="1:9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3937792</v>
      </c>
      <c r="F76" s="22">
        <v>37980</v>
      </c>
      <c r="G76" s="22">
        <v>0</v>
      </c>
      <c r="H76" s="22">
        <v>0</v>
      </c>
      <c r="I76" s="22">
        <v>3975772</v>
      </c>
    </row>
    <row r="77" spans="1:9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2710</v>
      </c>
      <c r="F77" s="22">
        <v>14435</v>
      </c>
      <c r="G77" s="22">
        <v>0</v>
      </c>
      <c r="H77" s="22">
        <v>0</v>
      </c>
      <c r="I77" s="22">
        <v>17145</v>
      </c>
    </row>
    <row r="78" spans="1:9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0</v>
      </c>
      <c r="F79" s="22">
        <v>34692</v>
      </c>
      <c r="G79" s="22">
        <v>0</v>
      </c>
      <c r="H79" s="22">
        <v>0</v>
      </c>
      <c r="I79" s="22">
        <v>34692</v>
      </c>
    </row>
    <row r="80" spans="1:9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207</v>
      </c>
      <c r="F81" s="22">
        <v>13250</v>
      </c>
      <c r="G81" s="22">
        <v>0</v>
      </c>
      <c r="H81" s="22">
        <v>0</v>
      </c>
      <c r="I81" s="22">
        <v>13457</v>
      </c>
    </row>
    <row r="82" spans="1:9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2046798</v>
      </c>
      <c r="F82" s="22">
        <v>0</v>
      </c>
      <c r="G82" s="22">
        <v>0</v>
      </c>
      <c r="H82" s="22">
        <v>0</v>
      </c>
      <c r="I82" s="22">
        <v>2046798</v>
      </c>
    </row>
    <row r="83" spans="1:9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1410</v>
      </c>
      <c r="F83" s="22">
        <v>7796</v>
      </c>
      <c r="G83" s="22">
        <v>0</v>
      </c>
      <c r="H83" s="22">
        <v>0</v>
      </c>
      <c r="I83" s="22">
        <v>9206</v>
      </c>
    </row>
    <row r="84" spans="1:9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0</v>
      </c>
      <c r="F85" s="22">
        <v>47348</v>
      </c>
      <c r="G85" s="22">
        <v>0</v>
      </c>
      <c r="H85" s="22">
        <v>0</v>
      </c>
      <c r="I85" s="22">
        <v>47348</v>
      </c>
    </row>
    <row r="86" spans="1:9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36104</v>
      </c>
      <c r="F86" s="22">
        <v>4779</v>
      </c>
      <c r="G86" s="22">
        <v>0</v>
      </c>
      <c r="H86" s="22">
        <v>0</v>
      </c>
      <c r="I86" s="22">
        <v>40883</v>
      </c>
    </row>
    <row r="87" spans="1:9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10501</v>
      </c>
      <c r="F87" s="22">
        <v>0</v>
      </c>
      <c r="G87" s="22">
        <v>0</v>
      </c>
      <c r="H87" s="22">
        <v>0</v>
      </c>
      <c r="I87" s="22">
        <v>10501</v>
      </c>
    </row>
    <row r="88" spans="1:9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1198</v>
      </c>
      <c r="F88" s="22">
        <v>11608</v>
      </c>
      <c r="G88" s="22">
        <v>0</v>
      </c>
      <c r="H88" s="22">
        <v>0</v>
      </c>
      <c r="I88" s="22">
        <v>12806</v>
      </c>
    </row>
    <row r="89" spans="1:9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14920</v>
      </c>
      <c r="F89" s="22">
        <v>24676</v>
      </c>
      <c r="G89" s="22">
        <v>0</v>
      </c>
      <c r="H89" s="22">
        <v>0</v>
      </c>
      <c r="I89" s="22">
        <v>39596</v>
      </c>
    </row>
    <row r="90" spans="1:9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0</v>
      </c>
      <c r="F90" s="22">
        <v>42265</v>
      </c>
      <c r="G90" s="22">
        <v>0</v>
      </c>
      <c r="H90" s="22">
        <v>0</v>
      </c>
      <c r="I90" s="22">
        <v>42265</v>
      </c>
    </row>
    <row r="91" spans="1:9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811449</v>
      </c>
      <c r="F91" s="22">
        <v>0</v>
      </c>
      <c r="G91" s="22">
        <v>0</v>
      </c>
      <c r="H91" s="22">
        <v>0</v>
      </c>
      <c r="I91" s="22">
        <v>811449</v>
      </c>
    </row>
    <row r="92" spans="1:9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4268</v>
      </c>
      <c r="F92" s="22">
        <v>126559</v>
      </c>
      <c r="G92" s="22">
        <v>0</v>
      </c>
      <c r="H92" s="22">
        <v>0</v>
      </c>
      <c r="I92" s="22">
        <v>130827</v>
      </c>
    </row>
    <row r="93" spans="1:9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12076</v>
      </c>
      <c r="F93" s="22">
        <v>13012</v>
      </c>
      <c r="G93" s="22">
        <v>0</v>
      </c>
      <c r="H93" s="22">
        <v>10120</v>
      </c>
      <c r="I93" s="22">
        <v>35208</v>
      </c>
    </row>
    <row r="94" spans="1:9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11554</v>
      </c>
      <c r="F94" s="22">
        <v>0</v>
      </c>
      <c r="G94" s="22">
        <v>0</v>
      </c>
      <c r="H94" s="22">
        <v>2642</v>
      </c>
      <c r="I94" s="22">
        <v>14196</v>
      </c>
    </row>
    <row r="95" spans="1:9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7073</v>
      </c>
      <c r="F96" s="22">
        <v>20711</v>
      </c>
      <c r="G96" s="22">
        <v>0</v>
      </c>
      <c r="H96" s="22">
        <v>0</v>
      </c>
      <c r="I96" s="22">
        <v>27784</v>
      </c>
    </row>
    <row r="97" spans="1:9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2834</v>
      </c>
      <c r="F97" s="22">
        <v>12677</v>
      </c>
      <c r="G97" s="22">
        <v>0</v>
      </c>
      <c r="H97" s="22">
        <v>0</v>
      </c>
      <c r="I97" s="22">
        <v>15511</v>
      </c>
    </row>
    <row r="98" spans="1:9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0</v>
      </c>
      <c r="F99" s="22">
        <v>5157</v>
      </c>
      <c r="G99" s="22">
        <v>0</v>
      </c>
      <c r="H99" s="22">
        <v>0</v>
      </c>
      <c r="I99" s="22">
        <v>5157</v>
      </c>
    </row>
    <row r="100" spans="1:9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6981</v>
      </c>
      <c r="F100" s="22">
        <v>34124</v>
      </c>
      <c r="G100" s="22">
        <v>0</v>
      </c>
      <c r="H100" s="22">
        <v>0</v>
      </c>
      <c r="I100" s="22">
        <v>41105</v>
      </c>
    </row>
    <row r="101" spans="1:9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4992</v>
      </c>
      <c r="F101" s="22">
        <v>25641</v>
      </c>
      <c r="G101" s="22">
        <v>0</v>
      </c>
      <c r="H101" s="22">
        <v>19519</v>
      </c>
      <c r="I101" s="22">
        <v>50152</v>
      </c>
    </row>
    <row r="102" spans="1:9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0</v>
      </c>
      <c r="F103" s="22">
        <v>7017</v>
      </c>
      <c r="G103" s="22">
        <v>0</v>
      </c>
      <c r="H103" s="22">
        <v>0</v>
      </c>
      <c r="I103" s="22">
        <v>7017</v>
      </c>
    </row>
    <row r="104" spans="1:9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0</v>
      </c>
      <c r="F104" s="22">
        <v>41783</v>
      </c>
      <c r="G104" s="22">
        <v>0</v>
      </c>
      <c r="H104" s="22">
        <v>0</v>
      </c>
      <c r="I104" s="22">
        <v>41783</v>
      </c>
    </row>
    <row r="105" spans="1:9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29649</v>
      </c>
      <c r="F106" s="22">
        <v>113353</v>
      </c>
      <c r="G106" s="22">
        <v>0</v>
      </c>
      <c r="H106" s="22">
        <v>0</v>
      </c>
      <c r="I106" s="22">
        <v>143002</v>
      </c>
    </row>
    <row r="107" spans="1:9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20166</v>
      </c>
      <c r="F107" s="22">
        <v>36294</v>
      </c>
      <c r="G107" s="22">
        <v>0</v>
      </c>
      <c r="H107" s="22">
        <v>0</v>
      </c>
      <c r="I107" s="22">
        <v>56460</v>
      </c>
    </row>
    <row r="108" spans="1:9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2795</v>
      </c>
      <c r="F108" s="22">
        <v>12643</v>
      </c>
      <c r="G108" s="22">
        <v>0</v>
      </c>
      <c r="H108" s="22">
        <v>0</v>
      </c>
      <c r="I108" s="22">
        <v>15438</v>
      </c>
    </row>
    <row r="109" spans="1:9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2173</v>
      </c>
      <c r="F109" s="22">
        <v>7087</v>
      </c>
      <c r="G109" s="22">
        <v>0</v>
      </c>
      <c r="H109" s="22">
        <v>0</v>
      </c>
      <c r="I109" s="22">
        <v>9260</v>
      </c>
    </row>
    <row r="110" spans="1:9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6774</v>
      </c>
      <c r="F111" s="22">
        <v>83633</v>
      </c>
      <c r="G111" s="22">
        <v>0</v>
      </c>
      <c r="H111" s="22">
        <v>0</v>
      </c>
      <c r="I111" s="22">
        <v>90407</v>
      </c>
    </row>
    <row r="112" spans="1:9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4041</v>
      </c>
      <c r="F112" s="22">
        <v>20258</v>
      </c>
      <c r="G112" s="22">
        <v>0</v>
      </c>
      <c r="H112" s="22">
        <v>0</v>
      </c>
      <c r="I112" s="22">
        <v>24299</v>
      </c>
    </row>
    <row r="113" spans="1:9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23057</v>
      </c>
      <c r="F114" s="22">
        <v>100657</v>
      </c>
      <c r="G114" s="22">
        <v>0</v>
      </c>
      <c r="H114" s="22">
        <v>0</v>
      </c>
      <c r="I114" s="22">
        <v>123714</v>
      </c>
    </row>
    <row r="115" spans="1:9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0</v>
      </c>
      <c r="F115" s="22">
        <v>36920</v>
      </c>
      <c r="G115" s="22">
        <v>0</v>
      </c>
      <c r="H115" s="22">
        <v>0</v>
      </c>
      <c r="I115" s="22">
        <v>36920</v>
      </c>
    </row>
    <row r="116" spans="1:9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5552</v>
      </c>
      <c r="F116" s="22">
        <v>11632</v>
      </c>
      <c r="G116" s="22">
        <v>0</v>
      </c>
      <c r="H116" s="22">
        <v>0</v>
      </c>
      <c r="I116" s="22">
        <v>17184</v>
      </c>
    </row>
    <row r="117" spans="1:9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1192</v>
      </c>
      <c r="F117" s="22">
        <v>11104</v>
      </c>
      <c r="G117" s="22">
        <v>0</v>
      </c>
      <c r="H117" s="22">
        <v>0</v>
      </c>
      <c r="I117" s="22">
        <v>12296</v>
      </c>
    </row>
    <row r="118" spans="1:9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3880</v>
      </c>
      <c r="F118" s="22">
        <v>287356</v>
      </c>
      <c r="G118" s="22">
        <v>0</v>
      </c>
      <c r="H118" s="22">
        <v>0</v>
      </c>
      <c r="I118" s="22">
        <v>291236</v>
      </c>
    </row>
    <row r="119" spans="1:9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27596</v>
      </c>
      <c r="F119" s="22">
        <v>0</v>
      </c>
      <c r="G119" s="22">
        <v>0</v>
      </c>
      <c r="H119" s="22">
        <v>0</v>
      </c>
      <c r="I119" s="22">
        <v>27596</v>
      </c>
    </row>
    <row r="120" spans="1:9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13628</v>
      </c>
      <c r="F120" s="22">
        <v>78141</v>
      </c>
      <c r="G120" s="22">
        <v>0</v>
      </c>
      <c r="H120" s="22">
        <v>0</v>
      </c>
      <c r="I120" s="22">
        <v>91769</v>
      </c>
    </row>
    <row r="121" spans="1:9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444244</v>
      </c>
      <c r="F121" s="22">
        <v>84109</v>
      </c>
      <c r="G121" s="22">
        <v>0</v>
      </c>
      <c r="H121" s="22">
        <v>0</v>
      </c>
      <c r="I121" s="22">
        <v>528353</v>
      </c>
    </row>
    <row r="122" spans="1:9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2018</v>
      </c>
      <c r="F122" s="22">
        <v>5559</v>
      </c>
      <c r="G122" s="22">
        <v>0</v>
      </c>
      <c r="H122" s="22">
        <v>0</v>
      </c>
      <c r="I122" s="22">
        <v>7577</v>
      </c>
    </row>
    <row r="123" spans="1:9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35478</v>
      </c>
      <c r="F123" s="22">
        <v>211693</v>
      </c>
      <c r="G123" s="22">
        <v>0</v>
      </c>
      <c r="H123" s="22">
        <v>0</v>
      </c>
      <c r="I123" s="22">
        <v>247171</v>
      </c>
    </row>
    <row r="124" spans="1:9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7517</v>
      </c>
      <c r="F124" s="22">
        <v>1201</v>
      </c>
      <c r="G124" s="22">
        <v>0</v>
      </c>
      <c r="H124" s="22">
        <v>0</v>
      </c>
      <c r="I124" s="22">
        <v>8718</v>
      </c>
    </row>
    <row r="125" spans="1:9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16282</v>
      </c>
      <c r="F125" s="22">
        <v>76589</v>
      </c>
      <c r="G125" s="22">
        <v>0</v>
      </c>
      <c r="H125" s="22">
        <v>0</v>
      </c>
      <c r="I125" s="22">
        <v>92871</v>
      </c>
    </row>
    <row r="126" spans="1:9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0</v>
      </c>
      <c r="F126" s="22">
        <v>58438</v>
      </c>
      <c r="G126" s="22">
        <v>0</v>
      </c>
      <c r="H126" s="22">
        <v>0</v>
      </c>
      <c r="I126" s="22">
        <v>58438</v>
      </c>
    </row>
    <row r="127" spans="1:9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17398</v>
      </c>
      <c r="F127" s="22">
        <v>36906</v>
      </c>
      <c r="G127" s="22">
        <v>0</v>
      </c>
      <c r="H127" s="22">
        <v>0</v>
      </c>
      <c r="I127" s="22">
        <v>54304</v>
      </c>
    </row>
    <row r="128" spans="1:9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8371</v>
      </c>
      <c r="F128" s="22">
        <v>14415</v>
      </c>
      <c r="G128" s="22">
        <v>0</v>
      </c>
      <c r="H128" s="22">
        <v>0</v>
      </c>
      <c r="I128" s="22">
        <v>22786</v>
      </c>
    </row>
    <row r="129" spans="1:9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3756</v>
      </c>
      <c r="F129" s="22">
        <v>461</v>
      </c>
      <c r="G129" s="22">
        <v>0</v>
      </c>
      <c r="H129" s="22">
        <v>0</v>
      </c>
      <c r="I129" s="22">
        <v>4217</v>
      </c>
    </row>
    <row r="130" spans="1:9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56063</v>
      </c>
      <c r="F130" s="22">
        <v>0</v>
      </c>
      <c r="G130" s="22">
        <v>0</v>
      </c>
      <c r="H130" s="22">
        <v>0</v>
      </c>
      <c r="I130" s="22">
        <v>56063</v>
      </c>
    </row>
    <row r="131" spans="1:9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963675</v>
      </c>
      <c r="F131" s="22">
        <v>58566</v>
      </c>
      <c r="G131" s="22">
        <v>0</v>
      </c>
      <c r="H131" s="22">
        <v>0</v>
      </c>
      <c r="I131" s="22">
        <v>1022241</v>
      </c>
    </row>
    <row r="132" spans="1:9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0</v>
      </c>
      <c r="F132" s="22">
        <v>4032</v>
      </c>
      <c r="G132" s="22">
        <v>0</v>
      </c>
      <c r="H132" s="22">
        <v>0</v>
      </c>
      <c r="I132" s="22">
        <v>4032</v>
      </c>
    </row>
    <row r="133" spans="1:9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0</v>
      </c>
      <c r="F133" s="22">
        <v>133665</v>
      </c>
      <c r="G133" s="22">
        <v>0</v>
      </c>
      <c r="H133" s="22">
        <v>0</v>
      </c>
      <c r="I133" s="22">
        <v>133665</v>
      </c>
    </row>
    <row r="134" spans="1:9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0</v>
      </c>
      <c r="F134" s="22">
        <v>14992</v>
      </c>
      <c r="G134" s="22">
        <v>0</v>
      </c>
      <c r="H134" s="22">
        <v>0</v>
      </c>
      <c r="I134" s="22">
        <v>14992</v>
      </c>
    </row>
    <row r="135" spans="1:9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50916</v>
      </c>
      <c r="F135" s="22">
        <v>80002</v>
      </c>
      <c r="G135" s="22">
        <v>0</v>
      </c>
      <c r="H135" s="22">
        <v>0</v>
      </c>
      <c r="I135" s="22">
        <v>130918</v>
      </c>
    </row>
    <row r="136" spans="1:9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14891</v>
      </c>
      <c r="F136" s="22">
        <v>150851</v>
      </c>
      <c r="G136" s="22">
        <v>0</v>
      </c>
      <c r="H136" s="22">
        <v>0</v>
      </c>
      <c r="I136" s="22">
        <v>165742</v>
      </c>
    </row>
    <row r="137" spans="1:9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6923</v>
      </c>
      <c r="F137" s="22">
        <v>47066</v>
      </c>
      <c r="G137" s="22">
        <v>0</v>
      </c>
      <c r="H137" s="22">
        <v>0</v>
      </c>
      <c r="I137" s="22">
        <v>53989</v>
      </c>
    </row>
    <row r="138" spans="1:9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0</v>
      </c>
      <c r="F138" s="22">
        <v>77806</v>
      </c>
      <c r="G138" s="22">
        <v>0</v>
      </c>
      <c r="H138" s="22">
        <v>0</v>
      </c>
      <c r="I138" s="22">
        <v>77806</v>
      </c>
    </row>
    <row r="139" spans="1:9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7707</v>
      </c>
      <c r="F141" s="22">
        <v>29587</v>
      </c>
      <c r="G141" s="22">
        <v>0</v>
      </c>
      <c r="H141" s="22">
        <v>0</v>
      </c>
      <c r="I141" s="22">
        <v>37294</v>
      </c>
    </row>
    <row r="142" spans="1:9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4095</v>
      </c>
      <c r="F142" s="22">
        <v>0</v>
      </c>
      <c r="G142" s="22">
        <v>0</v>
      </c>
      <c r="H142" s="22">
        <v>0</v>
      </c>
      <c r="I142" s="22">
        <v>4095</v>
      </c>
    </row>
    <row r="143" spans="1:9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2105</v>
      </c>
      <c r="F144" s="22">
        <v>12935</v>
      </c>
      <c r="G144" s="22">
        <v>0</v>
      </c>
      <c r="H144" s="22">
        <v>0</v>
      </c>
      <c r="I144" s="22">
        <v>15040</v>
      </c>
    </row>
    <row r="145" spans="1:9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10751</v>
      </c>
      <c r="F145" s="22">
        <v>9102</v>
      </c>
      <c r="G145" s="22">
        <v>0</v>
      </c>
      <c r="H145" s="22">
        <v>0</v>
      </c>
      <c r="I145" s="22">
        <v>19853</v>
      </c>
    </row>
    <row r="146" spans="1:9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12444</v>
      </c>
      <c r="F146" s="22">
        <v>10015</v>
      </c>
      <c r="G146" s="22">
        <v>0</v>
      </c>
      <c r="H146" s="22">
        <v>0</v>
      </c>
      <c r="I146" s="22">
        <v>22459</v>
      </c>
    </row>
    <row r="147" spans="1:9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27863</v>
      </c>
      <c r="F147" s="22">
        <v>47610</v>
      </c>
      <c r="G147" s="22">
        <v>0</v>
      </c>
      <c r="H147" s="22">
        <v>0</v>
      </c>
      <c r="I147" s="22">
        <v>75473</v>
      </c>
    </row>
    <row r="148" spans="1:9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0</v>
      </c>
      <c r="F148" s="22">
        <v>17982</v>
      </c>
      <c r="G148" s="22">
        <v>0</v>
      </c>
      <c r="H148" s="22">
        <v>0</v>
      </c>
      <c r="I148" s="22">
        <v>17982</v>
      </c>
    </row>
    <row r="149" spans="1:9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0</v>
      </c>
      <c r="F149" s="22">
        <v>7091</v>
      </c>
      <c r="G149" s="22">
        <v>0</v>
      </c>
      <c r="H149" s="22">
        <v>0</v>
      </c>
      <c r="I149" s="22">
        <v>7091</v>
      </c>
    </row>
    <row r="150" spans="1:9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17021</v>
      </c>
      <c r="F150" s="22">
        <v>35661</v>
      </c>
      <c r="G150" s="22">
        <v>0</v>
      </c>
      <c r="H150" s="22">
        <v>0</v>
      </c>
      <c r="I150" s="22">
        <v>52682</v>
      </c>
    </row>
    <row r="151" spans="1:9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12417</v>
      </c>
      <c r="F152" s="22">
        <v>0</v>
      </c>
      <c r="G152" s="22">
        <v>0</v>
      </c>
      <c r="H152" s="22">
        <v>5019</v>
      </c>
      <c r="I152" s="22">
        <v>17436</v>
      </c>
    </row>
    <row r="153" spans="1:9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0</v>
      </c>
      <c r="F153" s="22">
        <v>64629</v>
      </c>
      <c r="G153" s="22">
        <v>10738</v>
      </c>
      <c r="H153" s="22">
        <v>0</v>
      </c>
      <c r="I153" s="22">
        <v>75367</v>
      </c>
    </row>
    <row r="154" spans="1:9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5829</v>
      </c>
      <c r="F154" s="22">
        <v>57870</v>
      </c>
      <c r="G154" s="22">
        <v>0</v>
      </c>
      <c r="H154" s="22">
        <v>0</v>
      </c>
      <c r="I154" s="22">
        <v>63699</v>
      </c>
    </row>
    <row r="155" spans="1:9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10728</v>
      </c>
      <c r="F156" s="22">
        <v>29659</v>
      </c>
      <c r="G156" s="22">
        <v>0</v>
      </c>
      <c r="H156" s="22">
        <v>0</v>
      </c>
      <c r="I156" s="22">
        <v>40387</v>
      </c>
    </row>
    <row r="157" spans="1:9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42682</v>
      </c>
      <c r="F157" s="22">
        <v>252916</v>
      </c>
      <c r="G157" s="22">
        <v>0</v>
      </c>
      <c r="H157" s="22">
        <v>143820</v>
      </c>
      <c r="I157" s="22">
        <v>439418</v>
      </c>
    </row>
    <row r="158" spans="1:9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4813</v>
      </c>
      <c r="F159" s="22">
        <v>3294</v>
      </c>
      <c r="G159" s="22">
        <v>0</v>
      </c>
      <c r="H159" s="22">
        <v>0</v>
      </c>
      <c r="I159" s="22">
        <v>8107</v>
      </c>
    </row>
    <row r="160" spans="1:9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6398</v>
      </c>
      <c r="F160" s="22">
        <v>91315</v>
      </c>
      <c r="G160" s="22">
        <v>0</v>
      </c>
      <c r="H160" s="22">
        <v>0</v>
      </c>
      <c r="I160" s="22">
        <v>97713</v>
      </c>
    </row>
    <row r="161" spans="1:9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5717</v>
      </c>
      <c r="F161" s="22">
        <v>60370</v>
      </c>
      <c r="G161" s="22">
        <v>34474</v>
      </c>
      <c r="H161" s="22">
        <v>0</v>
      </c>
      <c r="I161" s="22">
        <v>100561</v>
      </c>
    </row>
    <row r="162" spans="1:9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14329</v>
      </c>
      <c r="F162" s="22">
        <v>55323</v>
      </c>
      <c r="G162" s="22">
        <v>0</v>
      </c>
      <c r="H162" s="22">
        <v>0</v>
      </c>
      <c r="I162" s="22">
        <v>69652</v>
      </c>
    </row>
    <row r="163" spans="1:9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0</v>
      </c>
      <c r="F163" s="22">
        <v>20631</v>
      </c>
      <c r="G163" s="22">
        <v>0</v>
      </c>
      <c r="H163" s="22">
        <v>0</v>
      </c>
      <c r="I163" s="22">
        <v>20631</v>
      </c>
    </row>
    <row r="164" spans="1:9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2583</v>
      </c>
      <c r="F164" s="22">
        <v>0</v>
      </c>
      <c r="G164" s="22">
        <v>0</v>
      </c>
      <c r="H164" s="22">
        <v>0</v>
      </c>
      <c r="I164" s="22">
        <v>2583</v>
      </c>
    </row>
    <row r="165" spans="1:9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0</v>
      </c>
      <c r="F165" s="22">
        <v>3259</v>
      </c>
      <c r="G165" s="22">
        <v>0</v>
      </c>
      <c r="H165" s="22">
        <v>0</v>
      </c>
      <c r="I165" s="22">
        <v>3259</v>
      </c>
    </row>
    <row r="166" spans="1:9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13485</v>
      </c>
      <c r="F166" s="22">
        <v>0</v>
      </c>
      <c r="G166" s="22">
        <v>0</v>
      </c>
      <c r="H166" s="22">
        <v>0</v>
      </c>
      <c r="I166" s="22">
        <v>13485</v>
      </c>
    </row>
    <row r="167" spans="1:9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0</v>
      </c>
      <c r="F167" s="22">
        <v>41528</v>
      </c>
      <c r="G167" s="22">
        <v>15214</v>
      </c>
      <c r="H167" s="22">
        <v>0</v>
      </c>
      <c r="I167" s="22">
        <v>56742</v>
      </c>
    </row>
    <row r="168" spans="1:9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18220</v>
      </c>
      <c r="F168" s="22">
        <v>153805</v>
      </c>
      <c r="G168" s="22">
        <v>0</v>
      </c>
      <c r="H168" s="22">
        <v>0</v>
      </c>
      <c r="I168" s="22">
        <v>172025</v>
      </c>
    </row>
    <row r="169" spans="1:9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1327</v>
      </c>
      <c r="F169" s="22">
        <v>0</v>
      </c>
      <c r="G169" s="22">
        <v>0</v>
      </c>
      <c r="H169" s="22">
        <v>0</v>
      </c>
      <c r="I169" s="22">
        <v>1327</v>
      </c>
    </row>
    <row r="170" spans="1:9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3731</v>
      </c>
      <c r="F170" s="22">
        <v>12830</v>
      </c>
      <c r="G170" s="22">
        <v>0</v>
      </c>
      <c r="H170" s="22">
        <v>0</v>
      </c>
      <c r="I170" s="22">
        <v>16561</v>
      </c>
    </row>
    <row r="171" spans="1:9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0</v>
      </c>
      <c r="F171" s="22">
        <v>368669</v>
      </c>
      <c r="G171" s="22">
        <v>0</v>
      </c>
      <c r="H171" s="22">
        <v>0</v>
      </c>
      <c r="I171" s="22">
        <v>368669</v>
      </c>
    </row>
    <row r="172" spans="1:9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0</v>
      </c>
      <c r="F172" s="22">
        <v>25439</v>
      </c>
      <c r="G172" s="22">
        <v>0</v>
      </c>
      <c r="H172" s="22">
        <v>0</v>
      </c>
      <c r="I172" s="22">
        <v>25439</v>
      </c>
    </row>
    <row r="173" spans="1:9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10899</v>
      </c>
      <c r="F173" s="22">
        <v>16409</v>
      </c>
      <c r="G173" s="22">
        <v>0</v>
      </c>
      <c r="H173" s="22">
        <v>0</v>
      </c>
      <c r="I173" s="22">
        <v>27308</v>
      </c>
    </row>
    <row r="174" spans="1:9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64693</v>
      </c>
      <c r="F174" s="22">
        <v>233586</v>
      </c>
      <c r="G174" s="22">
        <v>0</v>
      </c>
      <c r="H174" s="22">
        <v>0</v>
      </c>
      <c r="I174" s="22">
        <v>298279</v>
      </c>
    </row>
    <row r="175" spans="1:9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8514</v>
      </c>
      <c r="F176" s="22">
        <v>52415</v>
      </c>
      <c r="G176" s="22">
        <v>0</v>
      </c>
      <c r="H176" s="22">
        <v>0</v>
      </c>
      <c r="I176" s="22">
        <v>60929</v>
      </c>
    </row>
    <row r="177" spans="1:9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6846</v>
      </c>
      <c r="F177" s="22">
        <v>61179</v>
      </c>
      <c r="G177" s="22">
        <v>32724</v>
      </c>
      <c r="H177" s="22">
        <v>0</v>
      </c>
      <c r="I177" s="22">
        <v>100749</v>
      </c>
    </row>
    <row r="178" spans="1:9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15725</v>
      </c>
      <c r="F178" s="22">
        <v>56464</v>
      </c>
      <c r="G178" s="22">
        <v>0</v>
      </c>
      <c r="H178" s="22">
        <v>0</v>
      </c>
      <c r="I178" s="22">
        <v>72189</v>
      </c>
    </row>
    <row r="179" spans="1:9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162639</v>
      </c>
      <c r="I179" s="22">
        <v>162639</v>
      </c>
    </row>
    <row r="180" spans="1:9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14175</v>
      </c>
      <c r="F180" s="22">
        <v>13599</v>
      </c>
      <c r="G180" s="22">
        <v>0</v>
      </c>
      <c r="H180" s="22">
        <v>0</v>
      </c>
      <c r="I180" s="22">
        <v>27774</v>
      </c>
    </row>
    <row r="181" spans="1:9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5319</v>
      </c>
      <c r="F181" s="22">
        <v>16739</v>
      </c>
      <c r="G181" s="22">
        <v>0</v>
      </c>
      <c r="H181" s="22">
        <v>0</v>
      </c>
      <c r="I181" s="22">
        <v>22058</v>
      </c>
    </row>
    <row r="182" spans="1:9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45608</v>
      </c>
      <c r="F182" s="22">
        <v>43172</v>
      </c>
      <c r="G182" s="22">
        <v>0</v>
      </c>
      <c r="H182" s="22">
        <v>0</v>
      </c>
      <c r="I182" s="22">
        <v>88780</v>
      </c>
    </row>
    <row r="183" spans="1:9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10587</v>
      </c>
      <c r="F183" s="22">
        <v>9152</v>
      </c>
      <c r="G183" s="22">
        <v>0</v>
      </c>
      <c r="H183" s="22">
        <v>0</v>
      </c>
      <c r="I183" s="22">
        <v>19739</v>
      </c>
    </row>
    <row r="184" spans="1:9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8045</v>
      </c>
      <c r="F184" s="22">
        <v>10430</v>
      </c>
      <c r="G184" s="22">
        <v>0</v>
      </c>
      <c r="H184" s="22">
        <v>0</v>
      </c>
      <c r="I184" s="22">
        <v>18475</v>
      </c>
    </row>
    <row r="185" spans="1:9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2846</v>
      </c>
      <c r="F185" s="22">
        <v>6257</v>
      </c>
      <c r="G185" s="22">
        <v>0</v>
      </c>
      <c r="H185" s="22">
        <v>0</v>
      </c>
      <c r="I185" s="22">
        <v>9103</v>
      </c>
    </row>
    <row r="186" spans="1:9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15990</v>
      </c>
      <c r="F186" s="22">
        <v>17913</v>
      </c>
      <c r="G186" s="22">
        <v>0</v>
      </c>
      <c r="H186" s="22">
        <v>0</v>
      </c>
      <c r="I186" s="22">
        <v>33903</v>
      </c>
    </row>
    <row r="187" spans="1:9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13256</v>
      </c>
      <c r="F187" s="22">
        <v>0</v>
      </c>
      <c r="G187" s="22">
        <v>0</v>
      </c>
      <c r="H187" s="22">
        <v>0</v>
      </c>
      <c r="I187" s="22">
        <v>13256</v>
      </c>
    </row>
    <row r="188" spans="1:9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12025</v>
      </c>
      <c r="F188" s="22">
        <v>64485</v>
      </c>
      <c r="G188" s="22">
        <v>0</v>
      </c>
      <c r="H188" s="22">
        <v>0</v>
      </c>
      <c r="I188" s="22">
        <v>76510</v>
      </c>
    </row>
    <row r="189" spans="1:9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4714</v>
      </c>
      <c r="F189" s="22">
        <v>6125</v>
      </c>
      <c r="G189" s="22">
        <v>0</v>
      </c>
      <c r="H189" s="22">
        <v>0</v>
      </c>
      <c r="I189" s="22">
        <v>10839</v>
      </c>
    </row>
    <row r="190" spans="1:9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0</v>
      </c>
      <c r="F190" s="22">
        <v>1197377</v>
      </c>
      <c r="G190" s="22">
        <v>0</v>
      </c>
      <c r="H190" s="22">
        <v>0</v>
      </c>
      <c r="I190" s="22">
        <v>1197377</v>
      </c>
    </row>
    <row r="191" spans="1:9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7228</v>
      </c>
      <c r="F191" s="22">
        <v>107889</v>
      </c>
      <c r="G191" s="22">
        <v>0</v>
      </c>
      <c r="H191" s="22">
        <v>0</v>
      </c>
      <c r="I191" s="22">
        <v>115117</v>
      </c>
    </row>
    <row r="192" spans="1:9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4120</v>
      </c>
      <c r="F192" s="22">
        <v>10223</v>
      </c>
      <c r="G192" s="22">
        <v>0</v>
      </c>
      <c r="H192" s="22">
        <v>0</v>
      </c>
      <c r="I192" s="22">
        <v>14343</v>
      </c>
    </row>
    <row r="193" spans="1:9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2404</v>
      </c>
      <c r="F193" s="22">
        <v>35424</v>
      </c>
      <c r="G193" s="22">
        <v>0</v>
      </c>
      <c r="H193" s="22">
        <v>0</v>
      </c>
      <c r="I193" s="22">
        <v>37828</v>
      </c>
    </row>
    <row r="194" spans="1:9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0</v>
      </c>
      <c r="F194" s="22">
        <v>87071</v>
      </c>
      <c r="G194" s="22">
        <v>0</v>
      </c>
      <c r="H194" s="22">
        <v>0</v>
      </c>
      <c r="I194" s="22">
        <v>87071</v>
      </c>
    </row>
    <row r="195" spans="1:9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0</v>
      </c>
      <c r="F195" s="22">
        <v>15464</v>
      </c>
      <c r="G195" s="22">
        <v>0</v>
      </c>
      <c r="H195" s="22">
        <v>0</v>
      </c>
      <c r="I195" s="22">
        <v>15464</v>
      </c>
    </row>
    <row r="196" spans="1:9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13613</v>
      </c>
      <c r="F196" s="22">
        <v>107024</v>
      </c>
      <c r="G196" s="22">
        <v>0</v>
      </c>
      <c r="H196" s="22">
        <v>0</v>
      </c>
      <c r="I196" s="22">
        <v>120637</v>
      </c>
    </row>
    <row r="197" spans="1:9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9121</v>
      </c>
      <c r="F197" s="22">
        <v>141469</v>
      </c>
      <c r="G197" s="22">
        <v>0</v>
      </c>
      <c r="H197" s="22">
        <v>0</v>
      </c>
      <c r="I197" s="22">
        <v>150590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1333</v>
      </c>
      <c r="F198" s="22">
        <v>5564</v>
      </c>
      <c r="G198" s="22">
        <v>0</v>
      </c>
      <c r="H198" s="22">
        <v>0</v>
      </c>
      <c r="I198" s="22">
        <v>6897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1985</v>
      </c>
      <c r="F200" s="22">
        <v>5820</v>
      </c>
      <c r="G200" s="22">
        <v>0</v>
      </c>
      <c r="H200" s="22">
        <v>0</v>
      </c>
      <c r="I200" s="22">
        <v>7805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2987</v>
      </c>
      <c r="G201" s="22">
        <v>0</v>
      </c>
      <c r="H201" s="22">
        <v>0</v>
      </c>
      <c r="I201" s="22">
        <v>2987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2798</v>
      </c>
      <c r="G202" s="22">
        <v>0</v>
      </c>
      <c r="H202" s="22">
        <v>0</v>
      </c>
      <c r="I202" s="22">
        <v>2798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8167</v>
      </c>
      <c r="F203" s="22">
        <v>0</v>
      </c>
      <c r="G203" s="22">
        <v>0</v>
      </c>
      <c r="H203" s="22">
        <v>0</v>
      </c>
      <c r="I203" s="22">
        <v>8167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1385</v>
      </c>
      <c r="G206" s="22">
        <v>0</v>
      </c>
      <c r="H206" s="22">
        <v>0</v>
      </c>
      <c r="I206" s="22">
        <v>1385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4813</v>
      </c>
      <c r="G207" s="22">
        <v>0</v>
      </c>
      <c r="H207" s="22">
        <v>0</v>
      </c>
      <c r="I207" s="22">
        <v>4813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5806</v>
      </c>
      <c r="F208" s="22">
        <v>6378</v>
      </c>
      <c r="G208" s="22">
        <v>0</v>
      </c>
      <c r="H208" s="22">
        <v>0</v>
      </c>
      <c r="I208" s="22">
        <v>12184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794</v>
      </c>
      <c r="F210" s="22">
        <v>6463</v>
      </c>
      <c r="G210" s="22">
        <v>0</v>
      </c>
      <c r="H210" s="22">
        <v>0</v>
      </c>
      <c r="I210" s="22">
        <v>7257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7076</v>
      </c>
      <c r="F212" s="22">
        <v>22647</v>
      </c>
      <c r="G212" s="22">
        <v>0</v>
      </c>
      <c r="H212" s="22">
        <v>0</v>
      </c>
      <c r="I212" s="22">
        <v>29723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4954</v>
      </c>
      <c r="F213" s="22">
        <v>13414</v>
      </c>
      <c r="G213" s="22">
        <v>0</v>
      </c>
      <c r="H213" s="22">
        <v>0</v>
      </c>
      <c r="I213" s="22">
        <v>18368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2873</v>
      </c>
      <c r="G215" s="22">
        <v>0</v>
      </c>
      <c r="H215" s="22">
        <v>0</v>
      </c>
      <c r="I215" s="22">
        <v>2873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915</v>
      </c>
      <c r="F217" s="22">
        <v>0</v>
      </c>
      <c r="G217" s="22">
        <v>0</v>
      </c>
      <c r="H217" s="22">
        <v>0</v>
      </c>
      <c r="I217" s="22">
        <v>915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3019</v>
      </c>
      <c r="G219" s="22">
        <v>0</v>
      </c>
      <c r="H219" s="22">
        <v>0</v>
      </c>
      <c r="I219" s="22">
        <v>3019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2032</v>
      </c>
      <c r="I220" s="22">
        <v>2032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1491</v>
      </c>
      <c r="F222" s="22">
        <v>0</v>
      </c>
      <c r="G222" s="22">
        <v>0</v>
      </c>
      <c r="H222" s="22">
        <v>0</v>
      </c>
      <c r="I222" s="22">
        <v>1491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10067</v>
      </c>
      <c r="F223" s="22">
        <v>18888</v>
      </c>
      <c r="G223" s="22">
        <v>0</v>
      </c>
      <c r="H223" s="22">
        <v>0</v>
      </c>
      <c r="I223" s="22">
        <v>28955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112322</v>
      </c>
      <c r="F224" s="22">
        <v>1097</v>
      </c>
      <c r="G224" s="22">
        <v>0</v>
      </c>
      <c r="H224" s="22">
        <v>0</v>
      </c>
      <c r="I224" s="22">
        <v>113419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1619</v>
      </c>
      <c r="G227" s="22">
        <v>0</v>
      </c>
      <c r="H227" s="22">
        <v>0</v>
      </c>
      <c r="I227" s="22">
        <v>1619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10932</v>
      </c>
      <c r="F228" s="22">
        <v>0</v>
      </c>
      <c r="G228" s="22">
        <v>1266</v>
      </c>
      <c r="H228" s="22">
        <v>0</v>
      </c>
      <c r="I228" s="22">
        <v>12198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1747</v>
      </c>
      <c r="F229" s="22">
        <v>0</v>
      </c>
      <c r="G229" s="22">
        <v>0</v>
      </c>
      <c r="H229" s="22">
        <v>0</v>
      </c>
      <c r="I229" s="22">
        <v>1747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1429</v>
      </c>
      <c r="F230" s="22">
        <v>0</v>
      </c>
      <c r="G230" s="22">
        <v>0</v>
      </c>
      <c r="H230" s="22">
        <v>0</v>
      </c>
      <c r="I230" s="22">
        <v>1429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1097</v>
      </c>
      <c r="F231" s="22">
        <v>0</v>
      </c>
      <c r="G231" s="22">
        <v>0</v>
      </c>
      <c r="H231" s="22">
        <v>0</v>
      </c>
      <c r="I231" s="22">
        <v>1097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7614</v>
      </c>
      <c r="G232" s="22">
        <v>0</v>
      </c>
      <c r="H232" s="22">
        <v>0</v>
      </c>
      <c r="I232" s="22">
        <v>7614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2125</v>
      </c>
      <c r="G233" s="22">
        <v>0</v>
      </c>
      <c r="H233" s="22">
        <v>0</v>
      </c>
      <c r="I233" s="22">
        <v>2125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4756</v>
      </c>
      <c r="G234" s="22">
        <v>0</v>
      </c>
      <c r="H234" s="22">
        <v>0</v>
      </c>
      <c r="I234" s="22">
        <v>4756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692</v>
      </c>
      <c r="F236" s="22">
        <v>0</v>
      </c>
      <c r="G236" s="22">
        <v>0</v>
      </c>
      <c r="H236" s="22">
        <v>0</v>
      </c>
      <c r="I236" s="22">
        <v>692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772</v>
      </c>
      <c r="F237" s="22">
        <v>3452</v>
      </c>
      <c r="G237" s="22">
        <v>0</v>
      </c>
      <c r="H237" s="22">
        <v>0</v>
      </c>
      <c r="I237" s="22">
        <v>4224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3861</v>
      </c>
      <c r="F239" s="22">
        <v>7472</v>
      </c>
      <c r="G239" s="22">
        <v>0</v>
      </c>
      <c r="H239" s="22">
        <v>0</v>
      </c>
      <c r="I239" s="22">
        <v>11333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1912</v>
      </c>
      <c r="G241" s="22">
        <v>0</v>
      </c>
      <c r="H241" s="22">
        <v>0</v>
      </c>
      <c r="I241" s="22">
        <v>1912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814</v>
      </c>
      <c r="F242" s="22">
        <v>15310</v>
      </c>
      <c r="G242" s="22">
        <v>0</v>
      </c>
      <c r="H242" s="22">
        <v>0</v>
      </c>
      <c r="I242" s="22">
        <v>16124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2712</v>
      </c>
      <c r="G249" s="22">
        <v>0</v>
      </c>
      <c r="H249" s="22">
        <v>0</v>
      </c>
      <c r="I249" s="22">
        <v>2712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45938</v>
      </c>
      <c r="I251" s="22">
        <v>45938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2469</v>
      </c>
      <c r="F252" s="22">
        <v>0</v>
      </c>
      <c r="G252" s="22">
        <v>0</v>
      </c>
      <c r="H252" s="22">
        <v>0</v>
      </c>
      <c r="I252" s="22">
        <v>2469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2978</v>
      </c>
      <c r="G253" s="22">
        <v>0</v>
      </c>
      <c r="H253" s="22">
        <v>0</v>
      </c>
      <c r="I253" s="22">
        <v>2978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891</v>
      </c>
      <c r="F256" s="22">
        <v>5799</v>
      </c>
      <c r="G256" s="22">
        <v>0</v>
      </c>
      <c r="H256" s="22">
        <v>0</v>
      </c>
      <c r="I256" s="22">
        <v>6690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991</v>
      </c>
      <c r="F257" s="22">
        <v>3397</v>
      </c>
      <c r="G257" s="22">
        <v>0</v>
      </c>
      <c r="H257" s="22">
        <v>0</v>
      </c>
      <c r="I257" s="22">
        <v>4388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19913</v>
      </c>
      <c r="G258" s="22">
        <v>0</v>
      </c>
      <c r="H258" s="22">
        <v>0</v>
      </c>
      <c r="I258" s="22">
        <v>19913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23084</v>
      </c>
      <c r="G259" s="22">
        <v>0</v>
      </c>
      <c r="H259" s="22">
        <v>0</v>
      </c>
      <c r="I259" s="22">
        <v>23084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1233</v>
      </c>
      <c r="F260" s="22">
        <v>1740</v>
      </c>
      <c r="G260" s="22">
        <v>0</v>
      </c>
      <c r="H260" s="22">
        <v>0</v>
      </c>
      <c r="I260" s="22">
        <v>2973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6568</v>
      </c>
      <c r="G262" s="22">
        <v>0</v>
      </c>
      <c r="H262" s="22">
        <v>0</v>
      </c>
      <c r="I262" s="22">
        <v>6568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691</v>
      </c>
      <c r="F263" s="22">
        <v>0</v>
      </c>
      <c r="G263" s="22">
        <v>0</v>
      </c>
      <c r="H263" s="22">
        <v>0</v>
      </c>
      <c r="I263" s="22">
        <v>691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4337</v>
      </c>
      <c r="G264" s="22">
        <v>0</v>
      </c>
      <c r="H264" s="22">
        <v>0</v>
      </c>
      <c r="I264" s="22">
        <v>4337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3485</v>
      </c>
      <c r="G266" s="22">
        <v>0</v>
      </c>
      <c r="H266" s="22">
        <v>0</v>
      </c>
      <c r="I266" s="22">
        <v>3485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255</v>
      </c>
      <c r="G268" s="22">
        <v>0</v>
      </c>
      <c r="H268" s="22">
        <v>0</v>
      </c>
      <c r="I268" s="22">
        <v>255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5510</v>
      </c>
      <c r="G270" s="22">
        <v>0</v>
      </c>
      <c r="H270" s="22">
        <v>0</v>
      </c>
      <c r="I270" s="22">
        <v>5510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3519</v>
      </c>
      <c r="G273" s="22">
        <v>0</v>
      </c>
      <c r="H273" s="22">
        <v>0</v>
      </c>
      <c r="I273" s="22">
        <v>3519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2501</v>
      </c>
      <c r="G275" s="22">
        <v>0</v>
      </c>
      <c r="H275" s="22">
        <v>0</v>
      </c>
      <c r="I275" s="22">
        <v>2501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2058</v>
      </c>
      <c r="F277" s="22">
        <v>7430</v>
      </c>
      <c r="G277" s="22">
        <v>0</v>
      </c>
      <c r="H277" s="22">
        <v>0</v>
      </c>
      <c r="I277" s="22">
        <v>9488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1354</v>
      </c>
      <c r="F279" s="22">
        <v>0</v>
      </c>
      <c r="G279" s="22">
        <v>0</v>
      </c>
      <c r="H279" s="22">
        <v>0</v>
      </c>
      <c r="I279" s="22">
        <v>1354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9616</v>
      </c>
      <c r="F282" s="22">
        <v>9715</v>
      </c>
      <c r="G282" s="22">
        <v>0</v>
      </c>
      <c r="H282" s="22">
        <v>0</v>
      </c>
      <c r="I282" s="22">
        <v>19331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595</v>
      </c>
      <c r="F283" s="22">
        <v>2891</v>
      </c>
      <c r="G283" s="22">
        <v>0</v>
      </c>
      <c r="H283" s="22">
        <v>0</v>
      </c>
      <c r="I283" s="22">
        <v>3486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2813</v>
      </c>
      <c r="F285" s="22">
        <v>0</v>
      </c>
      <c r="G285" s="22">
        <v>0</v>
      </c>
      <c r="H285" s="22">
        <v>0</v>
      </c>
      <c r="I285" s="22">
        <v>2813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2509</v>
      </c>
      <c r="F289" s="22">
        <v>0</v>
      </c>
      <c r="G289" s="22">
        <v>0</v>
      </c>
      <c r="H289" s="22">
        <v>0</v>
      </c>
      <c r="I289" s="22">
        <v>2509</v>
      </c>
    </row>
    <row r="290" spans="1:9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536</v>
      </c>
      <c r="F290" s="22">
        <v>0</v>
      </c>
      <c r="G290" s="22">
        <v>0</v>
      </c>
      <c r="H290" s="22">
        <v>0</v>
      </c>
      <c r="I290" s="22">
        <v>536</v>
      </c>
    </row>
    <row r="291" spans="1: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3322</v>
      </c>
      <c r="G302" s="22">
        <v>0</v>
      </c>
      <c r="H302" s="22">
        <v>0</v>
      </c>
      <c r="I302" s="22">
        <v>3322</v>
      </c>
    </row>
    <row r="303" spans="1: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165413</v>
      </c>
      <c r="F342" s="22">
        <v>0</v>
      </c>
      <c r="G342" s="22">
        <v>0</v>
      </c>
      <c r="H342" s="22">
        <v>0</v>
      </c>
      <c r="I342" s="22">
        <v>165413</v>
      </c>
    </row>
    <row r="343" spans="1: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1008123</v>
      </c>
      <c r="F343" s="22">
        <v>0</v>
      </c>
      <c r="G343" s="22">
        <v>0</v>
      </c>
      <c r="H343" s="22">
        <v>0</v>
      </c>
      <c r="I343" s="22">
        <v>1008123</v>
      </c>
    </row>
    <row r="344" spans="1: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41719</v>
      </c>
      <c r="F344" s="22">
        <v>0</v>
      </c>
      <c r="G344" s="22">
        <v>0</v>
      </c>
      <c r="H344" s="22">
        <v>0</v>
      </c>
      <c r="I344" s="22">
        <v>41719</v>
      </c>
    </row>
    <row r="345" spans="1: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31668</v>
      </c>
      <c r="F345" s="22">
        <v>0</v>
      </c>
      <c r="G345" s="22">
        <v>0</v>
      </c>
      <c r="H345" s="22">
        <v>0</v>
      </c>
      <c r="I345" s="22">
        <v>31668</v>
      </c>
    </row>
    <row r="346" spans="1: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18082</v>
      </c>
      <c r="F346" s="22">
        <v>0</v>
      </c>
      <c r="G346" s="22">
        <v>0</v>
      </c>
      <c r="H346" s="22">
        <v>0</v>
      </c>
      <c r="I346" s="22">
        <v>18082</v>
      </c>
    </row>
    <row r="347" spans="1: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68980</v>
      </c>
      <c r="F348" s="22">
        <v>0</v>
      </c>
      <c r="G348" s="22">
        <v>0</v>
      </c>
      <c r="H348" s="22">
        <v>0</v>
      </c>
      <c r="I348" s="22">
        <v>68980</v>
      </c>
    </row>
    <row r="349" spans="1:9" x14ac:dyDescent="0.25">
      <c r="A349" s="22" t="s">
        <v>122</v>
      </c>
      <c r="B349" s="22" t="s">
        <v>805</v>
      </c>
      <c r="C349" s="22" t="s">
        <v>820</v>
      </c>
      <c r="D349" s="22" t="s">
        <v>821</v>
      </c>
      <c r="E349" s="22">
        <v>11372</v>
      </c>
      <c r="F349" s="22">
        <v>118532</v>
      </c>
      <c r="G349" s="22">
        <v>0</v>
      </c>
      <c r="H349" s="22">
        <v>0</v>
      </c>
      <c r="I349" s="22">
        <v>129904</v>
      </c>
    </row>
    <row r="350" spans="1:9" x14ac:dyDescent="0.25">
      <c r="A350" s="22" t="s">
        <v>122</v>
      </c>
      <c r="B350" s="22" t="s">
        <v>822</v>
      </c>
      <c r="C350" s="22" t="s">
        <v>823</v>
      </c>
      <c r="D350" s="22" t="s">
        <v>824</v>
      </c>
      <c r="E350" s="22">
        <v>0</v>
      </c>
      <c r="F350" s="22">
        <v>2255</v>
      </c>
      <c r="G350" s="22">
        <v>0</v>
      </c>
      <c r="H350" s="22">
        <v>0</v>
      </c>
      <c r="I350" s="22">
        <v>2255</v>
      </c>
    </row>
    <row r="351" spans="1:9" x14ac:dyDescent="0.25">
      <c r="A351" s="22"/>
      <c r="B351" s="22"/>
      <c r="C351" s="22"/>
      <c r="D351" s="22" t="s">
        <v>825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172ED-3F80-4EDF-BAA9-AFBB3991D6A1}">
  <dimension ref="A1:W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3" width="15.7109375" customWidth="1"/>
  </cols>
  <sheetData>
    <row r="1" spans="1:23" ht="24" customHeight="1" x14ac:dyDescent="0.3">
      <c r="A1" s="4" t="str">
        <f>HYPERLINK("#'Index'!A1", "&lt;&lt; Index")</f>
        <v>&lt;&lt; Index</v>
      </c>
      <c r="B1" s="20" t="s">
        <v>1338</v>
      </c>
      <c r="D1" s="20" t="s">
        <v>1339</v>
      </c>
    </row>
    <row r="2" spans="1:23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1340</v>
      </c>
      <c r="F2" s="21" t="s">
        <v>1341</v>
      </c>
      <c r="G2" s="21" t="s">
        <v>1126</v>
      </c>
      <c r="H2" s="21" t="s">
        <v>1342</v>
      </c>
      <c r="I2" s="21" t="s">
        <v>1343</v>
      </c>
      <c r="J2" s="21" t="s">
        <v>1198</v>
      </c>
      <c r="K2" s="21" t="s">
        <v>1344</v>
      </c>
      <c r="L2" s="21" t="s">
        <v>1345</v>
      </c>
      <c r="M2" s="21" t="s">
        <v>1346</v>
      </c>
      <c r="N2" s="21" t="s">
        <v>1347</v>
      </c>
      <c r="O2" s="21" t="s">
        <v>1305</v>
      </c>
      <c r="P2" s="21" t="s">
        <v>1348</v>
      </c>
      <c r="Q2" s="21" t="s">
        <v>1347</v>
      </c>
      <c r="R2" s="21" t="s">
        <v>1305</v>
      </c>
      <c r="S2" s="21" t="s">
        <v>1349</v>
      </c>
      <c r="T2" s="21" t="s">
        <v>1350</v>
      </c>
      <c r="U2" s="21" t="s">
        <v>1351</v>
      </c>
      <c r="V2" s="21" t="s">
        <v>1352</v>
      </c>
      <c r="W2" s="21" t="s">
        <v>1353</v>
      </c>
    </row>
    <row r="3" spans="1:23" x14ac:dyDescent="0.25">
      <c r="A3" s="21"/>
      <c r="B3" s="21"/>
      <c r="C3" s="21"/>
      <c r="D3" s="21" t="s">
        <v>88</v>
      </c>
      <c r="E3" s="21" t="s">
        <v>1354</v>
      </c>
      <c r="F3" s="21" t="s">
        <v>1355</v>
      </c>
      <c r="G3" s="21" t="s">
        <v>1356</v>
      </c>
      <c r="H3" s="21" t="s">
        <v>1357</v>
      </c>
      <c r="I3" s="21" t="s">
        <v>1358</v>
      </c>
      <c r="J3" s="21" t="s">
        <v>1359</v>
      </c>
      <c r="K3" s="21" t="s">
        <v>1360</v>
      </c>
      <c r="L3" s="21" t="s">
        <v>1361</v>
      </c>
      <c r="M3" s="21" t="s">
        <v>1362</v>
      </c>
      <c r="N3" s="21" t="s">
        <v>1363</v>
      </c>
      <c r="O3" s="21" t="s">
        <v>1364</v>
      </c>
      <c r="P3" s="21" t="s">
        <v>1365</v>
      </c>
      <c r="Q3" s="21" t="s">
        <v>1366</v>
      </c>
      <c r="R3" s="21" t="s">
        <v>1367</v>
      </c>
      <c r="S3" s="21" t="s">
        <v>1368</v>
      </c>
      <c r="T3" s="21" t="s">
        <v>1369</v>
      </c>
      <c r="U3" s="21" t="s">
        <v>1370</v>
      </c>
      <c r="V3" s="21" t="s">
        <v>1371</v>
      </c>
      <c r="W3" s="21" t="s">
        <v>1372</v>
      </c>
    </row>
    <row r="4" spans="1:23" x14ac:dyDescent="0.25">
      <c r="A4" s="23" t="s">
        <v>122</v>
      </c>
      <c r="B4" s="23" t="s">
        <v>123</v>
      </c>
      <c r="C4" s="23" t="s">
        <v>124</v>
      </c>
      <c r="D4" s="23" t="s">
        <v>125</v>
      </c>
      <c r="E4" s="23"/>
      <c r="F4" s="23">
        <v>4.3422999999999998</v>
      </c>
      <c r="G4" s="23">
        <v>0</v>
      </c>
      <c r="H4" s="23">
        <v>8.0333000000000006</v>
      </c>
      <c r="I4" s="23">
        <v>0</v>
      </c>
      <c r="J4" s="23"/>
      <c r="K4" s="23"/>
      <c r="L4" s="23"/>
      <c r="M4" s="23"/>
      <c r="N4" s="23">
        <v>2.5114100000000001</v>
      </c>
      <c r="O4" s="23">
        <v>3.56366</v>
      </c>
      <c r="P4" s="23"/>
      <c r="Q4" s="23">
        <v>2.5114100000000001</v>
      </c>
      <c r="R4" s="23">
        <v>3.56366</v>
      </c>
      <c r="S4" s="23">
        <v>0</v>
      </c>
      <c r="T4" s="23">
        <v>3.4419999999999999E-2</v>
      </c>
      <c r="U4" s="23"/>
      <c r="V4" s="23"/>
      <c r="W4" s="23">
        <v>0</v>
      </c>
    </row>
    <row r="5" spans="1:23" x14ac:dyDescent="0.25">
      <c r="A5" s="23" t="s">
        <v>122</v>
      </c>
      <c r="B5" s="23" t="s">
        <v>123</v>
      </c>
      <c r="C5" s="23" t="s">
        <v>126</v>
      </c>
      <c r="D5" s="23" t="s">
        <v>127</v>
      </c>
      <c r="E5" s="23"/>
      <c r="F5" s="23">
        <v>7.1862000000000004</v>
      </c>
      <c r="G5" s="23">
        <v>0</v>
      </c>
      <c r="H5" s="23">
        <v>11.366400000000001</v>
      </c>
      <c r="I5" s="23">
        <v>0</v>
      </c>
      <c r="J5" s="23"/>
      <c r="K5" s="23"/>
      <c r="L5" s="23"/>
      <c r="M5" s="23"/>
      <c r="N5" s="23">
        <v>2.5924999999999998</v>
      </c>
      <c r="O5" s="23">
        <v>3.8003</v>
      </c>
      <c r="P5" s="23"/>
      <c r="Q5" s="23">
        <v>0.255</v>
      </c>
      <c r="R5" s="23">
        <v>0.27310000000000001</v>
      </c>
      <c r="S5" s="23">
        <v>0</v>
      </c>
      <c r="T5" s="23">
        <v>0.18970000000000001</v>
      </c>
      <c r="U5" s="23"/>
      <c r="V5" s="23"/>
      <c r="W5" s="23">
        <v>0</v>
      </c>
    </row>
    <row r="6" spans="1:23" x14ac:dyDescent="0.25">
      <c r="A6" s="23" t="s">
        <v>122</v>
      </c>
      <c r="B6" s="23" t="s">
        <v>123</v>
      </c>
      <c r="C6" s="23" t="s">
        <v>128</v>
      </c>
      <c r="D6" s="23" t="s">
        <v>129</v>
      </c>
      <c r="E6" s="23"/>
      <c r="F6" s="23">
        <v>3.7968000000000002</v>
      </c>
      <c r="G6" s="23">
        <v>0</v>
      </c>
      <c r="H6" s="23">
        <v>10.991300000000001</v>
      </c>
      <c r="I6" s="23">
        <v>0</v>
      </c>
      <c r="J6" s="23"/>
      <c r="K6" s="23"/>
      <c r="L6" s="23"/>
      <c r="M6" s="23"/>
      <c r="N6" s="23">
        <v>2.5253000000000001</v>
      </c>
      <c r="O6" s="23">
        <v>3.3047</v>
      </c>
      <c r="P6" s="23"/>
      <c r="Q6" s="23">
        <v>2.5253000000000001</v>
      </c>
      <c r="R6" s="23">
        <v>3.3047</v>
      </c>
      <c r="S6" s="23">
        <v>0</v>
      </c>
      <c r="T6" s="23">
        <v>0</v>
      </c>
      <c r="U6" s="23"/>
      <c r="V6" s="23"/>
      <c r="W6" s="23">
        <v>0</v>
      </c>
    </row>
    <row r="7" spans="1:23" x14ac:dyDescent="0.25">
      <c r="A7" s="23" t="s">
        <v>122</v>
      </c>
      <c r="B7" s="23" t="s">
        <v>123</v>
      </c>
      <c r="C7" s="23" t="s">
        <v>130</v>
      </c>
      <c r="D7" s="23" t="s">
        <v>131</v>
      </c>
      <c r="E7" s="23"/>
      <c r="F7" s="23">
        <v>7.5476999999999999</v>
      </c>
      <c r="G7" s="23">
        <v>0</v>
      </c>
      <c r="H7" s="23">
        <v>12.294499999999999</v>
      </c>
      <c r="I7" s="23">
        <v>0</v>
      </c>
      <c r="J7" s="23"/>
      <c r="K7" s="23"/>
      <c r="L7" s="23"/>
      <c r="M7" s="23"/>
      <c r="N7" s="23">
        <v>2.6036999999999999</v>
      </c>
      <c r="O7" s="23">
        <v>3.7027999999999999</v>
      </c>
      <c r="P7" s="23"/>
      <c r="Q7" s="23">
        <v>2.6036999999999999</v>
      </c>
      <c r="R7" s="23">
        <v>3.7027999999999999</v>
      </c>
      <c r="S7" s="23">
        <v>0</v>
      </c>
      <c r="T7" s="23">
        <v>0.13039999999999999</v>
      </c>
      <c r="U7" s="23"/>
      <c r="V7" s="23"/>
      <c r="W7" s="23">
        <v>0</v>
      </c>
    </row>
    <row r="8" spans="1:23" x14ac:dyDescent="0.25">
      <c r="A8" s="23" t="s">
        <v>122</v>
      </c>
      <c r="B8" s="23" t="s">
        <v>123</v>
      </c>
      <c r="C8" s="23" t="s">
        <v>132</v>
      </c>
      <c r="D8" s="23" t="s">
        <v>133</v>
      </c>
      <c r="E8" s="23"/>
      <c r="F8" s="23">
        <v>6.6585000000000001</v>
      </c>
      <c r="G8" s="23">
        <v>0</v>
      </c>
      <c r="H8" s="23">
        <v>11.688000000000001</v>
      </c>
      <c r="I8" s="23">
        <v>0</v>
      </c>
      <c r="J8" s="23"/>
      <c r="K8" s="23"/>
      <c r="L8" s="23"/>
      <c r="M8" s="23"/>
      <c r="N8" s="23">
        <v>2.4108999999999998</v>
      </c>
      <c r="O8" s="23">
        <v>3.1032999999999999</v>
      </c>
      <c r="P8" s="23"/>
      <c r="Q8" s="23">
        <v>2.4108999999999998</v>
      </c>
      <c r="R8" s="23">
        <v>3.1032999999999999</v>
      </c>
      <c r="S8" s="23">
        <v>0</v>
      </c>
      <c r="T8" s="23">
        <v>5.0599999999999999E-2</v>
      </c>
      <c r="U8" s="23"/>
      <c r="V8" s="23"/>
      <c r="W8" s="23">
        <v>0</v>
      </c>
    </row>
    <row r="9" spans="1:23" x14ac:dyDescent="0.25">
      <c r="A9" s="23" t="s">
        <v>122</v>
      </c>
      <c r="B9" s="23" t="s">
        <v>123</v>
      </c>
      <c r="C9" s="23" t="s">
        <v>134</v>
      </c>
      <c r="D9" s="23" t="s">
        <v>135</v>
      </c>
      <c r="E9" s="23"/>
      <c r="F9" s="23">
        <v>5.2854000000000001</v>
      </c>
      <c r="G9" s="23">
        <v>0</v>
      </c>
      <c r="H9" s="23">
        <v>14.5573</v>
      </c>
      <c r="I9" s="23">
        <v>0</v>
      </c>
      <c r="J9" s="23"/>
      <c r="K9" s="23"/>
      <c r="L9" s="23"/>
      <c r="M9" s="23"/>
      <c r="N9" s="23">
        <v>2.4725000000000001</v>
      </c>
      <c r="O9" s="23">
        <v>3.6341999999999999</v>
      </c>
      <c r="P9" s="23"/>
      <c r="Q9" s="23">
        <v>2.4725000000000001</v>
      </c>
      <c r="R9" s="23">
        <v>3.6341999999999999</v>
      </c>
      <c r="S9" s="23">
        <v>0</v>
      </c>
      <c r="T9" s="23">
        <v>0</v>
      </c>
      <c r="U9" s="23"/>
      <c r="V9" s="23"/>
      <c r="W9" s="23">
        <v>6.2799999999999995E-2</v>
      </c>
    </row>
    <row r="10" spans="1:23" x14ac:dyDescent="0.25">
      <c r="A10" s="23" t="s">
        <v>122</v>
      </c>
      <c r="B10" s="23" t="s">
        <v>123</v>
      </c>
      <c r="C10" s="23" t="s">
        <v>136</v>
      </c>
      <c r="D10" s="23" t="s">
        <v>137</v>
      </c>
      <c r="E10" s="23"/>
      <c r="F10" s="23">
        <v>4.6901999999999999</v>
      </c>
      <c r="G10" s="23">
        <v>0</v>
      </c>
      <c r="H10" s="23">
        <v>8.7828999999999997</v>
      </c>
      <c r="I10" s="23">
        <v>0</v>
      </c>
      <c r="J10" s="23"/>
      <c r="K10" s="23"/>
      <c r="L10" s="23"/>
      <c r="M10" s="23"/>
      <c r="N10" s="23">
        <v>2.5063</v>
      </c>
      <c r="O10" s="23">
        <v>3.6139000000000001</v>
      </c>
      <c r="P10" s="23"/>
      <c r="Q10" s="23">
        <v>2.5063</v>
      </c>
      <c r="R10" s="23">
        <v>3.6139000000000001</v>
      </c>
      <c r="S10" s="23">
        <v>0</v>
      </c>
      <c r="T10" s="23">
        <v>4.02E-2</v>
      </c>
      <c r="U10" s="23"/>
      <c r="V10" s="23"/>
      <c r="W10" s="23">
        <v>0</v>
      </c>
    </row>
    <row r="11" spans="1:23" x14ac:dyDescent="0.25">
      <c r="A11" s="23" t="s">
        <v>122</v>
      </c>
      <c r="B11" s="23" t="s">
        <v>123</v>
      </c>
      <c r="C11" s="23" t="s">
        <v>138</v>
      </c>
      <c r="D11" s="23" t="s">
        <v>139</v>
      </c>
      <c r="E11" s="23"/>
      <c r="F11" s="23">
        <v>9.8901000000000003</v>
      </c>
      <c r="G11" s="23">
        <v>0</v>
      </c>
      <c r="H11" s="23">
        <v>16.256399999999999</v>
      </c>
      <c r="I11" s="23">
        <v>0</v>
      </c>
      <c r="J11" s="23"/>
      <c r="K11" s="23"/>
      <c r="L11" s="23"/>
      <c r="M11" s="23"/>
      <c r="N11" s="23">
        <v>2.4666000000000001</v>
      </c>
      <c r="O11" s="23">
        <v>3.5602999999999998</v>
      </c>
      <c r="P11" s="23"/>
      <c r="Q11" s="23">
        <v>2.4666000000000001</v>
      </c>
      <c r="R11" s="23">
        <v>3.5602999999999998</v>
      </c>
      <c r="S11" s="23">
        <v>0</v>
      </c>
      <c r="T11" s="23">
        <v>4.3999999999999997E-2</v>
      </c>
      <c r="U11" s="23"/>
      <c r="V11" s="23"/>
      <c r="W11" s="23">
        <v>0</v>
      </c>
    </row>
    <row r="12" spans="1:23" x14ac:dyDescent="0.25">
      <c r="A12" s="23" t="s">
        <v>122</v>
      </c>
      <c r="B12" s="23" t="s">
        <v>123</v>
      </c>
      <c r="C12" s="23" t="s">
        <v>140</v>
      </c>
      <c r="D12" s="23" t="s">
        <v>141</v>
      </c>
      <c r="E12" s="23"/>
      <c r="F12" s="23">
        <v>7.1121999999999996</v>
      </c>
      <c r="G12" s="23">
        <v>0</v>
      </c>
      <c r="H12" s="23">
        <v>8.8351000000000006</v>
      </c>
      <c r="I12" s="23">
        <v>0</v>
      </c>
      <c r="J12" s="23"/>
      <c r="K12" s="23"/>
      <c r="L12" s="23"/>
      <c r="M12" s="23"/>
      <c r="N12" s="23">
        <v>2.5417999999999998</v>
      </c>
      <c r="O12" s="23">
        <v>3.7545000000000002</v>
      </c>
      <c r="P12" s="23"/>
      <c r="Q12" s="23">
        <v>2.5417999999999998</v>
      </c>
      <c r="R12" s="23">
        <v>3.7545000000000002</v>
      </c>
      <c r="S12" s="23">
        <v>0</v>
      </c>
      <c r="T12" s="23">
        <v>7.0000000000000007E-2</v>
      </c>
      <c r="U12" s="23"/>
      <c r="V12" s="23"/>
      <c r="W12" s="23">
        <v>0</v>
      </c>
    </row>
    <row r="13" spans="1:23" x14ac:dyDescent="0.25">
      <c r="A13" s="23" t="s">
        <v>122</v>
      </c>
      <c r="B13" s="23" t="s">
        <v>123</v>
      </c>
      <c r="C13" s="23" t="s">
        <v>142</v>
      </c>
      <c r="D13" s="23" t="s">
        <v>143</v>
      </c>
      <c r="E13" s="23"/>
      <c r="F13" s="23">
        <v>6.2130000000000001</v>
      </c>
      <c r="G13" s="23">
        <v>0</v>
      </c>
      <c r="H13" s="23">
        <v>9.0150000000000006</v>
      </c>
      <c r="I13" s="23">
        <v>0</v>
      </c>
      <c r="J13" s="23"/>
      <c r="K13" s="23"/>
      <c r="L13" s="23"/>
      <c r="M13" s="23"/>
      <c r="N13" s="23">
        <v>2.5169999999999999</v>
      </c>
      <c r="O13" s="23">
        <v>3.1469999999999998</v>
      </c>
      <c r="P13" s="23"/>
      <c r="Q13" s="23">
        <v>2.5169999999999999</v>
      </c>
      <c r="R13" s="23">
        <v>3.1469999999999998</v>
      </c>
      <c r="S13" s="23">
        <v>0</v>
      </c>
      <c r="T13" s="23">
        <v>0.02</v>
      </c>
      <c r="U13" s="23"/>
      <c r="V13" s="23"/>
      <c r="W13" s="23">
        <v>1.7000000000000001E-2</v>
      </c>
    </row>
    <row r="14" spans="1:23" x14ac:dyDescent="0.25">
      <c r="A14" s="23" t="s">
        <v>122</v>
      </c>
      <c r="B14" s="23" t="s">
        <v>123</v>
      </c>
      <c r="C14" s="23" t="s">
        <v>144</v>
      </c>
      <c r="D14" s="23" t="s">
        <v>145</v>
      </c>
      <c r="E14" s="23"/>
      <c r="F14" s="23">
        <v>7.1029999999999998</v>
      </c>
      <c r="G14" s="23">
        <v>0</v>
      </c>
      <c r="H14" s="23">
        <v>17.367000000000001</v>
      </c>
      <c r="I14" s="23">
        <v>0</v>
      </c>
      <c r="J14" s="23"/>
      <c r="K14" s="23"/>
      <c r="L14" s="23"/>
      <c r="M14" s="23"/>
      <c r="N14" s="23">
        <v>2.669</v>
      </c>
      <c r="O14" s="23">
        <v>3.83</v>
      </c>
      <c r="P14" s="23"/>
      <c r="Q14" s="23">
        <v>2.669</v>
      </c>
      <c r="R14" s="23">
        <v>3.83</v>
      </c>
      <c r="S14" s="23">
        <v>0</v>
      </c>
      <c r="T14" s="23">
        <v>0.126</v>
      </c>
      <c r="U14" s="23"/>
      <c r="V14" s="23"/>
      <c r="W14" s="23">
        <v>0</v>
      </c>
    </row>
    <row r="15" spans="1:23" x14ac:dyDescent="0.25">
      <c r="A15" s="23" t="s">
        <v>122</v>
      </c>
      <c r="B15" s="23" t="s">
        <v>123</v>
      </c>
      <c r="C15" s="23" t="s">
        <v>148</v>
      </c>
      <c r="D15" s="23" t="s">
        <v>149</v>
      </c>
      <c r="E15" s="23"/>
      <c r="F15" s="23">
        <v>5.6661999999999999</v>
      </c>
      <c r="G15" s="23">
        <v>0</v>
      </c>
      <c r="H15" s="23">
        <v>13.0669</v>
      </c>
      <c r="I15" s="23">
        <v>0</v>
      </c>
      <c r="J15" s="23"/>
      <c r="K15" s="23"/>
      <c r="L15" s="23"/>
      <c r="M15" s="23"/>
      <c r="N15" s="23">
        <v>2.5971000000000002</v>
      </c>
      <c r="O15" s="23">
        <v>3.5508999999999999</v>
      </c>
      <c r="P15" s="23"/>
      <c r="Q15" s="23">
        <v>2.5971000000000002</v>
      </c>
      <c r="R15" s="23">
        <v>3.5508999999999999</v>
      </c>
      <c r="S15" s="23">
        <v>0</v>
      </c>
      <c r="T15" s="23">
        <v>0.1012</v>
      </c>
      <c r="U15" s="23"/>
      <c r="V15" s="23"/>
      <c r="W15" s="23"/>
    </row>
    <row r="16" spans="1:23" x14ac:dyDescent="0.25">
      <c r="A16" s="23" t="s">
        <v>122</v>
      </c>
      <c r="B16" s="23" t="s">
        <v>123</v>
      </c>
      <c r="C16" s="23" t="s">
        <v>150</v>
      </c>
      <c r="D16" s="23" t="s">
        <v>151</v>
      </c>
      <c r="E16" s="23"/>
      <c r="F16" s="23">
        <v>6.0919999999999996</v>
      </c>
      <c r="G16" s="23">
        <v>0</v>
      </c>
      <c r="H16" s="23">
        <v>12.231299999999999</v>
      </c>
      <c r="I16" s="23">
        <v>0</v>
      </c>
      <c r="J16" s="23"/>
      <c r="K16" s="23"/>
      <c r="L16" s="23"/>
      <c r="M16" s="23"/>
      <c r="N16" s="23">
        <v>2.5771000000000002</v>
      </c>
      <c r="O16" s="23">
        <v>3.7565</v>
      </c>
      <c r="P16" s="23"/>
      <c r="Q16" s="23">
        <v>2.5771000000000002</v>
      </c>
      <c r="R16" s="23">
        <v>3.7565</v>
      </c>
      <c r="S16" s="23">
        <v>0</v>
      </c>
      <c r="T16" s="23">
        <v>1.95E-2</v>
      </c>
      <c r="U16" s="23"/>
      <c r="V16" s="23"/>
      <c r="W16" s="23">
        <v>0</v>
      </c>
    </row>
    <row r="17" spans="1:23" x14ac:dyDescent="0.25">
      <c r="A17" s="23" t="s">
        <v>122</v>
      </c>
      <c r="B17" s="23" t="s">
        <v>123</v>
      </c>
      <c r="C17" s="23" t="s">
        <v>152</v>
      </c>
      <c r="D17" s="23" t="s">
        <v>153</v>
      </c>
      <c r="E17" s="23"/>
      <c r="F17" s="23">
        <v>5.5194999999999999</v>
      </c>
      <c r="G17" s="23">
        <v>0</v>
      </c>
      <c r="H17" s="23">
        <v>8.8908000000000005</v>
      </c>
      <c r="I17" s="23">
        <v>0</v>
      </c>
      <c r="J17" s="23"/>
      <c r="K17" s="23"/>
      <c r="L17" s="23"/>
      <c r="M17" s="23"/>
      <c r="N17" s="23">
        <v>2.5004</v>
      </c>
      <c r="O17" s="23">
        <v>3.4514</v>
      </c>
      <c r="P17" s="23"/>
      <c r="Q17" s="23">
        <v>2.5004</v>
      </c>
      <c r="R17" s="23">
        <v>3.4514</v>
      </c>
      <c r="S17" s="23">
        <v>0</v>
      </c>
      <c r="T17" s="23">
        <v>4.0399999999999998E-2</v>
      </c>
      <c r="U17" s="23"/>
      <c r="V17" s="23"/>
      <c r="W17" s="23">
        <v>0</v>
      </c>
    </row>
    <row r="18" spans="1:23" x14ac:dyDescent="0.25">
      <c r="A18" s="23" t="s">
        <v>122</v>
      </c>
      <c r="B18" s="23" t="s">
        <v>123</v>
      </c>
      <c r="C18" s="23" t="s">
        <v>154</v>
      </c>
      <c r="D18" s="23" t="s">
        <v>155</v>
      </c>
      <c r="E18" s="23"/>
      <c r="F18" s="23">
        <v>7.7225000000000001</v>
      </c>
      <c r="G18" s="23">
        <v>0</v>
      </c>
      <c r="H18" s="23">
        <v>11.3566</v>
      </c>
      <c r="I18" s="23">
        <v>0</v>
      </c>
      <c r="J18" s="23"/>
      <c r="K18" s="23"/>
      <c r="L18" s="23"/>
      <c r="M18" s="23"/>
      <c r="N18" s="23">
        <v>2.5975999999999999</v>
      </c>
      <c r="O18" s="23">
        <v>3.504</v>
      </c>
      <c r="P18" s="23"/>
      <c r="Q18" s="23">
        <v>2.5975999999999999</v>
      </c>
      <c r="R18" s="23">
        <v>3.504</v>
      </c>
      <c r="S18" s="23">
        <v>0</v>
      </c>
      <c r="T18" s="23">
        <v>8.9300000000000004E-2</v>
      </c>
      <c r="U18" s="23"/>
      <c r="V18" s="23"/>
      <c r="W18" s="23">
        <v>0</v>
      </c>
    </row>
    <row r="19" spans="1:23" x14ac:dyDescent="0.25">
      <c r="A19" s="23" t="s">
        <v>122</v>
      </c>
      <c r="B19" s="23" t="s">
        <v>123</v>
      </c>
      <c r="C19" s="23" t="s">
        <v>156</v>
      </c>
      <c r="D19" s="23" t="s">
        <v>157</v>
      </c>
      <c r="E19" s="23"/>
      <c r="F19" s="23">
        <v>7.7575000000000003</v>
      </c>
      <c r="G19" s="23">
        <v>0</v>
      </c>
      <c r="H19" s="23">
        <v>19.091799999999999</v>
      </c>
      <c r="I19" s="23">
        <v>0</v>
      </c>
      <c r="J19" s="23"/>
      <c r="K19" s="23"/>
      <c r="L19" s="23"/>
      <c r="M19" s="23"/>
      <c r="N19" s="23">
        <v>2.6031</v>
      </c>
      <c r="O19" s="23">
        <v>3.6457999999999999</v>
      </c>
      <c r="P19" s="23"/>
      <c r="Q19" s="23">
        <v>2.6031</v>
      </c>
      <c r="R19" s="23">
        <v>3.6457999999999999</v>
      </c>
      <c r="S19" s="23">
        <v>0</v>
      </c>
      <c r="T19" s="23">
        <v>0.21410000000000001</v>
      </c>
      <c r="U19" s="23"/>
      <c r="V19" s="23"/>
      <c r="W19" s="23">
        <v>0</v>
      </c>
    </row>
    <row r="20" spans="1:23" x14ac:dyDescent="0.25">
      <c r="A20" s="23" t="s">
        <v>122</v>
      </c>
      <c r="B20" s="23" t="s">
        <v>158</v>
      </c>
      <c r="C20" s="23" t="s">
        <v>159</v>
      </c>
      <c r="D20" s="23" t="s">
        <v>160</v>
      </c>
      <c r="E20" s="23"/>
      <c r="F20" s="23">
        <v>6.0944000000000003</v>
      </c>
      <c r="G20" s="23">
        <v>0</v>
      </c>
      <c r="H20" s="23">
        <v>11.0557</v>
      </c>
      <c r="I20" s="23">
        <v>0</v>
      </c>
      <c r="J20" s="23"/>
      <c r="K20" s="23"/>
      <c r="L20" s="23"/>
      <c r="M20" s="23"/>
      <c r="N20" s="23">
        <v>2.7683</v>
      </c>
      <c r="O20" s="23">
        <v>4.024</v>
      </c>
      <c r="P20" s="23"/>
      <c r="Q20" s="23"/>
      <c r="R20" s="23"/>
      <c r="S20" s="23">
        <v>0</v>
      </c>
      <c r="T20" s="23">
        <v>0.26829999999999998</v>
      </c>
      <c r="U20" s="23"/>
      <c r="V20" s="23"/>
      <c r="W20" s="23"/>
    </row>
    <row r="21" spans="1:23" x14ac:dyDescent="0.25">
      <c r="A21" s="23" t="s">
        <v>122</v>
      </c>
      <c r="B21" s="23" t="s">
        <v>158</v>
      </c>
      <c r="C21" s="23" t="s">
        <v>161</v>
      </c>
      <c r="D21" s="23" t="s">
        <v>162</v>
      </c>
      <c r="E21" s="23"/>
      <c r="F21" s="23">
        <v>2.552</v>
      </c>
      <c r="G21" s="23">
        <v>0</v>
      </c>
      <c r="H21" s="23">
        <v>13.015000000000001</v>
      </c>
      <c r="I21" s="23">
        <v>0</v>
      </c>
      <c r="J21" s="23"/>
      <c r="K21" s="23"/>
      <c r="L21" s="23"/>
      <c r="M21" s="23"/>
      <c r="N21" s="23">
        <v>2.6190000000000002</v>
      </c>
      <c r="O21" s="23">
        <v>4.0860000000000003</v>
      </c>
      <c r="P21" s="23"/>
      <c r="Q21" s="23">
        <v>0</v>
      </c>
      <c r="R21" s="23">
        <v>0</v>
      </c>
      <c r="S21" s="23">
        <v>0</v>
      </c>
      <c r="T21" s="23">
        <v>5.2999999999999999E-2</v>
      </c>
      <c r="U21" s="23"/>
      <c r="V21" s="23"/>
      <c r="W21" s="23">
        <v>0</v>
      </c>
    </row>
    <row r="22" spans="1:23" x14ac:dyDescent="0.25">
      <c r="A22" s="23" t="s">
        <v>122</v>
      </c>
      <c r="B22" s="23" t="s">
        <v>158</v>
      </c>
      <c r="C22" s="23" t="s">
        <v>163</v>
      </c>
      <c r="D22" s="23" t="s">
        <v>164</v>
      </c>
      <c r="E22" s="23"/>
      <c r="F22" s="23">
        <v>7.4539999999999997</v>
      </c>
      <c r="G22" s="23">
        <v>0</v>
      </c>
      <c r="H22" s="23">
        <v>11.903</v>
      </c>
      <c r="I22" s="23">
        <v>0</v>
      </c>
      <c r="J22" s="23"/>
      <c r="K22" s="23"/>
      <c r="L22" s="23"/>
      <c r="M22" s="23"/>
      <c r="N22" s="23">
        <v>2.5190000000000001</v>
      </c>
      <c r="O22" s="23">
        <v>3.7530000000000001</v>
      </c>
      <c r="P22" s="23"/>
      <c r="Q22" s="23">
        <v>2.5190000000000001</v>
      </c>
      <c r="R22" s="23">
        <v>3.7530000000000001</v>
      </c>
      <c r="S22" s="23">
        <v>0</v>
      </c>
      <c r="T22" s="23">
        <v>0.17599999999999999</v>
      </c>
      <c r="U22" s="23"/>
      <c r="V22" s="23"/>
      <c r="W22" s="23">
        <v>0</v>
      </c>
    </row>
    <row r="23" spans="1:23" x14ac:dyDescent="0.25">
      <c r="A23" s="23" t="s">
        <v>122</v>
      </c>
      <c r="B23" s="23" t="s">
        <v>158</v>
      </c>
      <c r="C23" s="23" t="s">
        <v>165</v>
      </c>
      <c r="D23" s="23" t="s">
        <v>166</v>
      </c>
      <c r="E23" s="23"/>
      <c r="F23" s="23">
        <v>4.3912899999999997</v>
      </c>
      <c r="G23" s="23">
        <v>0</v>
      </c>
      <c r="H23" s="23">
        <v>8.7581000000000007</v>
      </c>
      <c r="I23" s="23">
        <v>0</v>
      </c>
      <c r="J23" s="23"/>
      <c r="K23" s="23"/>
      <c r="L23" s="23"/>
      <c r="M23" s="23"/>
      <c r="N23" s="23">
        <v>2.5951</v>
      </c>
      <c r="O23" s="23">
        <v>3.5327000000000002</v>
      </c>
      <c r="P23" s="23"/>
      <c r="Q23" s="23">
        <v>2.5951</v>
      </c>
      <c r="R23" s="23">
        <v>3.5327000000000002</v>
      </c>
      <c r="S23" s="23">
        <v>0</v>
      </c>
      <c r="T23" s="23">
        <v>6.8199999999999997E-2</v>
      </c>
      <c r="U23" s="23"/>
      <c r="V23" s="23"/>
      <c r="W23" s="23">
        <v>0</v>
      </c>
    </row>
    <row r="24" spans="1:23" x14ac:dyDescent="0.25">
      <c r="A24" s="23" t="s">
        <v>122</v>
      </c>
      <c r="B24" s="23" t="s">
        <v>158</v>
      </c>
      <c r="C24" s="23" t="s">
        <v>167</v>
      </c>
      <c r="D24" s="23" t="s">
        <v>168</v>
      </c>
      <c r="E24" s="23"/>
      <c r="F24" s="23">
        <v>2.3014999999999999</v>
      </c>
      <c r="G24" s="23">
        <v>0</v>
      </c>
      <c r="H24" s="23">
        <v>4.6237000000000004</v>
      </c>
      <c r="I24" s="23">
        <v>0</v>
      </c>
      <c r="J24" s="23"/>
      <c r="K24" s="23"/>
      <c r="L24" s="23"/>
      <c r="M24" s="23"/>
      <c r="N24" s="23">
        <v>2.0009000000000001</v>
      </c>
      <c r="O24" s="23">
        <v>3.4599000000000002</v>
      </c>
      <c r="P24" s="23"/>
      <c r="Q24" s="23">
        <v>2.0009000000000001</v>
      </c>
      <c r="R24" s="23">
        <v>3.4599000000000002</v>
      </c>
      <c r="S24" s="23">
        <v>0</v>
      </c>
      <c r="T24" s="23">
        <v>3.1399999999999997E-2</v>
      </c>
      <c r="U24" s="23"/>
      <c r="V24" s="23"/>
      <c r="W24" s="23">
        <v>0</v>
      </c>
    </row>
    <row r="25" spans="1:23" x14ac:dyDescent="0.25">
      <c r="A25" s="23" t="s">
        <v>122</v>
      </c>
      <c r="B25" s="23" t="s">
        <v>169</v>
      </c>
      <c r="C25" s="23" t="s">
        <v>170</v>
      </c>
      <c r="D25" s="23" t="s">
        <v>171</v>
      </c>
      <c r="E25" s="23"/>
      <c r="F25" s="23">
        <v>11.102410000000001</v>
      </c>
      <c r="G25" s="23">
        <v>0</v>
      </c>
      <c r="H25" s="23">
        <v>14.952199999999999</v>
      </c>
      <c r="I25" s="23">
        <v>0</v>
      </c>
      <c r="J25" s="23"/>
      <c r="K25" s="23"/>
      <c r="L25" s="23"/>
      <c r="M25" s="23"/>
      <c r="N25" s="23">
        <v>2.6346099999999999</v>
      </c>
      <c r="O25" s="23">
        <v>3.97</v>
      </c>
      <c r="P25" s="23"/>
      <c r="Q25" s="23">
        <v>0</v>
      </c>
      <c r="R25" s="23">
        <v>0</v>
      </c>
      <c r="S25" s="23">
        <v>0</v>
      </c>
      <c r="T25" s="23">
        <v>0.33415</v>
      </c>
      <c r="U25" s="23"/>
      <c r="V25" s="23"/>
      <c r="W25" s="23">
        <v>0</v>
      </c>
    </row>
    <row r="26" spans="1:23" x14ac:dyDescent="0.25">
      <c r="A26" s="23" t="s">
        <v>122</v>
      </c>
      <c r="B26" s="23" t="s">
        <v>169</v>
      </c>
      <c r="C26" s="23" t="s">
        <v>172</v>
      </c>
      <c r="D26" s="23" t="s">
        <v>173</v>
      </c>
      <c r="E26" s="23"/>
      <c r="F26" s="23">
        <v>3.78</v>
      </c>
      <c r="G26" s="23">
        <v>0</v>
      </c>
      <c r="H26" s="23">
        <v>12.64</v>
      </c>
      <c r="I26" s="23">
        <v>0</v>
      </c>
      <c r="J26" s="23"/>
      <c r="K26" s="23"/>
      <c r="L26" s="23"/>
      <c r="M26" s="23"/>
      <c r="N26" s="23">
        <v>2.63</v>
      </c>
      <c r="O26" s="23">
        <v>3.65</v>
      </c>
      <c r="P26" s="23"/>
      <c r="Q26" s="23"/>
      <c r="R26" s="23"/>
      <c r="S26" s="23">
        <v>0</v>
      </c>
      <c r="T26" s="23">
        <v>0.27</v>
      </c>
      <c r="U26" s="23"/>
      <c r="V26" s="23"/>
      <c r="W26" s="23"/>
    </row>
    <row r="27" spans="1:23" x14ac:dyDescent="0.25">
      <c r="A27" s="23" t="s">
        <v>122</v>
      </c>
      <c r="B27" s="23" t="s">
        <v>169</v>
      </c>
      <c r="C27" s="23" t="s">
        <v>174</v>
      </c>
      <c r="D27" s="23" t="s">
        <v>175</v>
      </c>
      <c r="E27" s="23"/>
      <c r="F27" s="23">
        <v>4.9095000000000004</v>
      </c>
      <c r="G27" s="23">
        <v>0</v>
      </c>
      <c r="H27" s="23">
        <v>15.62</v>
      </c>
      <c r="I27" s="23">
        <v>0</v>
      </c>
      <c r="J27" s="23"/>
      <c r="K27" s="23"/>
      <c r="L27" s="23"/>
      <c r="M27" s="23"/>
      <c r="N27" s="23">
        <v>2.5849000000000002</v>
      </c>
      <c r="O27" s="23">
        <v>3.8435999999999999</v>
      </c>
      <c r="P27" s="23"/>
      <c r="Q27" s="23">
        <v>2.5849000000000002</v>
      </c>
      <c r="R27" s="23">
        <v>3.8435999999999999</v>
      </c>
      <c r="S27" s="23">
        <v>0</v>
      </c>
      <c r="T27" s="23">
        <v>0.1101</v>
      </c>
      <c r="U27" s="23"/>
      <c r="V27" s="23"/>
      <c r="W27" s="23">
        <v>0</v>
      </c>
    </row>
    <row r="28" spans="1:23" x14ac:dyDescent="0.25">
      <c r="A28" s="23" t="s">
        <v>122</v>
      </c>
      <c r="B28" s="23" t="s">
        <v>169</v>
      </c>
      <c r="C28" s="23" t="s">
        <v>176</v>
      </c>
      <c r="D28" s="23" t="s">
        <v>177</v>
      </c>
      <c r="E28" s="23"/>
      <c r="F28" s="23">
        <v>3.7374999999999998</v>
      </c>
      <c r="G28" s="23">
        <v>0</v>
      </c>
      <c r="H28" s="23">
        <v>15.2826</v>
      </c>
      <c r="I28" s="23">
        <v>0</v>
      </c>
      <c r="J28" s="23"/>
      <c r="K28" s="23"/>
      <c r="L28" s="23"/>
      <c r="M28" s="23"/>
      <c r="N28" s="23">
        <v>2.6092</v>
      </c>
      <c r="O28" s="23">
        <v>3.7633000000000001</v>
      </c>
      <c r="P28" s="23"/>
      <c r="Q28" s="23">
        <v>0</v>
      </c>
      <c r="R28" s="23">
        <v>0</v>
      </c>
      <c r="S28" s="23">
        <v>0</v>
      </c>
      <c r="T28" s="23">
        <v>0.15590000000000001</v>
      </c>
      <c r="U28" s="23"/>
      <c r="V28" s="23"/>
      <c r="W28" s="23">
        <v>0</v>
      </c>
    </row>
    <row r="29" spans="1:23" x14ac:dyDescent="0.25">
      <c r="A29" s="23" t="s">
        <v>122</v>
      </c>
      <c r="B29" s="23" t="s">
        <v>169</v>
      </c>
      <c r="C29" s="23" t="s">
        <v>178</v>
      </c>
      <c r="D29" s="23" t="s">
        <v>179</v>
      </c>
      <c r="E29" s="23"/>
      <c r="F29" s="23">
        <v>3.5</v>
      </c>
      <c r="G29" s="23">
        <v>0</v>
      </c>
      <c r="H29" s="23">
        <v>13.75</v>
      </c>
      <c r="I29" s="23">
        <v>0</v>
      </c>
      <c r="J29" s="23"/>
      <c r="K29" s="23"/>
      <c r="L29" s="23"/>
      <c r="M29" s="23"/>
      <c r="N29" s="23">
        <v>2.4384999999999999</v>
      </c>
      <c r="O29" s="23">
        <v>3.4866999999999999</v>
      </c>
      <c r="P29" s="23"/>
      <c r="Q29" s="23">
        <v>2.4384999999999999</v>
      </c>
      <c r="R29" s="23">
        <v>3.4866999999999999</v>
      </c>
      <c r="S29" s="23">
        <v>0</v>
      </c>
      <c r="T29" s="23">
        <v>0.12709999999999999</v>
      </c>
      <c r="U29" s="23"/>
      <c r="V29" s="23"/>
      <c r="W29" s="23">
        <v>0</v>
      </c>
    </row>
    <row r="30" spans="1:23" x14ac:dyDescent="0.25">
      <c r="A30" s="23" t="s">
        <v>122</v>
      </c>
      <c r="B30" s="23" t="s">
        <v>169</v>
      </c>
      <c r="C30" s="23" t="s">
        <v>180</v>
      </c>
      <c r="D30" s="23" t="s">
        <v>181</v>
      </c>
      <c r="E30" s="23"/>
      <c r="F30" s="23">
        <v>1.7041249999999999</v>
      </c>
      <c r="G30" s="23">
        <v>0</v>
      </c>
      <c r="H30" s="23">
        <v>5.8984249999999996</v>
      </c>
      <c r="I30" s="23">
        <v>0</v>
      </c>
      <c r="J30" s="23"/>
      <c r="K30" s="23"/>
      <c r="L30" s="23"/>
      <c r="M30" s="23"/>
      <c r="N30" s="23">
        <v>2.6508539999999998</v>
      </c>
      <c r="O30" s="23">
        <v>3.981058</v>
      </c>
      <c r="P30" s="23"/>
      <c r="Q30" s="23">
        <v>2.6508539999999998</v>
      </c>
      <c r="R30" s="23">
        <v>3.981058</v>
      </c>
      <c r="S30" s="23">
        <v>0</v>
      </c>
      <c r="T30" s="23">
        <v>0.17707200000000001</v>
      </c>
      <c r="U30" s="23"/>
      <c r="V30" s="23"/>
      <c r="W30" s="23">
        <v>0</v>
      </c>
    </row>
    <row r="31" spans="1:23" x14ac:dyDescent="0.25">
      <c r="A31" s="23" t="s">
        <v>122</v>
      </c>
      <c r="B31" s="23" t="s">
        <v>169</v>
      </c>
      <c r="C31" s="23" t="s">
        <v>182</v>
      </c>
      <c r="D31" s="23" t="s">
        <v>183</v>
      </c>
      <c r="E31" s="23"/>
      <c r="F31" s="23">
        <v>13.042</v>
      </c>
      <c r="G31" s="23">
        <v>0</v>
      </c>
      <c r="H31" s="23">
        <v>16.48</v>
      </c>
      <c r="I31" s="23">
        <v>0</v>
      </c>
      <c r="J31" s="23"/>
      <c r="K31" s="23"/>
      <c r="L31" s="23"/>
      <c r="M31" s="23"/>
      <c r="N31" s="23">
        <v>2.5680000000000001</v>
      </c>
      <c r="O31" s="23">
        <v>3.93</v>
      </c>
      <c r="P31" s="23"/>
      <c r="Q31" s="23">
        <v>0</v>
      </c>
      <c r="R31" s="23">
        <v>0</v>
      </c>
      <c r="S31" s="23">
        <v>0</v>
      </c>
      <c r="T31" s="23">
        <v>4.8000000000000001E-2</v>
      </c>
      <c r="U31" s="23"/>
      <c r="V31" s="23"/>
      <c r="W31" s="23">
        <v>0</v>
      </c>
    </row>
    <row r="32" spans="1:23" x14ac:dyDescent="0.25">
      <c r="A32" s="23" t="s">
        <v>122</v>
      </c>
      <c r="B32" s="23" t="s">
        <v>169</v>
      </c>
      <c r="C32" s="23" t="s">
        <v>184</v>
      </c>
      <c r="D32" s="23" t="s">
        <v>185</v>
      </c>
      <c r="E32" s="23"/>
      <c r="F32" s="23">
        <v>2.7663000000000002</v>
      </c>
      <c r="G32" s="23">
        <v>0</v>
      </c>
      <c r="H32" s="23">
        <v>14</v>
      </c>
      <c r="I32" s="23">
        <v>0</v>
      </c>
      <c r="J32" s="23"/>
      <c r="K32" s="23"/>
      <c r="L32" s="23"/>
      <c r="M32" s="23"/>
      <c r="N32" s="23">
        <v>2.4239000000000002</v>
      </c>
      <c r="O32" s="23">
        <v>3.7016</v>
      </c>
      <c r="P32" s="23"/>
      <c r="Q32" s="23">
        <v>2.4239000000000002</v>
      </c>
      <c r="R32" s="23">
        <v>3.7016</v>
      </c>
      <c r="S32" s="23">
        <v>0</v>
      </c>
      <c r="T32" s="23">
        <v>5.3900000000000003E-2</v>
      </c>
      <c r="U32" s="23"/>
      <c r="V32" s="23"/>
      <c r="W32" s="23">
        <v>0</v>
      </c>
    </row>
    <row r="33" spans="1:23" x14ac:dyDescent="0.25">
      <c r="A33" s="23" t="s">
        <v>122</v>
      </c>
      <c r="B33" s="23" t="s">
        <v>169</v>
      </c>
      <c r="C33" s="23" t="s">
        <v>186</v>
      </c>
      <c r="D33" s="23" t="s">
        <v>187</v>
      </c>
      <c r="E33" s="23"/>
      <c r="F33" s="23">
        <v>2.86</v>
      </c>
      <c r="G33" s="23">
        <v>0</v>
      </c>
      <c r="H33" s="23">
        <v>9.0459999999999994</v>
      </c>
      <c r="I33" s="23">
        <v>0</v>
      </c>
      <c r="J33" s="23"/>
      <c r="K33" s="23"/>
      <c r="L33" s="23"/>
      <c r="M33" s="23"/>
      <c r="N33" s="23">
        <v>2.5169999999999999</v>
      </c>
      <c r="O33" s="23">
        <v>3.58</v>
      </c>
      <c r="P33" s="23"/>
      <c r="Q33" s="23">
        <v>2.5169999999999999</v>
      </c>
      <c r="R33" s="23">
        <v>3.58</v>
      </c>
      <c r="S33" s="23">
        <v>0</v>
      </c>
      <c r="T33" s="23">
        <v>0.27</v>
      </c>
      <c r="U33" s="23"/>
      <c r="V33" s="23"/>
      <c r="W33" s="23">
        <v>0</v>
      </c>
    </row>
    <row r="34" spans="1:23" x14ac:dyDescent="0.25">
      <c r="A34" s="23" t="s">
        <v>122</v>
      </c>
      <c r="B34" s="23" t="s">
        <v>169</v>
      </c>
      <c r="C34" s="23" t="s">
        <v>188</v>
      </c>
      <c r="D34" s="23" t="s">
        <v>189</v>
      </c>
      <c r="E34" s="23"/>
      <c r="F34" s="23">
        <v>2.9060000000000001</v>
      </c>
      <c r="G34" s="23">
        <v>0</v>
      </c>
      <c r="H34" s="23">
        <v>13.005000000000001</v>
      </c>
      <c r="I34" s="23">
        <v>0</v>
      </c>
      <c r="J34" s="23"/>
      <c r="K34" s="23"/>
      <c r="L34" s="23"/>
      <c r="M34" s="23"/>
      <c r="N34" s="23">
        <v>2.6272000000000002</v>
      </c>
      <c r="O34" s="23">
        <v>3.8546</v>
      </c>
      <c r="P34" s="23"/>
      <c r="Q34" s="23">
        <v>0</v>
      </c>
      <c r="R34" s="23">
        <v>0</v>
      </c>
      <c r="S34" s="23">
        <v>0</v>
      </c>
      <c r="T34" s="23">
        <v>0</v>
      </c>
      <c r="U34" s="23"/>
      <c r="V34" s="23"/>
      <c r="W34" s="23">
        <v>0</v>
      </c>
    </row>
    <row r="35" spans="1:23" x14ac:dyDescent="0.25">
      <c r="A35" s="23" t="s">
        <v>122</v>
      </c>
      <c r="B35" s="23" t="s">
        <v>169</v>
      </c>
      <c r="C35" s="23" t="s">
        <v>190</v>
      </c>
      <c r="D35" s="23" t="s">
        <v>191</v>
      </c>
      <c r="E35" s="23"/>
      <c r="F35" s="23">
        <v>3.8671000000000002</v>
      </c>
      <c r="G35" s="23">
        <v>0</v>
      </c>
      <c r="H35" s="23">
        <v>13.4171</v>
      </c>
      <c r="I35" s="23">
        <v>0</v>
      </c>
      <c r="J35" s="23"/>
      <c r="K35" s="23"/>
      <c r="L35" s="23"/>
      <c r="M35" s="23"/>
      <c r="N35" s="23">
        <v>2.5137999999999998</v>
      </c>
      <c r="O35" s="23">
        <v>3.7204999999999999</v>
      </c>
      <c r="P35" s="23"/>
      <c r="Q35" s="23">
        <v>0</v>
      </c>
      <c r="R35" s="23">
        <v>0</v>
      </c>
      <c r="S35" s="23">
        <v>0</v>
      </c>
      <c r="T35" s="23">
        <v>0.20680000000000001</v>
      </c>
      <c r="U35" s="23"/>
      <c r="V35" s="23"/>
      <c r="W35" s="23">
        <v>0</v>
      </c>
    </row>
    <row r="36" spans="1:23" x14ac:dyDescent="0.25">
      <c r="A36" s="23" t="s">
        <v>122</v>
      </c>
      <c r="B36" s="23" t="s">
        <v>169</v>
      </c>
      <c r="C36" s="23" t="s">
        <v>192</v>
      </c>
      <c r="D36" s="23" t="s">
        <v>193</v>
      </c>
      <c r="E36" s="23"/>
      <c r="F36" s="23">
        <v>1.3022</v>
      </c>
      <c r="G36" s="23">
        <v>0</v>
      </c>
      <c r="H36" s="23">
        <v>14.645899999999999</v>
      </c>
      <c r="I36" s="23">
        <v>0</v>
      </c>
      <c r="J36" s="23"/>
      <c r="K36" s="23"/>
      <c r="L36" s="23"/>
      <c r="M36" s="23"/>
      <c r="N36" s="23">
        <v>2.5531999999999999</v>
      </c>
      <c r="O36" s="23">
        <v>3.5514999999999999</v>
      </c>
      <c r="P36" s="23"/>
      <c r="Q36" s="23">
        <v>2.5531999999999999</v>
      </c>
      <c r="R36" s="23">
        <v>0</v>
      </c>
      <c r="S36" s="23">
        <v>0</v>
      </c>
      <c r="T36" s="23">
        <v>0.23405000000000001</v>
      </c>
      <c r="U36" s="23"/>
      <c r="V36" s="23"/>
      <c r="W36" s="23">
        <v>0</v>
      </c>
    </row>
    <row r="37" spans="1:23" x14ac:dyDescent="0.25">
      <c r="A37" s="23" t="s">
        <v>122</v>
      </c>
      <c r="B37" s="23" t="s">
        <v>169</v>
      </c>
      <c r="C37" s="23" t="s">
        <v>194</v>
      </c>
      <c r="D37" s="23" t="s">
        <v>195</v>
      </c>
      <c r="E37" s="23"/>
      <c r="F37" s="23">
        <v>3.8515999999999999</v>
      </c>
      <c r="G37" s="23">
        <v>0</v>
      </c>
      <c r="H37" s="23">
        <v>6.7618</v>
      </c>
      <c r="I37" s="23">
        <v>0</v>
      </c>
      <c r="J37" s="23"/>
      <c r="K37" s="23"/>
      <c r="L37" s="23"/>
      <c r="M37" s="23"/>
      <c r="N37" s="23">
        <v>2.7296999999999998</v>
      </c>
      <c r="O37" s="23">
        <v>3.6307999999999998</v>
      </c>
      <c r="P37" s="23"/>
      <c r="Q37" s="23">
        <v>2.7296999999999998</v>
      </c>
      <c r="R37" s="23">
        <v>3.63</v>
      </c>
      <c r="S37" s="23">
        <v>0</v>
      </c>
      <c r="T37" s="23">
        <v>6.8700000000000002E-3</v>
      </c>
      <c r="U37" s="23"/>
      <c r="V37" s="23"/>
      <c r="W37" s="23">
        <v>2E-3</v>
      </c>
    </row>
    <row r="38" spans="1:23" x14ac:dyDescent="0.25">
      <c r="A38" s="23" t="s">
        <v>122</v>
      </c>
      <c r="B38" s="23" t="s">
        <v>169</v>
      </c>
      <c r="C38" s="23" t="s">
        <v>196</v>
      </c>
      <c r="D38" s="23" t="s">
        <v>197</v>
      </c>
      <c r="E38" s="23"/>
      <c r="F38" s="23">
        <v>2.9064000000000001</v>
      </c>
      <c r="G38" s="23">
        <v>0</v>
      </c>
      <c r="H38" s="23">
        <v>3.0055999999999998</v>
      </c>
      <c r="I38" s="23">
        <v>0</v>
      </c>
      <c r="J38" s="23"/>
      <c r="K38" s="23"/>
      <c r="L38" s="23"/>
      <c r="M38" s="23"/>
      <c r="N38" s="23">
        <v>2.5388999999999999</v>
      </c>
      <c r="O38" s="23">
        <v>3.8231999999999999</v>
      </c>
      <c r="P38" s="23"/>
      <c r="Q38" s="23">
        <v>2.5388999999999999</v>
      </c>
      <c r="R38" s="23">
        <v>3.8231999999999999</v>
      </c>
      <c r="S38" s="23">
        <v>0</v>
      </c>
      <c r="T38" s="23">
        <v>9.8500000000000004E-2</v>
      </c>
      <c r="U38" s="23"/>
      <c r="V38" s="23"/>
      <c r="W38" s="23">
        <v>0</v>
      </c>
    </row>
    <row r="39" spans="1:23" x14ac:dyDescent="0.25">
      <c r="A39" s="23" t="s">
        <v>122</v>
      </c>
      <c r="B39" s="23" t="s">
        <v>169</v>
      </c>
      <c r="C39" s="23" t="s">
        <v>198</v>
      </c>
      <c r="D39" s="23" t="s">
        <v>199</v>
      </c>
      <c r="E39" s="23"/>
      <c r="F39" s="23">
        <v>8</v>
      </c>
      <c r="G39" s="23">
        <v>0</v>
      </c>
      <c r="H39" s="23">
        <v>18.5</v>
      </c>
      <c r="I39" s="23">
        <v>0</v>
      </c>
      <c r="J39" s="23"/>
      <c r="K39" s="23"/>
      <c r="L39" s="23"/>
      <c r="M39" s="23"/>
      <c r="N39" s="23">
        <v>2.5118</v>
      </c>
      <c r="O39" s="23">
        <v>3.6234999999999999</v>
      </c>
      <c r="P39" s="23"/>
      <c r="Q39" s="23">
        <v>2.5118</v>
      </c>
      <c r="R39" s="23">
        <v>3.6234999999999999</v>
      </c>
      <c r="S39" s="23">
        <v>0</v>
      </c>
      <c r="T39" s="23">
        <v>0.234213</v>
      </c>
      <c r="U39" s="23"/>
      <c r="V39" s="23"/>
      <c r="W39" s="23">
        <v>0</v>
      </c>
    </row>
    <row r="40" spans="1:23" x14ac:dyDescent="0.25">
      <c r="A40" s="23" t="s">
        <v>122</v>
      </c>
      <c r="B40" s="23" t="s">
        <v>169</v>
      </c>
      <c r="C40" s="23" t="s">
        <v>200</v>
      </c>
      <c r="D40" s="23" t="s">
        <v>201</v>
      </c>
      <c r="E40" s="23"/>
      <c r="F40" s="23">
        <v>5.0351999999999997</v>
      </c>
      <c r="G40" s="23">
        <v>0</v>
      </c>
      <c r="H40" s="23">
        <v>15.462899999999999</v>
      </c>
      <c r="I40" s="23">
        <v>0</v>
      </c>
      <c r="J40" s="23"/>
      <c r="K40" s="23"/>
      <c r="L40" s="23"/>
      <c r="M40" s="23"/>
      <c r="N40" s="23">
        <v>2.5240999999999998</v>
      </c>
      <c r="O40" s="23">
        <v>3.7764000000000002</v>
      </c>
      <c r="P40" s="23"/>
      <c r="Q40" s="23">
        <v>2.5240999999999998</v>
      </c>
      <c r="R40" s="23">
        <v>3.7764000000000002</v>
      </c>
      <c r="S40" s="23">
        <v>0</v>
      </c>
      <c r="T40" s="23">
        <v>0.2097</v>
      </c>
      <c r="U40" s="23"/>
      <c r="V40" s="23"/>
      <c r="W40" s="23"/>
    </row>
    <row r="41" spans="1:23" x14ac:dyDescent="0.25">
      <c r="A41" s="23" t="s">
        <v>122</v>
      </c>
      <c r="B41" s="23" t="s">
        <v>169</v>
      </c>
      <c r="C41" s="23" t="s">
        <v>202</v>
      </c>
      <c r="D41" s="23" t="s">
        <v>203</v>
      </c>
      <c r="E41" s="23"/>
      <c r="F41" s="23">
        <v>2.8980999999999999</v>
      </c>
      <c r="G41" s="23">
        <v>0</v>
      </c>
      <c r="H41" s="23">
        <v>7.1124999999999998</v>
      </c>
      <c r="I41" s="23">
        <v>0</v>
      </c>
      <c r="J41" s="23"/>
      <c r="K41" s="23"/>
      <c r="L41" s="23"/>
      <c r="M41" s="23"/>
      <c r="N41" s="23">
        <v>2.5503</v>
      </c>
      <c r="O41" s="23">
        <v>3.6501999999999999</v>
      </c>
      <c r="P41" s="23"/>
      <c r="Q41" s="23">
        <v>2.5503</v>
      </c>
      <c r="R41" s="23">
        <v>3.6501999999999999</v>
      </c>
      <c r="S41" s="23">
        <v>0</v>
      </c>
      <c r="T41" s="23">
        <v>0.1371</v>
      </c>
      <c r="U41" s="23"/>
      <c r="V41" s="23"/>
      <c r="W41" s="23">
        <v>0</v>
      </c>
    </row>
    <row r="42" spans="1:23" x14ac:dyDescent="0.25">
      <c r="A42" s="23" t="s">
        <v>122</v>
      </c>
      <c r="B42" s="23" t="s">
        <v>169</v>
      </c>
      <c r="C42" s="23" t="s">
        <v>204</v>
      </c>
      <c r="D42" s="23" t="s">
        <v>205</v>
      </c>
      <c r="E42" s="23"/>
      <c r="F42" s="23">
        <v>9.8908000000000005</v>
      </c>
      <c r="G42" s="23">
        <v>0</v>
      </c>
      <c r="H42" s="23">
        <v>10.3408</v>
      </c>
      <c r="I42" s="23">
        <v>0</v>
      </c>
      <c r="J42" s="23"/>
      <c r="K42" s="23"/>
      <c r="L42" s="23"/>
      <c r="M42" s="23"/>
      <c r="N42" s="23">
        <v>2.5831</v>
      </c>
      <c r="O42" s="23">
        <v>3.8906000000000001</v>
      </c>
      <c r="P42" s="23"/>
      <c r="Q42" s="23">
        <v>2.5831</v>
      </c>
      <c r="R42" s="23">
        <v>3.8906000000000001</v>
      </c>
      <c r="S42" s="23">
        <v>0</v>
      </c>
      <c r="T42" s="23">
        <v>0.26450000000000001</v>
      </c>
      <c r="U42" s="23"/>
      <c r="V42" s="23"/>
      <c r="W42" s="23"/>
    </row>
    <row r="43" spans="1:23" x14ac:dyDescent="0.25">
      <c r="A43" s="23" t="s">
        <v>122</v>
      </c>
      <c r="B43" s="23" t="s">
        <v>169</v>
      </c>
      <c r="C43" s="23" t="s">
        <v>206</v>
      </c>
      <c r="D43" s="23" t="s">
        <v>207</v>
      </c>
      <c r="E43" s="23"/>
      <c r="F43" s="23">
        <v>3.7201</v>
      </c>
      <c r="G43" s="23">
        <v>0</v>
      </c>
      <c r="H43" s="23">
        <v>12.163</v>
      </c>
      <c r="I43" s="23">
        <v>0</v>
      </c>
      <c r="J43" s="23"/>
      <c r="K43" s="23"/>
      <c r="L43" s="23"/>
      <c r="M43" s="23"/>
      <c r="N43" s="23">
        <v>2.4849999999999999</v>
      </c>
      <c r="O43" s="23">
        <v>3.6082000000000001</v>
      </c>
      <c r="P43" s="23"/>
      <c r="Q43" s="23">
        <v>2.4849999999999999</v>
      </c>
      <c r="R43" s="23">
        <v>3.6082000000000001</v>
      </c>
      <c r="S43" s="23">
        <v>0</v>
      </c>
      <c r="T43" s="23">
        <v>4.4699999999999997E-2</v>
      </c>
      <c r="U43" s="23"/>
      <c r="V43" s="23"/>
      <c r="W43" s="23">
        <v>0</v>
      </c>
    </row>
    <row r="44" spans="1:23" x14ac:dyDescent="0.25">
      <c r="A44" s="23" t="s">
        <v>122</v>
      </c>
      <c r="B44" s="23" t="s">
        <v>169</v>
      </c>
      <c r="C44" s="23" t="s">
        <v>208</v>
      </c>
      <c r="D44" s="23" t="s">
        <v>209</v>
      </c>
      <c r="E44" s="23"/>
      <c r="F44" s="23">
        <v>2.4809000000000001</v>
      </c>
      <c r="G44" s="23">
        <v>0</v>
      </c>
      <c r="H44" s="23">
        <v>7.9779999999999998</v>
      </c>
      <c r="I44" s="23">
        <v>0</v>
      </c>
      <c r="J44" s="23"/>
      <c r="K44" s="23"/>
      <c r="L44" s="23"/>
      <c r="M44" s="23"/>
      <c r="N44" s="23">
        <v>2.5083000000000002</v>
      </c>
      <c r="O44" s="23">
        <v>3.4826000000000001</v>
      </c>
      <c r="P44" s="23"/>
      <c r="Q44" s="23">
        <v>2.5083000000000002</v>
      </c>
      <c r="R44" s="23">
        <v>3.4826000000000001</v>
      </c>
      <c r="S44" s="23">
        <v>0</v>
      </c>
      <c r="T44" s="23">
        <v>0.1133</v>
      </c>
      <c r="U44" s="23"/>
      <c r="V44" s="23"/>
      <c r="W44" s="23">
        <v>1.8200000000000001E-2</v>
      </c>
    </row>
    <row r="45" spans="1:23" x14ac:dyDescent="0.25">
      <c r="A45" s="23" t="s">
        <v>122</v>
      </c>
      <c r="B45" s="23" t="s">
        <v>169</v>
      </c>
      <c r="C45" s="23" t="s">
        <v>210</v>
      </c>
      <c r="D45" s="23" t="s">
        <v>211</v>
      </c>
      <c r="E45" s="23"/>
      <c r="F45" s="23">
        <v>2.9935999999999998</v>
      </c>
      <c r="G45" s="23">
        <v>0</v>
      </c>
      <c r="H45" s="23">
        <v>9.4206000000000003</v>
      </c>
      <c r="I45" s="23">
        <v>0</v>
      </c>
      <c r="J45" s="23"/>
      <c r="K45" s="23"/>
      <c r="L45" s="23"/>
      <c r="M45" s="23"/>
      <c r="N45" s="23">
        <v>2.4726370000000002</v>
      </c>
      <c r="O45" s="23">
        <v>3.7723969999999998</v>
      </c>
      <c r="P45" s="23"/>
      <c r="Q45" s="23">
        <v>2.4726370000000002</v>
      </c>
      <c r="R45" s="23">
        <v>3.7723969999999998</v>
      </c>
      <c r="S45" s="23">
        <v>0</v>
      </c>
      <c r="T45" s="23">
        <v>8.1399999999999997E-3</v>
      </c>
      <c r="U45" s="23"/>
      <c r="V45" s="23"/>
      <c r="W45" s="23">
        <v>0</v>
      </c>
    </row>
    <row r="46" spans="1:23" x14ac:dyDescent="0.25">
      <c r="A46" s="23" t="s">
        <v>122</v>
      </c>
      <c r="B46" s="23" t="s">
        <v>169</v>
      </c>
      <c r="C46" s="23" t="s">
        <v>212</v>
      </c>
      <c r="D46" s="23" t="s">
        <v>213</v>
      </c>
      <c r="E46" s="23"/>
      <c r="F46" s="23">
        <v>2.5339</v>
      </c>
      <c r="G46" s="23">
        <v>0</v>
      </c>
      <c r="H46" s="23">
        <v>12.1768</v>
      </c>
      <c r="I46" s="23">
        <v>0</v>
      </c>
      <c r="J46" s="23"/>
      <c r="K46" s="23"/>
      <c r="L46" s="23"/>
      <c r="M46" s="23"/>
      <c r="N46" s="23">
        <v>2.6265000000000001</v>
      </c>
      <c r="O46" s="23">
        <v>3.5501</v>
      </c>
      <c r="P46" s="23"/>
      <c r="Q46" s="23">
        <v>0</v>
      </c>
      <c r="R46" s="23">
        <v>0</v>
      </c>
      <c r="S46" s="23">
        <v>0</v>
      </c>
      <c r="T46" s="23">
        <v>0.25850000000000001</v>
      </c>
      <c r="U46" s="23"/>
      <c r="V46" s="23"/>
      <c r="W46" s="23">
        <v>0</v>
      </c>
    </row>
    <row r="47" spans="1:23" x14ac:dyDescent="0.25">
      <c r="A47" s="23" t="s">
        <v>122</v>
      </c>
      <c r="B47" s="23" t="s">
        <v>169</v>
      </c>
      <c r="C47" s="23" t="s">
        <v>214</v>
      </c>
      <c r="D47" s="23" t="s">
        <v>215</v>
      </c>
      <c r="E47" s="23"/>
      <c r="F47" s="23">
        <v>4.476</v>
      </c>
      <c r="G47" s="23">
        <v>0</v>
      </c>
      <c r="H47" s="23">
        <v>19.369</v>
      </c>
      <c r="I47" s="23">
        <v>0</v>
      </c>
      <c r="J47" s="23"/>
      <c r="K47" s="23"/>
      <c r="L47" s="23"/>
      <c r="M47" s="23"/>
      <c r="N47" s="23">
        <v>2.613</v>
      </c>
      <c r="O47" s="23">
        <v>3.6850000000000001</v>
      </c>
      <c r="P47" s="23"/>
      <c r="Q47" s="23">
        <v>0</v>
      </c>
      <c r="R47" s="23">
        <v>0</v>
      </c>
      <c r="S47" s="23">
        <v>0</v>
      </c>
      <c r="T47" s="23">
        <v>0.247</v>
      </c>
      <c r="U47" s="23"/>
      <c r="V47" s="23"/>
      <c r="W47" s="23">
        <v>0</v>
      </c>
    </row>
    <row r="48" spans="1:23" x14ac:dyDescent="0.25">
      <c r="A48" s="23" t="s">
        <v>122</v>
      </c>
      <c r="B48" s="23" t="s">
        <v>169</v>
      </c>
      <c r="C48" s="23" t="s">
        <v>216</v>
      </c>
      <c r="D48" s="23" t="s">
        <v>217</v>
      </c>
      <c r="E48" s="23"/>
      <c r="F48" s="23">
        <v>2.294</v>
      </c>
      <c r="G48" s="23">
        <v>0</v>
      </c>
      <c r="H48" s="23">
        <v>4.6449999999999996</v>
      </c>
      <c r="I48" s="23">
        <v>0</v>
      </c>
      <c r="J48" s="23"/>
      <c r="K48" s="23"/>
      <c r="L48" s="23"/>
      <c r="M48" s="23"/>
      <c r="N48" s="23">
        <v>2.6179999999999999</v>
      </c>
      <c r="O48" s="23">
        <v>3.754</v>
      </c>
      <c r="P48" s="23"/>
      <c r="Q48" s="23">
        <v>0</v>
      </c>
      <c r="R48" s="23">
        <v>0</v>
      </c>
      <c r="S48" s="23">
        <v>0</v>
      </c>
      <c r="T48" s="23">
        <v>7.1199999999999999E-2</v>
      </c>
      <c r="U48" s="23"/>
      <c r="V48" s="23"/>
      <c r="W48" s="23">
        <v>0</v>
      </c>
    </row>
    <row r="49" spans="1:23" x14ac:dyDescent="0.25">
      <c r="A49" s="23" t="s">
        <v>122</v>
      </c>
      <c r="B49" s="23" t="s">
        <v>169</v>
      </c>
      <c r="C49" s="23" t="s">
        <v>218</v>
      </c>
      <c r="D49" s="23" t="s">
        <v>219</v>
      </c>
      <c r="E49" s="23"/>
      <c r="F49" s="23">
        <v>3.4138000000000002</v>
      </c>
      <c r="G49" s="23">
        <v>0</v>
      </c>
      <c r="H49" s="23">
        <v>19.345300000000002</v>
      </c>
      <c r="I49" s="23">
        <v>0</v>
      </c>
      <c r="J49" s="23"/>
      <c r="K49" s="23"/>
      <c r="L49" s="23"/>
      <c r="M49" s="23"/>
      <c r="N49" s="23">
        <v>2.5402</v>
      </c>
      <c r="O49" s="23">
        <v>3.6762999999999999</v>
      </c>
      <c r="P49" s="23"/>
      <c r="Q49" s="23">
        <v>0</v>
      </c>
      <c r="R49" s="23">
        <v>0</v>
      </c>
      <c r="S49" s="23">
        <v>0</v>
      </c>
      <c r="T49" s="23">
        <v>0.26219999999999999</v>
      </c>
      <c r="U49" s="23"/>
      <c r="V49" s="23"/>
      <c r="W49" s="23">
        <v>0</v>
      </c>
    </row>
    <row r="50" spans="1:23" x14ac:dyDescent="0.25">
      <c r="A50" s="23" t="s">
        <v>122</v>
      </c>
      <c r="B50" s="23" t="s">
        <v>169</v>
      </c>
      <c r="C50" s="23" t="s">
        <v>220</v>
      </c>
      <c r="D50" s="23" t="s">
        <v>221</v>
      </c>
      <c r="E50" s="23"/>
      <c r="F50" s="23">
        <v>3.26</v>
      </c>
      <c r="G50" s="23">
        <v>0</v>
      </c>
      <c r="H50" s="23">
        <v>7.33</v>
      </c>
      <c r="I50" s="23">
        <v>0</v>
      </c>
      <c r="J50" s="23"/>
      <c r="K50" s="23"/>
      <c r="L50" s="23"/>
      <c r="M50" s="23"/>
      <c r="N50" s="23">
        <v>2.52</v>
      </c>
      <c r="O50" s="23">
        <v>3.63</v>
      </c>
      <c r="P50" s="23"/>
      <c r="Q50" s="23">
        <v>2.52</v>
      </c>
      <c r="R50" s="23">
        <v>3.63</v>
      </c>
      <c r="S50" s="23">
        <v>0</v>
      </c>
      <c r="T50" s="23">
        <v>0.04</v>
      </c>
      <c r="U50" s="23"/>
      <c r="V50" s="23"/>
      <c r="W50" s="23">
        <v>0.02</v>
      </c>
    </row>
    <row r="51" spans="1:23" x14ac:dyDescent="0.25">
      <c r="A51" s="23" t="s">
        <v>122</v>
      </c>
      <c r="B51" s="23" t="s">
        <v>169</v>
      </c>
      <c r="C51" s="23" t="s">
        <v>222</v>
      </c>
      <c r="D51" s="23" t="s">
        <v>223</v>
      </c>
      <c r="E51" s="23"/>
      <c r="F51" s="23">
        <v>2.3472</v>
      </c>
      <c r="G51" s="23">
        <v>0</v>
      </c>
      <c r="H51" s="23">
        <v>10.3294</v>
      </c>
      <c r="I51" s="23">
        <v>0</v>
      </c>
      <c r="J51" s="23"/>
      <c r="K51" s="23"/>
      <c r="L51" s="23"/>
      <c r="M51" s="23"/>
      <c r="N51" s="23">
        <v>2.5644</v>
      </c>
      <c r="O51" s="23">
        <v>3.706</v>
      </c>
      <c r="P51" s="23"/>
      <c r="Q51" s="23">
        <v>2.5644</v>
      </c>
      <c r="R51" s="23">
        <v>3.706</v>
      </c>
      <c r="S51" s="23">
        <v>0</v>
      </c>
      <c r="T51" s="23">
        <v>0.3896</v>
      </c>
      <c r="U51" s="23"/>
      <c r="V51" s="23"/>
      <c r="W51" s="23">
        <v>5.8799999999999998E-2</v>
      </c>
    </row>
    <row r="52" spans="1:23" x14ac:dyDescent="0.25">
      <c r="A52" s="23" t="s">
        <v>122</v>
      </c>
      <c r="B52" s="23" t="s">
        <v>169</v>
      </c>
      <c r="C52" s="23" t="s">
        <v>224</v>
      </c>
      <c r="D52" s="23" t="s">
        <v>225</v>
      </c>
      <c r="E52" s="23"/>
      <c r="F52" s="23">
        <v>4.5487000000000002</v>
      </c>
      <c r="G52" s="23">
        <v>0</v>
      </c>
      <c r="H52" s="23">
        <v>9.57</v>
      </c>
      <c r="I52" s="23">
        <v>0</v>
      </c>
      <c r="J52" s="23"/>
      <c r="K52" s="23"/>
      <c r="L52" s="23"/>
      <c r="M52" s="23"/>
      <c r="N52" s="23">
        <v>2.5705</v>
      </c>
      <c r="O52" s="23">
        <v>3.7780999999999998</v>
      </c>
      <c r="P52" s="23"/>
      <c r="Q52" s="23">
        <v>2.5705</v>
      </c>
      <c r="R52" s="23">
        <v>3.7780999999999998</v>
      </c>
      <c r="S52" s="23">
        <v>0</v>
      </c>
      <c r="T52" s="23">
        <v>0.122</v>
      </c>
      <c r="U52" s="23"/>
      <c r="V52" s="23"/>
      <c r="W52" s="23">
        <v>0</v>
      </c>
    </row>
    <row r="53" spans="1:23" x14ac:dyDescent="0.25">
      <c r="A53" s="23" t="s">
        <v>122</v>
      </c>
      <c r="B53" s="23" t="s">
        <v>169</v>
      </c>
      <c r="C53" s="23" t="s">
        <v>226</v>
      </c>
      <c r="D53" s="23" t="s">
        <v>227</v>
      </c>
      <c r="E53" s="23"/>
      <c r="F53" s="23">
        <v>6.3220999999999998</v>
      </c>
      <c r="G53" s="23">
        <v>0</v>
      </c>
      <c r="H53" s="23">
        <v>21.837399999999999</v>
      </c>
      <c r="I53" s="23">
        <v>0</v>
      </c>
      <c r="J53" s="23"/>
      <c r="K53" s="23"/>
      <c r="L53" s="23"/>
      <c r="M53" s="23"/>
      <c r="N53" s="23">
        <v>2.5236999999999998</v>
      </c>
      <c r="O53" s="23">
        <v>3.7271000000000001</v>
      </c>
      <c r="P53" s="23"/>
      <c r="Q53" s="23">
        <v>2.5236999999999998</v>
      </c>
      <c r="R53" s="23">
        <v>3.7271000000000001</v>
      </c>
      <c r="S53" s="23">
        <v>0</v>
      </c>
      <c r="T53" s="23">
        <v>0.15029999999999999</v>
      </c>
      <c r="U53" s="23"/>
      <c r="V53" s="23"/>
      <c r="W53" s="23"/>
    </row>
    <row r="54" spans="1:23" x14ac:dyDescent="0.25">
      <c r="A54" s="23" t="s">
        <v>122</v>
      </c>
      <c r="B54" s="23" t="s">
        <v>169</v>
      </c>
      <c r="C54" s="23" t="s">
        <v>228</v>
      </c>
      <c r="D54" s="23" t="s">
        <v>229</v>
      </c>
      <c r="E54" s="23"/>
      <c r="F54" s="23">
        <v>2.67</v>
      </c>
      <c r="G54" s="23">
        <v>0</v>
      </c>
      <c r="H54" s="23">
        <v>9.8000000000000007</v>
      </c>
      <c r="I54" s="23">
        <v>0</v>
      </c>
      <c r="J54" s="23"/>
      <c r="K54" s="23"/>
      <c r="L54" s="23"/>
      <c r="M54" s="23"/>
      <c r="N54" s="23">
        <v>2.72</v>
      </c>
      <c r="O54" s="23">
        <v>3.57</v>
      </c>
      <c r="P54" s="23"/>
      <c r="Q54" s="23">
        <v>2.72</v>
      </c>
      <c r="R54" s="23">
        <v>3.57</v>
      </c>
      <c r="S54" s="23">
        <v>0</v>
      </c>
      <c r="T54" s="23">
        <v>0.08</v>
      </c>
      <c r="U54" s="23"/>
      <c r="V54" s="23"/>
      <c r="W54" s="23">
        <v>0</v>
      </c>
    </row>
    <row r="55" spans="1:23" x14ac:dyDescent="0.25">
      <c r="A55" s="23" t="s">
        <v>122</v>
      </c>
      <c r="B55" s="23" t="s">
        <v>169</v>
      </c>
      <c r="C55" s="23" t="s">
        <v>230</v>
      </c>
      <c r="D55" s="23" t="s">
        <v>231</v>
      </c>
      <c r="E55" s="23"/>
      <c r="F55" s="23">
        <v>4.1703000000000001</v>
      </c>
      <c r="G55" s="23">
        <v>0</v>
      </c>
      <c r="H55" s="23">
        <v>7.0526</v>
      </c>
      <c r="I55" s="23">
        <v>0</v>
      </c>
      <c r="J55" s="23"/>
      <c r="K55" s="23"/>
      <c r="L55" s="23"/>
      <c r="M55" s="23"/>
      <c r="N55" s="23">
        <v>2.508</v>
      </c>
      <c r="O55" s="23">
        <v>3.67</v>
      </c>
      <c r="P55" s="23"/>
      <c r="Q55" s="23">
        <v>2.508</v>
      </c>
      <c r="R55" s="23">
        <v>3.67</v>
      </c>
      <c r="S55" s="23">
        <v>0</v>
      </c>
      <c r="T55" s="23">
        <v>0.1845</v>
      </c>
      <c r="U55" s="23"/>
      <c r="V55" s="23"/>
      <c r="W55" s="23">
        <v>0</v>
      </c>
    </row>
    <row r="56" spans="1:23" x14ac:dyDescent="0.25">
      <c r="A56" s="23" t="s">
        <v>122</v>
      </c>
      <c r="B56" s="23" t="s">
        <v>169</v>
      </c>
      <c r="C56" s="23" t="s">
        <v>232</v>
      </c>
      <c r="D56" s="23" t="s">
        <v>233</v>
      </c>
      <c r="E56" s="23"/>
      <c r="F56" s="23">
        <v>5.327</v>
      </c>
      <c r="G56" s="23">
        <v>0</v>
      </c>
      <c r="H56" s="23">
        <v>11.739000000000001</v>
      </c>
      <c r="I56" s="23">
        <v>0</v>
      </c>
      <c r="J56" s="23"/>
      <c r="K56" s="23"/>
      <c r="L56" s="23"/>
      <c r="M56" s="23"/>
      <c r="N56" s="23">
        <v>2.4830000000000001</v>
      </c>
      <c r="O56" s="23">
        <v>3.8252000000000002</v>
      </c>
      <c r="P56" s="23"/>
      <c r="Q56" s="23">
        <v>2.4830000000000001</v>
      </c>
      <c r="R56" s="23">
        <v>3.8252000000000002</v>
      </c>
      <c r="S56" s="23">
        <v>0</v>
      </c>
      <c r="T56" s="23">
        <v>0.23619999999999999</v>
      </c>
      <c r="U56" s="23"/>
      <c r="V56" s="23"/>
      <c r="W56" s="23">
        <v>0</v>
      </c>
    </row>
    <row r="57" spans="1:23" x14ac:dyDescent="0.25">
      <c r="A57" s="23" t="s">
        <v>122</v>
      </c>
      <c r="B57" s="23" t="s">
        <v>169</v>
      </c>
      <c r="C57" s="23" t="s">
        <v>234</v>
      </c>
      <c r="D57" s="23" t="s">
        <v>235</v>
      </c>
      <c r="E57" s="23"/>
      <c r="F57" s="23">
        <v>5.5</v>
      </c>
      <c r="G57" s="23">
        <v>0</v>
      </c>
      <c r="H57" s="23">
        <v>13</v>
      </c>
      <c r="I57" s="23">
        <v>0</v>
      </c>
      <c r="J57" s="23"/>
      <c r="K57" s="23"/>
      <c r="L57" s="23"/>
      <c r="M57" s="23"/>
      <c r="N57" s="23">
        <v>2.5475599999999998</v>
      </c>
      <c r="O57" s="23">
        <v>3.5215100000000001</v>
      </c>
      <c r="P57" s="23"/>
      <c r="Q57" s="23">
        <v>0</v>
      </c>
      <c r="R57" s="23">
        <v>0</v>
      </c>
      <c r="S57" s="23">
        <v>0</v>
      </c>
      <c r="T57" s="23">
        <v>0</v>
      </c>
      <c r="U57" s="23"/>
      <c r="V57" s="23"/>
      <c r="W57" s="23">
        <v>0</v>
      </c>
    </row>
    <row r="58" spans="1:23" x14ac:dyDescent="0.25">
      <c r="A58" s="23" t="s">
        <v>122</v>
      </c>
      <c r="B58" s="23" t="s">
        <v>169</v>
      </c>
      <c r="C58" s="23" t="s">
        <v>236</v>
      </c>
      <c r="D58" s="23" t="s">
        <v>237</v>
      </c>
      <c r="E58" s="23"/>
      <c r="F58" s="23">
        <v>2.3906000000000001</v>
      </c>
      <c r="G58" s="23">
        <v>0</v>
      </c>
      <c r="H58" s="23">
        <v>20.6997</v>
      </c>
      <c r="I58" s="23">
        <v>0</v>
      </c>
      <c r="J58" s="23"/>
      <c r="K58" s="23"/>
      <c r="L58" s="23"/>
      <c r="M58" s="23"/>
      <c r="N58" s="23">
        <v>2.5507</v>
      </c>
      <c r="O58" s="23">
        <v>3.5461999999999998</v>
      </c>
      <c r="P58" s="23"/>
      <c r="Q58" s="23"/>
      <c r="R58" s="23"/>
      <c r="S58" s="23">
        <v>0</v>
      </c>
      <c r="T58" s="23">
        <v>7.17E-2</v>
      </c>
      <c r="U58" s="23"/>
      <c r="V58" s="23"/>
      <c r="W58" s="23">
        <v>0.14180000000000001</v>
      </c>
    </row>
    <row r="59" spans="1:23" x14ac:dyDescent="0.25">
      <c r="A59" s="23" t="s">
        <v>122</v>
      </c>
      <c r="B59" s="23" t="s">
        <v>169</v>
      </c>
      <c r="C59" s="23" t="s">
        <v>238</v>
      </c>
      <c r="D59" s="23" t="s">
        <v>239</v>
      </c>
      <c r="E59" s="23"/>
      <c r="F59" s="23">
        <v>4.0708000000000002</v>
      </c>
      <c r="G59" s="23">
        <v>0</v>
      </c>
      <c r="H59" s="23">
        <v>12.1282</v>
      </c>
      <c r="I59" s="23">
        <v>0</v>
      </c>
      <c r="J59" s="23"/>
      <c r="K59" s="23"/>
      <c r="L59" s="23"/>
      <c r="M59" s="23"/>
      <c r="N59" s="23">
        <v>2.5798100000000002</v>
      </c>
      <c r="O59" s="23">
        <v>3.6637</v>
      </c>
      <c r="P59" s="23"/>
      <c r="Q59" s="23">
        <v>2.5798100000000002</v>
      </c>
      <c r="R59" s="23">
        <v>3.6637</v>
      </c>
      <c r="S59" s="23">
        <v>0</v>
      </c>
      <c r="T59" s="23">
        <v>0.51026000000000005</v>
      </c>
      <c r="U59" s="23"/>
      <c r="V59" s="23"/>
      <c r="W59" s="23">
        <v>0</v>
      </c>
    </row>
    <row r="60" spans="1:23" x14ac:dyDescent="0.25">
      <c r="A60" s="23" t="s">
        <v>122</v>
      </c>
      <c r="B60" s="23" t="s">
        <v>169</v>
      </c>
      <c r="C60" s="23" t="s">
        <v>240</v>
      </c>
      <c r="D60" s="23" t="s">
        <v>241</v>
      </c>
      <c r="E60" s="23"/>
      <c r="F60" s="23">
        <v>3.5392999999999999</v>
      </c>
      <c r="G60" s="23">
        <v>0</v>
      </c>
      <c r="H60" s="23">
        <v>6.6779999999999999</v>
      </c>
      <c r="I60" s="23">
        <v>0</v>
      </c>
      <c r="J60" s="23"/>
      <c r="K60" s="23"/>
      <c r="L60" s="23"/>
      <c r="M60" s="23"/>
      <c r="N60" s="23">
        <v>2.6478999999999999</v>
      </c>
      <c r="O60" s="23">
        <v>3.6423000000000001</v>
      </c>
      <c r="P60" s="23"/>
      <c r="Q60" s="23">
        <v>2.6478999999999999</v>
      </c>
      <c r="R60" s="23">
        <v>3.6423000000000001</v>
      </c>
      <c r="S60" s="23">
        <v>0</v>
      </c>
      <c r="T60" s="23">
        <v>4.7399999999999998E-2</v>
      </c>
      <c r="U60" s="23"/>
      <c r="V60" s="23"/>
      <c r="W60" s="23">
        <v>0</v>
      </c>
    </row>
    <row r="61" spans="1:23" x14ac:dyDescent="0.25">
      <c r="A61" s="23" t="s">
        <v>122</v>
      </c>
      <c r="B61" s="23" t="s">
        <v>169</v>
      </c>
      <c r="C61" s="23" t="s">
        <v>242</v>
      </c>
      <c r="D61" s="23" t="s">
        <v>243</v>
      </c>
      <c r="E61" s="23"/>
      <c r="F61" s="23">
        <v>3.96</v>
      </c>
      <c r="G61" s="23">
        <v>0</v>
      </c>
      <c r="H61" s="23">
        <v>12.592599999999999</v>
      </c>
      <c r="I61" s="23">
        <v>0</v>
      </c>
      <c r="J61" s="23"/>
      <c r="K61" s="23"/>
      <c r="L61" s="23"/>
      <c r="M61" s="23"/>
      <c r="N61" s="23">
        <v>2.5476999999999999</v>
      </c>
      <c r="O61" s="23">
        <v>3.6591</v>
      </c>
      <c r="P61" s="23"/>
      <c r="Q61" s="23">
        <v>2.5476999999999999</v>
      </c>
      <c r="R61" s="23">
        <v>3.6591</v>
      </c>
      <c r="S61" s="23">
        <v>0</v>
      </c>
      <c r="T61" s="23">
        <v>0.23499999999999999</v>
      </c>
      <c r="U61" s="23"/>
      <c r="V61" s="23"/>
      <c r="W61" s="23">
        <v>0</v>
      </c>
    </row>
    <row r="62" spans="1:23" x14ac:dyDescent="0.25">
      <c r="A62" s="23" t="s">
        <v>122</v>
      </c>
      <c r="B62" s="23" t="s">
        <v>169</v>
      </c>
      <c r="C62" s="23" t="s">
        <v>244</v>
      </c>
      <c r="D62" s="23" t="s">
        <v>245</v>
      </c>
      <c r="E62" s="23"/>
      <c r="F62" s="23">
        <v>4.0903</v>
      </c>
      <c r="G62" s="23">
        <v>0</v>
      </c>
      <c r="H62" s="23">
        <v>7.1</v>
      </c>
      <c r="I62" s="23">
        <v>0</v>
      </c>
      <c r="J62" s="23"/>
      <c r="K62" s="23"/>
      <c r="L62" s="23"/>
      <c r="M62" s="23"/>
      <c r="N62" s="23">
        <v>2.6919</v>
      </c>
      <c r="O62" s="23">
        <v>3.4878</v>
      </c>
      <c r="P62" s="23"/>
      <c r="Q62" s="23">
        <v>2.6919</v>
      </c>
      <c r="R62" s="23">
        <v>3.4878</v>
      </c>
      <c r="S62" s="23">
        <v>0</v>
      </c>
      <c r="T62" s="23">
        <v>0.2114</v>
      </c>
      <c r="U62" s="23"/>
      <c r="V62" s="23"/>
      <c r="W62" s="23"/>
    </row>
    <row r="63" spans="1:23" x14ac:dyDescent="0.25">
      <c r="A63" s="23" t="s">
        <v>122</v>
      </c>
      <c r="B63" s="23" t="s">
        <v>169</v>
      </c>
      <c r="C63" s="23" t="s">
        <v>246</v>
      </c>
      <c r="D63" s="23" t="s">
        <v>247</v>
      </c>
      <c r="E63" s="23"/>
      <c r="F63" s="23">
        <v>1.69</v>
      </c>
      <c r="G63" s="23">
        <v>0</v>
      </c>
      <c r="H63" s="23">
        <v>10.82</v>
      </c>
      <c r="I63" s="23">
        <v>0</v>
      </c>
      <c r="J63" s="23"/>
      <c r="K63" s="23"/>
      <c r="L63" s="23"/>
      <c r="M63" s="23"/>
      <c r="N63" s="23">
        <v>2.5230000000000001</v>
      </c>
      <c r="O63" s="23">
        <v>3.6779999999999999</v>
      </c>
      <c r="P63" s="23"/>
      <c r="Q63" s="23">
        <v>0</v>
      </c>
      <c r="R63" s="23">
        <v>0</v>
      </c>
      <c r="S63" s="23">
        <v>0</v>
      </c>
      <c r="T63" s="23">
        <v>0</v>
      </c>
      <c r="U63" s="23"/>
      <c r="V63" s="23"/>
      <c r="W63" s="23">
        <v>0</v>
      </c>
    </row>
    <row r="64" spans="1:23" x14ac:dyDescent="0.25">
      <c r="A64" s="23" t="s">
        <v>122</v>
      </c>
      <c r="B64" s="23" t="s">
        <v>169</v>
      </c>
      <c r="C64" s="23" t="s">
        <v>248</v>
      </c>
      <c r="D64" s="23" t="s">
        <v>249</v>
      </c>
      <c r="E64" s="23"/>
      <c r="F64" s="23">
        <v>3.6956000000000002</v>
      </c>
      <c r="G64" s="23">
        <v>0</v>
      </c>
      <c r="H64" s="23">
        <v>8.6654999999999998</v>
      </c>
      <c r="I64" s="23">
        <v>0</v>
      </c>
      <c r="J64" s="23"/>
      <c r="K64" s="23"/>
      <c r="L64" s="23"/>
      <c r="M64" s="23"/>
      <c r="N64" s="23">
        <v>2.5055000000000001</v>
      </c>
      <c r="O64" s="23">
        <v>3.7160000000000002</v>
      </c>
      <c r="P64" s="23"/>
      <c r="Q64" s="23">
        <v>2.5055000000000001</v>
      </c>
      <c r="R64" s="23">
        <v>3.7160000000000002</v>
      </c>
      <c r="S64" s="23">
        <v>0</v>
      </c>
      <c r="T64" s="23">
        <v>0.15859999999999999</v>
      </c>
      <c r="U64" s="23"/>
      <c r="V64" s="23"/>
      <c r="W64" s="23">
        <v>0</v>
      </c>
    </row>
    <row r="65" spans="1:23" x14ac:dyDescent="0.25">
      <c r="A65" s="23" t="s">
        <v>122</v>
      </c>
      <c r="B65" s="23" t="s">
        <v>169</v>
      </c>
      <c r="C65" s="23" t="s">
        <v>250</v>
      </c>
      <c r="D65" s="23" t="s">
        <v>251</v>
      </c>
      <c r="E65" s="23"/>
      <c r="F65" s="23">
        <v>3.3</v>
      </c>
      <c r="G65" s="23">
        <v>0</v>
      </c>
      <c r="H65" s="23">
        <v>5.3</v>
      </c>
      <c r="I65" s="23">
        <v>0</v>
      </c>
      <c r="J65" s="23"/>
      <c r="K65" s="23"/>
      <c r="L65" s="23"/>
      <c r="M65" s="23"/>
      <c r="N65" s="23">
        <v>2.61</v>
      </c>
      <c r="O65" s="23">
        <v>4.0999999999999996</v>
      </c>
      <c r="P65" s="23"/>
      <c r="Q65" s="23">
        <v>0</v>
      </c>
      <c r="R65" s="23">
        <v>0</v>
      </c>
      <c r="S65" s="23">
        <v>0</v>
      </c>
      <c r="T65" s="23">
        <v>0</v>
      </c>
      <c r="U65" s="23"/>
      <c r="V65" s="23"/>
      <c r="W65" s="23">
        <v>0</v>
      </c>
    </row>
    <row r="66" spans="1:23" x14ac:dyDescent="0.25">
      <c r="A66" s="23" t="s">
        <v>122</v>
      </c>
      <c r="B66" s="23" t="s">
        <v>169</v>
      </c>
      <c r="C66" s="23" t="s">
        <v>252</v>
      </c>
      <c r="D66" s="23" t="s">
        <v>253</v>
      </c>
      <c r="E66" s="23"/>
      <c r="F66" s="23">
        <v>3.5941999999999998</v>
      </c>
      <c r="G66" s="23">
        <v>0</v>
      </c>
      <c r="H66" s="23">
        <v>10.690200000000001</v>
      </c>
      <c r="I66" s="23">
        <v>0</v>
      </c>
      <c r="J66" s="23"/>
      <c r="K66" s="23"/>
      <c r="L66" s="23"/>
      <c r="M66" s="23"/>
      <c r="N66" s="23">
        <v>2.5649000000000002</v>
      </c>
      <c r="O66" s="23">
        <v>8.6394000000000002</v>
      </c>
      <c r="P66" s="23"/>
      <c r="Q66" s="23">
        <v>2.5649000000000002</v>
      </c>
      <c r="R66" s="23">
        <v>8.6394000000000002</v>
      </c>
      <c r="S66" s="23">
        <v>0</v>
      </c>
      <c r="T66" s="23">
        <v>0</v>
      </c>
      <c r="U66" s="23"/>
      <c r="V66" s="23"/>
      <c r="W66" s="23">
        <v>0</v>
      </c>
    </row>
    <row r="67" spans="1:23" x14ac:dyDescent="0.25">
      <c r="A67" s="23" t="s">
        <v>122</v>
      </c>
      <c r="B67" s="23" t="s">
        <v>169</v>
      </c>
      <c r="C67" s="23" t="s">
        <v>254</v>
      </c>
      <c r="D67" s="23" t="s">
        <v>255</v>
      </c>
      <c r="E67" s="23"/>
      <c r="F67" s="23">
        <v>2.4138999999999999</v>
      </c>
      <c r="G67" s="23">
        <v>0</v>
      </c>
      <c r="H67" s="23">
        <v>7.2416999999999998</v>
      </c>
      <c r="I67" s="23">
        <v>0</v>
      </c>
      <c r="J67" s="23"/>
      <c r="K67" s="23"/>
      <c r="L67" s="23"/>
      <c r="M67" s="23"/>
      <c r="N67" s="23">
        <v>2.6122000000000001</v>
      </c>
      <c r="O67" s="23">
        <v>3.4517000000000002</v>
      </c>
      <c r="P67" s="23"/>
      <c r="Q67" s="23">
        <v>2.6122000000000001</v>
      </c>
      <c r="R67" s="23">
        <v>3.4517000000000002</v>
      </c>
      <c r="S67" s="23">
        <v>0</v>
      </c>
      <c r="T67" s="23">
        <v>3.5299999999999998E-2</v>
      </c>
      <c r="U67" s="23"/>
      <c r="V67" s="23"/>
      <c r="W67" s="23">
        <v>0</v>
      </c>
    </row>
    <row r="68" spans="1:23" x14ac:dyDescent="0.25">
      <c r="A68" s="23" t="s">
        <v>122</v>
      </c>
      <c r="B68" s="23" t="s">
        <v>169</v>
      </c>
      <c r="C68" s="23" t="s">
        <v>256</v>
      </c>
      <c r="D68" s="23" t="s">
        <v>257</v>
      </c>
      <c r="E68" s="23"/>
      <c r="F68" s="23">
        <v>3.8672</v>
      </c>
      <c r="G68" s="23">
        <v>0</v>
      </c>
      <c r="H68" s="23">
        <v>12.6</v>
      </c>
      <c r="I68" s="23">
        <v>0</v>
      </c>
      <c r="J68" s="23"/>
      <c r="K68" s="23"/>
      <c r="L68" s="23"/>
      <c r="M68" s="23"/>
      <c r="N68" s="23">
        <v>2.5594999999999999</v>
      </c>
      <c r="O68" s="23">
        <v>3.5306000000000002</v>
      </c>
      <c r="P68" s="23"/>
      <c r="Q68" s="23">
        <v>2.5594999999999999</v>
      </c>
      <c r="R68" s="23">
        <v>3.5306000000000002</v>
      </c>
      <c r="S68" s="23">
        <v>0</v>
      </c>
      <c r="T68" s="23">
        <v>4.2139999999999997E-2</v>
      </c>
      <c r="U68" s="23"/>
      <c r="V68" s="23"/>
      <c r="W68" s="23">
        <v>0</v>
      </c>
    </row>
    <row r="69" spans="1:23" x14ac:dyDescent="0.25">
      <c r="A69" s="23" t="s">
        <v>122</v>
      </c>
      <c r="B69" s="23" t="s">
        <v>169</v>
      </c>
      <c r="C69" s="23" t="s">
        <v>258</v>
      </c>
      <c r="D69" s="23" t="s">
        <v>259</v>
      </c>
      <c r="E69" s="23"/>
      <c r="F69" s="23">
        <v>4.7321999999999997</v>
      </c>
      <c r="G69" s="23">
        <v>0</v>
      </c>
      <c r="H69" s="23">
        <v>19.3322</v>
      </c>
      <c r="I69" s="23">
        <v>0</v>
      </c>
      <c r="J69" s="23"/>
      <c r="K69" s="23"/>
      <c r="L69" s="23"/>
      <c r="M69" s="23"/>
      <c r="N69" s="23">
        <v>2.6373000000000002</v>
      </c>
      <c r="O69" s="23">
        <v>3.7927</v>
      </c>
      <c r="P69" s="23"/>
      <c r="Q69" s="23">
        <v>2.6373000000000002</v>
      </c>
      <c r="R69" s="23">
        <v>3.7927</v>
      </c>
      <c r="S69" s="23">
        <v>0</v>
      </c>
      <c r="T69" s="23">
        <v>0.56820000000000004</v>
      </c>
      <c r="U69" s="23"/>
      <c r="V69" s="23"/>
      <c r="W69" s="23"/>
    </row>
    <row r="70" spans="1:23" x14ac:dyDescent="0.25">
      <c r="A70" s="23" t="s">
        <v>122</v>
      </c>
      <c r="B70" s="23" t="s">
        <v>169</v>
      </c>
      <c r="C70" s="23" t="s">
        <v>260</v>
      </c>
      <c r="D70" s="23" t="s">
        <v>261</v>
      </c>
      <c r="E70" s="23"/>
      <c r="F70" s="23">
        <v>6.2610000000000001</v>
      </c>
      <c r="G70" s="23">
        <v>0</v>
      </c>
      <c r="H70" s="23">
        <v>14.808</v>
      </c>
      <c r="I70" s="23">
        <v>0</v>
      </c>
      <c r="J70" s="23"/>
      <c r="K70" s="23"/>
      <c r="L70" s="23"/>
      <c r="M70" s="23"/>
      <c r="N70" s="23">
        <v>2.5</v>
      </c>
      <c r="O70" s="23">
        <v>3.18</v>
      </c>
      <c r="P70" s="23"/>
      <c r="Q70" s="23">
        <v>2.5</v>
      </c>
      <c r="R70" s="23">
        <v>3.18</v>
      </c>
      <c r="S70" s="23">
        <v>0</v>
      </c>
      <c r="T70" s="23">
        <v>0.13900000000000001</v>
      </c>
      <c r="U70" s="23"/>
      <c r="V70" s="23"/>
      <c r="W70" s="23">
        <v>0</v>
      </c>
    </row>
    <row r="71" spans="1:23" x14ac:dyDescent="0.25">
      <c r="A71" s="23" t="s">
        <v>122</v>
      </c>
      <c r="B71" s="23" t="s">
        <v>169</v>
      </c>
      <c r="C71" s="23" t="s">
        <v>262</v>
      </c>
      <c r="D71" s="23" t="s">
        <v>263</v>
      </c>
      <c r="E71" s="23"/>
      <c r="F71" s="23">
        <v>7.2</v>
      </c>
      <c r="G71" s="23">
        <v>0</v>
      </c>
      <c r="H71" s="23">
        <v>15.526999999999999</v>
      </c>
      <c r="I71" s="23">
        <v>0</v>
      </c>
      <c r="J71" s="23"/>
      <c r="K71" s="23"/>
      <c r="L71" s="23"/>
      <c r="M71" s="23"/>
      <c r="N71" s="23">
        <v>2.5710000000000002</v>
      </c>
      <c r="O71" s="23">
        <v>3.8359999999999999</v>
      </c>
      <c r="P71" s="23"/>
      <c r="Q71" s="23">
        <v>2.5710000000000002</v>
      </c>
      <c r="R71" s="23">
        <v>3.8359999999999999</v>
      </c>
      <c r="S71" s="23">
        <v>0</v>
      </c>
      <c r="T71" s="23">
        <v>5.4600000000000003E-2</v>
      </c>
      <c r="U71" s="23"/>
      <c r="V71" s="23"/>
      <c r="W71" s="23"/>
    </row>
    <row r="72" spans="1:23" x14ac:dyDescent="0.25">
      <c r="A72" s="23" t="s">
        <v>122</v>
      </c>
      <c r="B72" s="23" t="s">
        <v>169</v>
      </c>
      <c r="C72" s="23" t="s">
        <v>264</v>
      </c>
      <c r="D72" s="23" t="s">
        <v>265</v>
      </c>
      <c r="E72" s="23"/>
      <c r="F72" s="23">
        <v>4.1595000000000004</v>
      </c>
      <c r="G72" s="23">
        <v>0</v>
      </c>
      <c r="H72" s="23">
        <v>17.004799999999999</v>
      </c>
      <c r="I72" s="23">
        <v>0</v>
      </c>
      <c r="J72" s="23"/>
      <c r="K72" s="23"/>
      <c r="L72" s="23"/>
      <c r="M72" s="23"/>
      <c r="N72" s="23">
        <v>2.3765999999999998</v>
      </c>
      <c r="O72" s="23">
        <v>3.8273999999999999</v>
      </c>
      <c r="P72" s="23"/>
      <c r="Q72" s="23"/>
      <c r="R72" s="23"/>
      <c r="S72" s="23">
        <v>0</v>
      </c>
      <c r="T72" s="23">
        <v>0.30230000000000001</v>
      </c>
      <c r="U72" s="23"/>
      <c r="V72" s="23"/>
      <c r="W72" s="23"/>
    </row>
    <row r="73" spans="1:23" x14ac:dyDescent="0.25">
      <c r="A73" s="23" t="s">
        <v>122</v>
      </c>
      <c r="B73" s="23" t="s">
        <v>169</v>
      </c>
      <c r="C73" s="23" t="s">
        <v>266</v>
      </c>
      <c r="D73" s="23" t="s">
        <v>267</v>
      </c>
      <c r="E73" s="23"/>
      <c r="F73" s="23">
        <v>10.824299999999999</v>
      </c>
      <c r="G73" s="23">
        <v>0</v>
      </c>
      <c r="H73" s="23">
        <v>15.606</v>
      </c>
      <c r="I73" s="23">
        <v>0</v>
      </c>
      <c r="J73" s="23"/>
      <c r="K73" s="23"/>
      <c r="L73" s="23"/>
      <c r="M73" s="23"/>
      <c r="N73" s="23">
        <v>2.3691</v>
      </c>
      <c r="O73" s="23">
        <v>3.7974000000000001</v>
      </c>
      <c r="P73" s="23"/>
      <c r="Q73" s="23">
        <v>2.3691</v>
      </c>
      <c r="R73" s="23">
        <v>3.7974000000000001</v>
      </c>
      <c r="S73" s="23">
        <v>0</v>
      </c>
      <c r="T73" s="23">
        <v>0.37659999999999999</v>
      </c>
      <c r="U73" s="23"/>
      <c r="V73" s="23"/>
      <c r="W73" s="23">
        <v>9.1700000000000004E-2</v>
      </c>
    </row>
    <row r="74" spans="1:23" x14ac:dyDescent="0.25">
      <c r="A74" s="23" t="s">
        <v>122</v>
      </c>
      <c r="B74" s="23" t="s">
        <v>169</v>
      </c>
      <c r="C74" s="23" t="s">
        <v>268</v>
      </c>
      <c r="D74" s="23" t="s">
        <v>269</v>
      </c>
      <c r="E74" s="23"/>
      <c r="F74" s="23">
        <v>3.8456999999999999</v>
      </c>
      <c r="G74" s="23">
        <v>0</v>
      </c>
      <c r="H74" s="23">
        <v>11.8093</v>
      </c>
      <c r="I74" s="23">
        <v>0</v>
      </c>
      <c r="J74" s="23"/>
      <c r="K74" s="23"/>
      <c r="L74" s="23"/>
      <c r="M74" s="23"/>
      <c r="N74" s="23">
        <v>2.5108000000000001</v>
      </c>
      <c r="O74" s="23">
        <v>3.7591000000000001</v>
      </c>
      <c r="P74" s="23"/>
      <c r="Q74" s="23">
        <v>2.5108000000000001</v>
      </c>
      <c r="R74" s="23">
        <v>3.7591000000000001</v>
      </c>
      <c r="S74" s="23">
        <v>0</v>
      </c>
      <c r="T74" s="23">
        <v>0.28050000000000003</v>
      </c>
      <c r="U74" s="23"/>
      <c r="V74" s="23"/>
      <c r="W74" s="23">
        <v>0</v>
      </c>
    </row>
    <row r="75" spans="1:23" x14ac:dyDescent="0.25">
      <c r="A75" s="23" t="s">
        <v>122</v>
      </c>
      <c r="B75" s="23" t="s">
        <v>169</v>
      </c>
      <c r="C75" s="23" t="s">
        <v>270</v>
      </c>
      <c r="D75" s="23" t="s">
        <v>271</v>
      </c>
      <c r="E75" s="23"/>
      <c r="F75" s="23">
        <v>3.3927999999999998</v>
      </c>
      <c r="G75" s="23">
        <v>0</v>
      </c>
      <c r="H75" s="23">
        <v>9.6773000000000007</v>
      </c>
      <c r="I75" s="23">
        <v>0</v>
      </c>
      <c r="J75" s="23"/>
      <c r="K75" s="23"/>
      <c r="L75" s="23"/>
      <c r="M75" s="23"/>
      <c r="N75" s="23">
        <v>2.5596000000000001</v>
      </c>
      <c r="O75" s="23">
        <v>3.6187</v>
      </c>
      <c r="P75" s="23"/>
      <c r="Q75" s="23">
        <v>2.5596000000000001</v>
      </c>
      <c r="R75" s="23">
        <v>3.6187</v>
      </c>
      <c r="S75" s="23">
        <v>0</v>
      </c>
      <c r="T75" s="23">
        <v>9.35E-2</v>
      </c>
      <c r="U75" s="23"/>
      <c r="V75" s="23"/>
      <c r="W75" s="23">
        <v>0</v>
      </c>
    </row>
    <row r="76" spans="1:23" x14ac:dyDescent="0.25">
      <c r="A76" s="23" t="s">
        <v>122</v>
      </c>
      <c r="B76" s="23" t="s">
        <v>169</v>
      </c>
      <c r="C76" s="23" t="s">
        <v>272</v>
      </c>
      <c r="D76" s="23" t="s">
        <v>273</v>
      </c>
      <c r="E76" s="23"/>
      <c r="F76" s="23">
        <v>3.4039000000000001</v>
      </c>
      <c r="G76" s="23">
        <v>0</v>
      </c>
      <c r="H76" s="23">
        <v>7.8578999999999999</v>
      </c>
      <c r="I76" s="23">
        <v>0</v>
      </c>
      <c r="J76" s="23"/>
      <c r="K76" s="23"/>
      <c r="L76" s="23"/>
      <c r="M76" s="23"/>
      <c r="N76" s="23">
        <v>2.5019999999999998</v>
      </c>
      <c r="O76" s="23">
        <v>3.7725</v>
      </c>
      <c r="P76" s="23"/>
      <c r="Q76" s="23">
        <v>2.5019999999999998</v>
      </c>
      <c r="R76" s="23">
        <v>3.7725</v>
      </c>
      <c r="S76" s="23">
        <v>0</v>
      </c>
      <c r="T76" s="23">
        <v>7.0599999999999996E-2</v>
      </c>
      <c r="U76" s="23"/>
      <c r="V76" s="23"/>
      <c r="W76" s="23"/>
    </row>
    <row r="77" spans="1:23" x14ac:dyDescent="0.25">
      <c r="A77" s="23" t="s">
        <v>122</v>
      </c>
      <c r="B77" s="23" t="s">
        <v>169</v>
      </c>
      <c r="C77" s="23" t="s">
        <v>274</v>
      </c>
      <c r="D77" s="23" t="s">
        <v>275</v>
      </c>
      <c r="E77" s="23"/>
      <c r="F77" s="23">
        <v>4.3259999999999996</v>
      </c>
      <c r="G77" s="23">
        <v>0</v>
      </c>
      <c r="H77" s="23">
        <v>19.98</v>
      </c>
      <c r="I77" s="23">
        <v>0</v>
      </c>
      <c r="J77" s="23"/>
      <c r="K77" s="23"/>
      <c r="L77" s="23"/>
      <c r="M77" s="23"/>
      <c r="N77" s="23">
        <v>2.5693999999999999</v>
      </c>
      <c r="O77" s="23">
        <v>3.5217999999999998</v>
      </c>
      <c r="P77" s="23"/>
      <c r="Q77" s="23">
        <v>0</v>
      </c>
      <c r="R77" s="23">
        <v>0</v>
      </c>
      <c r="S77" s="23">
        <v>0</v>
      </c>
      <c r="T77" s="23">
        <v>0.52300000000000002</v>
      </c>
      <c r="U77" s="23"/>
      <c r="V77" s="23"/>
      <c r="W77" s="23">
        <v>0</v>
      </c>
    </row>
    <row r="78" spans="1:23" x14ac:dyDescent="0.25">
      <c r="A78" s="23" t="s">
        <v>122</v>
      </c>
      <c r="B78" s="23" t="s">
        <v>169</v>
      </c>
      <c r="C78" s="23" t="s">
        <v>276</v>
      </c>
      <c r="D78" s="23" t="s">
        <v>277</v>
      </c>
      <c r="E78" s="23"/>
      <c r="F78" s="23">
        <v>3.5057999999999998</v>
      </c>
      <c r="G78" s="23">
        <v>0</v>
      </c>
      <c r="H78" s="23">
        <v>21.870899999999999</v>
      </c>
      <c r="I78" s="23">
        <v>0</v>
      </c>
      <c r="J78" s="23"/>
      <c r="K78" s="23"/>
      <c r="L78" s="23"/>
      <c r="M78" s="23"/>
      <c r="N78" s="23">
        <v>2.5148000000000001</v>
      </c>
      <c r="O78" s="23">
        <v>3.7105000000000001</v>
      </c>
      <c r="P78" s="23"/>
      <c r="Q78" s="23">
        <v>2.5148000000000001</v>
      </c>
      <c r="R78" s="23">
        <v>3.7105000000000001</v>
      </c>
      <c r="S78" s="23">
        <v>0</v>
      </c>
      <c r="T78" s="23">
        <v>0.42899999999999999</v>
      </c>
      <c r="U78" s="23"/>
      <c r="V78" s="23"/>
      <c r="W78" s="23">
        <v>0</v>
      </c>
    </row>
    <row r="79" spans="1:23" x14ac:dyDescent="0.25">
      <c r="A79" s="23" t="s">
        <v>122</v>
      </c>
      <c r="B79" s="23" t="s">
        <v>169</v>
      </c>
      <c r="C79" s="23" t="s">
        <v>278</v>
      </c>
      <c r="D79" s="23" t="s">
        <v>279</v>
      </c>
      <c r="E79" s="23"/>
      <c r="F79" s="23">
        <v>2.8344999999999998</v>
      </c>
      <c r="G79" s="23">
        <v>0</v>
      </c>
      <c r="H79" s="23">
        <v>12.667899999999999</v>
      </c>
      <c r="I79" s="23">
        <v>0</v>
      </c>
      <c r="J79" s="23"/>
      <c r="K79" s="23"/>
      <c r="L79" s="23"/>
      <c r="M79" s="23"/>
      <c r="N79" s="23">
        <v>2.4775</v>
      </c>
      <c r="O79" s="23">
        <v>3.6623999999999999</v>
      </c>
      <c r="P79" s="23"/>
      <c r="Q79" s="23">
        <v>2.4775</v>
      </c>
      <c r="R79" s="23">
        <v>3.6623999999999999</v>
      </c>
      <c r="S79" s="23">
        <v>0</v>
      </c>
      <c r="T79" s="23">
        <v>0</v>
      </c>
      <c r="U79" s="23"/>
      <c r="V79" s="23"/>
      <c r="W79" s="23">
        <v>0</v>
      </c>
    </row>
    <row r="80" spans="1:23" x14ac:dyDescent="0.25">
      <c r="A80" s="23" t="s">
        <v>122</v>
      </c>
      <c r="B80" s="23" t="s">
        <v>169</v>
      </c>
      <c r="C80" s="23" t="s">
        <v>280</v>
      </c>
      <c r="D80" s="23" t="s">
        <v>281</v>
      </c>
      <c r="E80" s="23"/>
      <c r="F80" s="23">
        <v>6.1391</v>
      </c>
      <c r="G80" s="23">
        <v>0</v>
      </c>
      <c r="H80" s="23">
        <v>9.5190999999999999</v>
      </c>
      <c r="I80" s="23">
        <v>0</v>
      </c>
      <c r="J80" s="23"/>
      <c r="K80" s="23"/>
      <c r="L80" s="23"/>
      <c r="M80" s="23"/>
      <c r="N80" s="23">
        <v>2.6074999999999999</v>
      </c>
      <c r="O80" s="23">
        <v>3.7357</v>
      </c>
      <c r="P80" s="23"/>
      <c r="Q80" s="23">
        <v>2.6074999999999999</v>
      </c>
      <c r="R80" s="23">
        <v>3.7357</v>
      </c>
      <c r="S80" s="23">
        <v>0</v>
      </c>
      <c r="T80" s="23">
        <v>0.14610000000000001</v>
      </c>
      <c r="U80" s="23"/>
      <c r="V80" s="23"/>
      <c r="W80" s="23">
        <v>0</v>
      </c>
    </row>
    <row r="81" spans="1:23" x14ac:dyDescent="0.25">
      <c r="A81" s="23" t="s">
        <v>122</v>
      </c>
      <c r="B81" s="23" t="s">
        <v>169</v>
      </c>
      <c r="C81" s="23" t="s">
        <v>282</v>
      </c>
      <c r="D81" s="23" t="s">
        <v>283</v>
      </c>
      <c r="E81" s="23"/>
      <c r="F81" s="23">
        <v>3.7128000000000001</v>
      </c>
      <c r="G81" s="23">
        <v>0</v>
      </c>
      <c r="H81" s="23">
        <v>18.513000000000002</v>
      </c>
      <c r="I81" s="23">
        <v>0</v>
      </c>
      <c r="J81" s="23"/>
      <c r="K81" s="23"/>
      <c r="L81" s="23"/>
      <c r="M81" s="23"/>
      <c r="N81" s="23">
        <v>2.4316</v>
      </c>
      <c r="O81" s="23">
        <v>3.6844000000000001</v>
      </c>
      <c r="P81" s="23"/>
      <c r="Q81" s="23">
        <v>2.4316</v>
      </c>
      <c r="R81" s="23">
        <v>3.6844000000000001</v>
      </c>
      <c r="S81" s="23">
        <v>0</v>
      </c>
      <c r="T81" s="23">
        <v>0.13689999999999999</v>
      </c>
      <c r="U81" s="23"/>
      <c r="V81" s="23"/>
      <c r="W81" s="23"/>
    </row>
    <row r="82" spans="1:23" x14ac:dyDescent="0.25">
      <c r="A82" s="23" t="s">
        <v>122</v>
      </c>
      <c r="B82" s="23" t="s">
        <v>169</v>
      </c>
      <c r="C82" s="23" t="s">
        <v>284</v>
      </c>
      <c r="D82" s="23" t="s">
        <v>285</v>
      </c>
      <c r="E82" s="23"/>
      <c r="F82" s="23">
        <v>6.9250999999999996</v>
      </c>
      <c r="G82" s="23">
        <v>0</v>
      </c>
      <c r="H82" s="23">
        <v>8.1625999999999994</v>
      </c>
      <c r="I82" s="23">
        <v>0</v>
      </c>
      <c r="J82" s="23"/>
      <c r="K82" s="23"/>
      <c r="L82" s="23"/>
      <c r="M82" s="23"/>
      <c r="N82" s="23">
        <v>2.6114999999999999</v>
      </c>
      <c r="O82" s="23">
        <v>3.7679</v>
      </c>
      <c r="P82" s="23"/>
      <c r="Q82" s="23">
        <v>2.6114999999999999</v>
      </c>
      <c r="R82" s="23">
        <v>3.7679</v>
      </c>
      <c r="S82" s="23">
        <v>0</v>
      </c>
      <c r="T82" s="23">
        <v>0.32550000000000001</v>
      </c>
      <c r="U82" s="23"/>
      <c r="V82" s="23"/>
      <c r="W82" s="23">
        <v>0</v>
      </c>
    </row>
    <row r="83" spans="1:23" x14ac:dyDescent="0.25">
      <c r="A83" s="23" t="s">
        <v>122</v>
      </c>
      <c r="B83" s="23" t="s">
        <v>169</v>
      </c>
      <c r="C83" s="23" t="s">
        <v>286</v>
      </c>
      <c r="D83" s="23" t="s">
        <v>287</v>
      </c>
      <c r="E83" s="23"/>
      <c r="F83" s="23">
        <v>4.2797999999999998</v>
      </c>
      <c r="G83" s="23">
        <v>0</v>
      </c>
      <c r="H83" s="23">
        <v>24.557500000000001</v>
      </c>
      <c r="I83" s="23">
        <v>0</v>
      </c>
      <c r="J83" s="23"/>
      <c r="K83" s="23"/>
      <c r="L83" s="23"/>
      <c r="M83" s="23"/>
      <c r="N83" s="23">
        <v>2.6051000000000002</v>
      </c>
      <c r="O83" s="23">
        <v>3.8809999999999998</v>
      </c>
      <c r="P83" s="23"/>
      <c r="Q83" s="23">
        <v>2.6051000000000002</v>
      </c>
      <c r="R83" s="23">
        <v>3.8809999999999998</v>
      </c>
      <c r="S83" s="23">
        <v>0</v>
      </c>
      <c r="T83" s="23">
        <v>0.69920000000000004</v>
      </c>
      <c r="U83" s="23"/>
      <c r="V83" s="23"/>
      <c r="W83" s="23">
        <v>0</v>
      </c>
    </row>
    <row r="84" spans="1:23" x14ac:dyDescent="0.25">
      <c r="A84" s="23" t="s">
        <v>122</v>
      </c>
      <c r="B84" s="23" t="s">
        <v>169</v>
      </c>
      <c r="C84" s="23" t="s">
        <v>288</v>
      </c>
      <c r="D84" s="23" t="s">
        <v>289</v>
      </c>
      <c r="E84" s="23"/>
      <c r="F84" s="23">
        <v>1.55</v>
      </c>
      <c r="G84" s="23">
        <v>0</v>
      </c>
      <c r="H84" s="23">
        <v>13.083</v>
      </c>
      <c r="I84" s="23">
        <v>0</v>
      </c>
      <c r="J84" s="23"/>
      <c r="K84" s="23"/>
      <c r="L84" s="23"/>
      <c r="M84" s="23"/>
      <c r="N84" s="23">
        <v>2.6680999999999999</v>
      </c>
      <c r="O84" s="23">
        <v>3.6798999999999999</v>
      </c>
      <c r="P84" s="23"/>
      <c r="Q84" s="23">
        <v>0</v>
      </c>
      <c r="R84" s="23">
        <v>0</v>
      </c>
      <c r="S84" s="23">
        <v>0</v>
      </c>
      <c r="T84" s="23">
        <v>0.21229999999999999</v>
      </c>
      <c r="U84" s="23"/>
      <c r="V84" s="23"/>
      <c r="W84" s="23">
        <v>0</v>
      </c>
    </row>
    <row r="85" spans="1:23" x14ac:dyDescent="0.25">
      <c r="A85" s="23" t="s">
        <v>122</v>
      </c>
      <c r="B85" s="23" t="s">
        <v>169</v>
      </c>
      <c r="C85" s="23" t="s">
        <v>290</v>
      </c>
      <c r="D85" s="23" t="s">
        <v>291</v>
      </c>
      <c r="E85" s="23"/>
      <c r="F85" s="23">
        <v>4.2183000000000002</v>
      </c>
      <c r="G85" s="23">
        <v>0</v>
      </c>
      <c r="H85" s="23">
        <v>7.4741</v>
      </c>
      <c r="I85" s="23">
        <v>0</v>
      </c>
      <c r="J85" s="23"/>
      <c r="K85" s="23"/>
      <c r="L85" s="23"/>
      <c r="M85" s="23"/>
      <c r="N85" s="23">
        <v>2.7193000000000001</v>
      </c>
      <c r="O85" s="23">
        <v>3.6406000000000001</v>
      </c>
      <c r="P85" s="23"/>
      <c r="Q85" s="23">
        <v>2.7193000000000001</v>
      </c>
      <c r="R85" s="23">
        <v>3.6406000000000001</v>
      </c>
      <c r="S85" s="23">
        <v>0</v>
      </c>
      <c r="T85" s="23">
        <v>5.96E-2</v>
      </c>
      <c r="U85" s="23"/>
      <c r="V85" s="23"/>
      <c r="W85" s="23"/>
    </row>
    <row r="86" spans="1:23" x14ac:dyDescent="0.25">
      <c r="A86" s="23" t="s">
        <v>122</v>
      </c>
      <c r="B86" s="23" t="s">
        <v>169</v>
      </c>
      <c r="C86" s="23" t="s">
        <v>292</v>
      </c>
      <c r="D86" s="23" t="s">
        <v>293</v>
      </c>
      <c r="E86" s="23"/>
      <c r="F86" s="23">
        <v>3.4</v>
      </c>
      <c r="G86" s="23">
        <v>0</v>
      </c>
      <c r="H86" s="23">
        <v>7.2610000000000001</v>
      </c>
      <c r="I86" s="23">
        <v>0</v>
      </c>
      <c r="J86" s="23"/>
      <c r="K86" s="23"/>
      <c r="L86" s="23"/>
      <c r="M86" s="23"/>
      <c r="N86" s="23">
        <v>2.5579999999999998</v>
      </c>
      <c r="O86" s="23">
        <v>3.7189999999999999</v>
      </c>
      <c r="P86" s="23"/>
      <c r="Q86" s="23">
        <v>0</v>
      </c>
      <c r="R86" s="23">
        <v>0</v>
      </c>
      <c r="S86" s="23">
        <v>0</v>
      </c>
      <c r="T86" s="23">
        <v>0.312</v>
      </c>
      <c r="U86" s="23"/>
      <c r="V86" s="23"/>
      <c r="W86" s="23">
        <v>0</v>
      </c>
    </row>
    <row r="87" spans="1:23" x14ac:dyDescent="0.25">
      <c r="A87" s="23" t="s">
        <v>122</v>
      </c>
      <c r="B87" s="23" t="s">
        <v>169</v>
      </c>
      <c r="C87" s="23" t="s">
        <v>294</v>
      </c>
      <c r="D87" s="23" t="s">
        <v>295</v>
      </c>
      <c r="E87" s="23"/>
      <c r="F87" s="23">
        <v>2.5585</v>
      </c>
      <c r="G87" s="23">
        <v>0</v>
      </c>
      <c r="H87" s="23">
        <v>8.6654</v>
      </c>
      <c r="I87" s="23">
        <v>0</v>
      </c>
      <c r="J87" s="23"/>
      <c r="K87" s="23"/>
      <c r="L87" s="23"/>
      <c r="M87" s="23"/>
      <c r="N87" s="23">
        <v>2.4710999999999999</v>
      </c>
      <c r="O87" s="23">
        <v>3.7021999999999999</v>
      </c>
      <c r="P87" s="23"/>
      <c r="Q87" s="23">
        <v>2.4710999999999999</v>
      </c>
      <c r="R87" s="23">
        <v>3.7021999999999999</v>
      </c>
      <c r="S87" s="23">
        <v>0</v>
      </c>
      <c r="T87" s="23">
        <v>0.2351</v>
      </c>
      <c r="U87" s="23"/>
      <c r="V87" s="23"/>
      <c r="W87" s="23">
        <v>0</v>
      </c>
    </row>
    <row r="88" spans="1:23" x14ac:dyDescent="0.25">
      <c r="A88" s="23" t="s">
        <v>122</v>
      </c>
      <c r="B88" s="23" t="s">
        <v>169</v>
      </c>
      <c r="C88" s="23" t="s">
        <v>296</v>
      </c>
      <c r="D88" s="23" t="s">
        <v>297</v>
      </c>
      <c r="E88" s="23"/>
      <c r="F88" s="23">
        <v>2.4584999999999999</v>
      </c>
      <c r="G88" s="23">
        <v>0</v>
      </c>
      <c r="H88" s="23">
        <v>6.1654</v>
      </c>
      <c r="I88" s="23">
        <v>0</v>
      </c>
      <c r="J88" s="23"/>
      <c r="K88" s="23"/>
      <c r="L88" s="23"/>
      <c r="M88" s="23"/>
      <c r="N88" s="23">
        <v>2.6042000000000001</v>
      </c>
      <c r="O88" s="23">
        <v>3.5937999999999999</v>
      </c>
      <c r="P88" s="23"/>
      <c r="Q88" s="23">
        <v>2.6042000000000001</v>
      </c>
      <c r="R88" s="23">
        <v>3.5937999999999999</v>
      </c>
      <c r="S88" s="23">
        <v>0</v>
      </c>
      <c r="T88" s="23">
        <v>0.13500000000000001</v>
      </c>
      <c r="U88" s="23"/>
      <c r="V88" s="23"/>
      <c r="W88" s="23">
        <v>0</v>
      </c>
    </row>
    <row r="89" spans="1:23" x14ac:dyDescent="0.25">
      <c r="A89" s="23" t="s">
        <v>122</v>
      </c>
      <c r="B89" s="23" t="s">
        <v>298</v>
      </c>
      <c r="C89" s="23" t="s">
        <v>299</v>
      </c>
      <c r="D89" s="23" t="s">
        <v>300</v>
      </c>
      <c r="E89" s="23"/>
      <c r="F89" s="23">
        <v>7.4755000000000003</v>
      </c>
      <c r="G89" s="23">
        <v>0</v>
      </c>
      <c r="H89" s="23">
        <v>16.053100000000001</v>
      </c>
      <c r="I89" s="23">
        <v>0</v>
      </c>
      <c r="J89" s="23"/>
      <c r="K89" s="23"/>
      <c r="L89" s="23"/>
      <c r="M89" s="23"/>
      <c r="N89" s="23">
        <v>2.6164999999999998</v>
      </c>
      <c r="O89" s="23">
        <v>3.9076</v>
      </c>
      <c r="P89" s="23"/>
      <c r="Q89" s="23"/>
      <c r="R89" s="23"/>
      <c r="S89" s="23">
        <v>0</v>
      </c>
      <c r="T89" s="23">
        <v>2.6629999999999998</v>
      </c>
      <c r="U89" s="23"/>
      <c r="V89" s="23"/>
      <c r="W89" s="23"/>
    </row>
    <row r="90" spans="1:23" x14ac:dyDescent="0.25">
      <c r="A90" s="23" t="s">
        <v>122</v>
      </c>
      <c r="B90" s="23" t="s">
        <v>298</v>
      </c>
      <c r="C90" s="23" t="s">
        <v>301</v>
      </c>
      <c r="D90" s="23" t="s">
        <v>302</v>
      </c>
      <c r="E90" s="23"/>
      <c r="F90" s="23">
        <v>2.7683</v>
      </c>
      <c r="G90" s="23">
        <v>0</v>
      </c>
      <c r="H90" s="23">
        <v>16.6098</v>
      </c>
      <c r="I90" s="23">
        <v>0</v>
      </c>
      <c r="J90" s="23"/>
      <c r="K90" s="23"/>
      <c r="L90" s="23"/>
      <c r="M90" s="23"/>
      <c r="N90" s="23">
        <v>2.6406000000000001</v>
      </c>
      <c r="O90" s="23">
        <v>3.8081</v>
      </c>
      <c r="P90" s="23"/>
      <c r="Q90" s="23"/>
      <c r="R90" s="23"/>
      <c r="S90" s="23">
        <v>0</v>
      </c>
      <c r="T90" s="23">
        <v>7.2900000000000006E-2</v>
      </c>
      <c r="U90" s="23"/>
      <c r="V90" s="23"/>
      <c r="W90" s="23"/>
    </row>
    <row r="91" spans="1:23" x14ac:dyDescent="0.25">
      <c r="A91" s="23" t="s">
        <v>122</v>
      </c>
      <c r="B91" s="23" t="s">
        <v>298</v>
      </c>
      <c r="C91" s="23" t="s">
        <v>303</v>
      </c>
      <c r="D91" s="23" t="s">
        <v>304</v>
      </c>
      <c r="E91" s="23"/>
      <c r="F91" s="23">
        <v>7.0274999999999999</v>
      </c>
      <c r="G91" s="23">
        <v>0</v>
      </c>
      <c r="H91" s="23">
        <v>12.890499999999999</v>
      </c>
      <c r="I91" s="23">
        <v>0</v>
      </c>
      <c r="J91" s="23"/>
      <c r="K91" s="23"/>
      <c r="L91" s="23"/>
      <c r="M91" s="23"/>
      <c r="N91" s="23">
        <v>2.6179999999999999</v>
      </c>
      <c r="O91" s="23">
        <v>3.8441999999999998</v>
      </c>
      <c r="P91" s="23"/>
      <c r="Q91" s="23">
        <v>0</v>
      </c>
      <c r="R91" s="23">
        <v>0</v>
      </c>
      <c r="S91" s="23">
        <v>0</v>
      </c>
      <c r="T91" s="23">
        <v>0.111</v>
      </c>
      <c r="U91" s="23"/>
      <c r="V91" s="23"/>
      <c r="W91" s="23">
        <v>3.73E-2</v>
      </c>
    </row>
    <row r="92" spans="1:23" x14ac:dyDescent="0.25">
      <c r="A92" s="23" t="s">
        <v>122</v>
      </c>
      <c r="B92" s="23" t="s">
        <v>298</v>
      </c>
      <c r="C92" s="23" t="s">
        <v>305</v>
      </c>
      <c r="D92" s="23" t="s">
        <v>306</v>
      </c>
      <c r="E92" s="23"/>
      <c r="F92" s="23">
        <v>7.7069000000000001</v>
      </c>
      <c r="G92" s="23">
        <v>0</v>
      </c>
      <c r="H92" s="23">
        <v>11.9255</v>
      </c>
      <c r="I92" s="23">
        <v>0</v>
      </c>
      <c r="J92" s="23"/>
      <c r="K92" s="23"/>
      <c r="L92" s="23"/>
      <c r="M92" s="23"/>
      <c r="N92" s="23">
        <v>2.4291</v>
      </c>
      <c r="O92" s="23">
        <v>3.8498000000000001</v>
      </c>
      <c r="P92" s="23"/>
      <c r="Q92" s="23"/>
      <c r="R92" s="23"/>
      <c r="S92" s="23">
        <v>0</v>
      </c>
      <c r="T92" s="23">
        <v>1.2500000000000001E-2</v>
      </c>
      <c r="U92" s="23"/>
      <c r="V92" s="23"/>
      <c r="W92" s="23"/>
    </row>
    <row r="93" spans="1:23" x14ac:dyDescent="0.25">
      <c r="A93" s="23" t="s">
        <v>122</v>
      </c>
      <c r="B93" s="23" t="s">
        <v>298</v>
      </c>
      <c r="C93" s="23" t="s">
        <v>307</v>
      </c>
      <c r="D93" s="23" t="s">
        <v>308</v>
      </c>
      <c r="E93" s="23"/>
      <c r="F93" s="23">
        <v>8.7714999999999996</v>
      </c>
      <c r="G93" s="23">
        <v>0</v>
      </c>
      <c r="H93" s="23">
        <v>15.367900000000001</v>
      </c>
      <c r="I93" s="23">
        <v>0</v>
      </c>
      <c r="J93" s="23"/>
      <c r="K93" s="23"/>
      <c r="L93" s="23"/>
      <c r="M93" s="23"/>
      <c r="N93" s="23">
        <v>2.6789999999999998</v>
      </c>
      <c r="O93" s="23">
        <v>3.9251999999999998</v>
      </c>
      <c r="P93" s="23"/>
      <c r="Q93" s="23">
        <v>2.6789999999999998</v>
      </c>
      <c r="R93" s="23">
        <v>0</v>
      </c>
      <c r="S93" s="23">
        <v>0</v>
      </c>
      <c r="T93" s="23">
        <v>0.20300000000000001</v>
      </c>
      <c r="U93" s="23"/>
      <c r="V93" s="23"/>
      <c r="W93" s="23"/>
    </row>
    <row r="94" spans="1:23" x14ac:dyDescent="0.25">
      <c r="A94" s="23" t="s">
        <v>122</v>
      </c>
      <c r="B94" s="23" t="s">
        <v>298</v>
      </c>
      <c r="C94" s="23" t="s">
        <v>309</v>
      </c>
      <c r="D94" s="23" t="s">
        <v>310</v>
      </c>
      <c r="E94" s="23"/>
      <c r="F94" s="23">
        <v>5.9618000000000002</v>
      </c>
      <c r="G94" s="23">
        <v>0</v>
      </c>
      <c r="H94" s="23">
        <v>8.2985000000000007</v>
      </c>
      <c r="I94" s="23">
        <v>0</v>
      </c>
      <c r="J94" s="23"/>
      <c r="K94" s="23"/>
      <c r="L94" s="23"/>
      <c r="M94" s="23"/>
      <c r="N94" s="23">
        <v>2.4788999999999999</v>
      </c>
      <c r="O94" s="23">
        <v>3.2585000000000002</v>
      </c>
      <c r="P94" s="23"/>
      <c r="Q94" s="23">
        <v>2.4788999999999999</v>
      </c>
      <c r="R94" s="23">
        <v>3.2585000000000002</v>
      </c>
      <c r="S94" s="23">
        <v>0</v>
      </c>
      <c r="T94" s="23">
        <v>2.0799999999999999E-2</v>
      </c>
      <c r="U94" s="23"/>
      <c r="V94" s="23"/>
      <c r="W94" s="23">
        <v>2.6800000000000001E-2</v>
      </c>
    </row>
    <row r="95" spans="1:23" x14ac:dyDescent="0.25">
      <c r="A95" s="23" t="s">
        <v>122</v>
      </c>
      <c r="B95" s="23" t="s">
        <v>298</v>
      </c>
      <c r="C95" s="23" t="s">
        <v>311</v>
      </c>
      <c r="D95" s="23" t="s">
        <v>312</v>
      </c>
      <c r="E95" s="23"/>
      <c r="F95" s="23">
        <v>7.6097999999999999</v>
      </c>
      <c r="G95" s="23">
        <v>0</v>
      </c>
      <c r="H95" s="23">
        <v>14.9428</v>
      </c>
      <c r="I95" s="23">
        <v>0</v>
      </c>
      <c r="J95" s="23"/>
      <c r="K95" s="23"/>
      <c r="L95" s="23"/>
      <c r="M95" s="23"/>
      <c r="N95" s="23">
        <v>2.5853999999999999</v>
      </c>
      <c r="O95" s="23">
        <v>3.6951000000000001</v>
      </c>
      <c r="P95" s="23"/>
      <c r="Q95" s="23">
        <v>2.5853999999999999</v>
      </c>
      <c r="R95" s="23">
        <v>3.6951000000000001</v>
      </c>
      <c r="S95" s="23">
        <v>0</v>
      </c>
      <c r="T95" s="23">
        <v>4.8399999999999999E-2</v>
      </c>
      <c r="U95" s="23"/>
      <c r="V95" s="23"/>
      <c r="W95" s="23">
        <v>0</v>
      </c>
    </row>
    <row r="96" spans="1:23" x14ac:dyDescent="0.25">
      <c r="A96" s="23" t="s">
        <v>122</v>
      </c>
      <c r="B96" s="23" t="s">
        <v>298</v>
      </c>
      <c r="C96" s="23" t="s">
        <v>313</v>
      </c>
      <c r="D96" s="23" t="s">
        <v>314</v>
      </c>
      <c r="E96" s="23"/>
      <c r="F96" s="23">
        <v>9.5</v>
      </c>
      <c r="G96" s="23">
        <v>0</v>
      </c>
      <c r="H96" s="23">
        <v>13.5</v>
      </c>
      <c r="I96" s="23">
        <v>0</v>
      </c>
      <c r="J96" s="23"/>
      <c r="K96" s="23"/>
      <c r="L96" s="23"/>
      <c r="M96" s="23"/>
      <c r="N96" s="23">
        <v>2.74</v>
      </c>
      <c r="O96" s="23">
        <v>3.88</v>
      </c>
      <c r="P96" s="23"/>
      <c r="Q96" s="23">
        <v>0</v>
      </c>
      <c r="R96" s="23">
        <v>0</v>
      </c>
      <c r="S96" s="23">
        <v>0</v>
      </c>
      <c r="T96" s="23">
        <v>7.4300000000000005E-2</v>
      </c>
      <c r="U96" s="23"/>
      <c r="V96" s="23"/>
      <c r="W96" s="23">
        <v>0</v>
      </c>
    </row>
    <row r="97" spans="1:23" x14ac:dyDescent="0.25">
      <c r="A97" s="23" t="s">
        <v>122</v>
      </c>
      <c r="B97" s="23" t="s">
        <v>298</v>
      </c>
      <c r="C97" s="23" t="s">
        <v>315</v>
      </c>
      <c r="D97" s="23" t="s">
        <v>316</v>
      </c>
      <c r="E97" s="23"/>
      <c r="F97" s="23">
        <v>7.4676</v>
      </c>
      <c r="G97" s="23">
        <v>0</v>
      </c>
      <c r="H97" s="23">
        <v>10.1721</v>
      </c>
      <c r="I97" s="23">
        <v>0</v>
      </c>
      <c r="J97" s="23"/>
      <c r="K97" s="23"/>
      <c r="L97" s="23"/>
      <c r="M97" s="23"/>
      <c r="N97" s="23">
        <v>1.9031</v>
      </c>
      <c r="O97" s="23">
        <v>3.0202</v>
      </c>
      <c r="P97" s="23"/>
      <c r="Q97" s="23">
        <v>0</v>
      </c>
      <c r="R97" s="23">
        <v>0</v>
      </c>
      <c r="S97" s="23">
        <v>0</v>
      </c>
      <c r="T97" s="23">
        <v>6.9400000000000003E-2</v>
      </c>
      <c r="U97" s="23"/>
      <c r="V97" s="23"/>
      <c r="W97" s="23">
        <v>0</v>
      </c>
    </row>
    <row r="98" spans="1:23" x14ac:dyDescent="0.25">
      <c r="A98" s="23" t="s">
        <v>122</v>
      </c>
      <c r="B98" s="23" t="s">
        <v>298</v>
      </c>
      <c r="C98" s="23" t="s">
        <v>317</v>
      </c>
      <c r="D98" s="23" t="s">
        <v>318</v>
      </c>
      <c r="E98" s="23"/>
      <c r="F98" s="23">
        <v>9.0084</v>
      </c>
      <c r="G98" s="23">
        <v>0</v>
      </c>
      <c r="H98" s="23">
        <v>18.7622</v>
      </c>
      <c r="I98" s="23">
        <v>0</v>
      </c>
      <c r="J98" s="23"/>
      <c r="K98" s="23"/>
      <c r="L98" s="23"/>
      <c r="M98" s="23"/>
      <c r="N98" s="23">
        <v>2.7202000000000002</v>
      </c>
      <c r="O98" s="23">
        <v>3.8858999999999999</v>
      </c>
      <c r="P98" s="23"/>
      <c r="Q98" s="23">
        <v>0</v>
      </c>
      <c r="R98" s="23">
        <v>0</v>
      </c>
      <c r="S98" s="23">
        <v>0</v>
      </c>
      <c r="T98" s="23">
        <v>0.1012</v>
      </c>
      <c r="U98" s="23"/>
      <c r="V98" s="23"/>
      <c r="W98" s="23">
        <v>0</v>
      </c>
    </row>
    <row r="99" spans="1:23" x14ac:dyDescent="0.25">
      <c r="A99" s="23" t="s">
        <v>122</v>
      </c>
      <c r="B99" s="23" t="s">
        <v>298</v>
      </c>
      <c r="C99" s="23" t="s">
        <v>319</v>
      </c>
      <c r="D99" s="23" t="s">
        <v>320</v>
      </c>
      <c r="E99" s="23"/>
      <c r="F99" s="23">
        <v>5.8361000000000001</v>
      </c>
      <c r="G99" s="23">
        <v>0</v>
      </c>
      <c r="H99" s="23">
        <v>8.9550999999999998</v>
      </c>
      <c r="I99" s="23">
        <v>0</v>
      </c>
      <c r="J99" s="23"/>
      <c r="K99" s="23"/>
      <c r="L99" s="23"/>
      <c r="M99" s="23"/>
      <c r="N99" s="23">
        <v>2.3944999999999999</v>
      </c>
      <c r="O99" s="23">
        <v>3.7328999999999999</v>
      </c>
      <c r="P99" s="23"/>
      <c r="Q99" s="23">
        <v>2.3944999999999999</v>
      </c>
      <c r="R99" s="23">
        <v>3.7328999999999999</v>
      </c>
      <c r="S99" s="23">
        <v>0</v>
      </c>
      <c r="T99" s="23">
        <v>5.28E-2</v>
      </c>
      <c r="U99" s="23"/>
      <c r="V99" s="23"/>
      <c r="W99" s="23">
        <v>0</v>
      </c>
    </row>
    <row r="100" spans="1:23" x14ac:dyDescent="0.25">
      <c r="A100" s="23" t="s">
        <v>122</v>
      </c>
      <c r="B100" s="23" t="s">
        <v>298</v>
      </c>
      <c r="C100" s="23" t="s">
        <v>321</v>
      </c>
      <c r="D100" s="23" t="s">
        <v>322</v>
      </c>
      <c r="E100" s="23"/>
      <c r="F100" s="23">
        <v>9.8114000000000008</v>
      </c>
      <c r="G100" s="23">
        <v>0</v>
      </c>
      <c r="H100" s="23">
        <v>14.448399999999999</v>
      </c>
      <c r="I100" s="23">
        <v>0</v>
      </c>
      <c r="J100" s="23"/>
      <c r="K100" s="23"/>
      <c r="L100" s="23"/>
      <c r="M100" s="23"/>
      <c r="N100" s="23">
        <v>2.7450999999999999</v>
      </c>
      <c r="O100" s="23">
        <v>3.7532000000000001</v>
      </c>
      <c r="P100" s="23"/>
      <c r="Q100" s="23">
        <v>2.7450999999999999</v>
      </c>
      <c r="R100" s="23">
        <v>3.7532000000000001</v>
      </c>
      <c r="S100" s="23">
        <v>0</v>
      </c>
      <c r="T100" s="23">
        <v>0.27610000000000001</v>
      </c>
      <c r="U100" s="23"/>
      <c r="V100" s="23"/>
      <c r="W100" s="23">
        <v>0</v>
      </c>
    </row>
    <row r="101" spans="1:23" x14ac:dyDescent="0.25">
      <c r="A101" s="23" t="s">
        <v>122</v>
      </c>
      <c r="B101" s="23" t="s">
        <v>298</v>
      </c>
      <c r="C101" s="23" t="s">
        <v>323</v>
      </c>
      <c r="D101" s="23" t="s">
        <v>324</v>
      </c>
      <c r="E101" s="23"/>
      <c r="F101" s="23">
        <v>7.1772</v>
      </c>
      <c r="G101" s="23">
        <v>0</v>
      </c>
      <c r="H101" s="23">
        <v>14.09742</v>
      </c>
      <c r="I101" s="23">
        <v>0</v>
      </c>
      <c r="J101" s="23"/>
      <c r="K101" s="23"/>
      <c r="L101" s="23"/>
      <c r="M101" s="23"/>
      <c r="N101" s="23">
        <v>2.7433000000000001</v>
      </c>
      <c r="O101" s="23">
        <v>3.5525000000000002</v>
      </c>
      <c r="P101" s="23"/>
      <c r="Q101" s="23">
        <v>2.7433000000000001</v>
      </c>
      <c r="R101" s="23">
        <v>3.5525000000000002</v>
      </c>
      <c r="S101" s="23">
        <v>0</v>
      </c>
      <c r="T101" s="23">
        <v>0</v>
      </c>
      <c r="U101" s="23"/>
      <c r="V101" s="23"/>
      <c r="W101" s="23">
        <v>0</v>
      </c>
    </row>
    <row r="102" spans="1:23" x14ac:dyDescent="0.25">
      <c r="A102" s="23" t="s">
        <v>122</v>
      </c>
      <c r="B102" s="23" t="s">
        <v>298</v>
      </c>
      <c r="C102" s="23" t="s">
        <v>325</v>
      </c>
      <c r="D102" s="23" t="s">
        <v>326</v>
      </c>
      <c r="E102" s="23"/>
      <c r="F102" s="23">
        <v>8.5160999999999998</v>
      </c>
      <c r="G102" s="23">
        <v>0</v>
      </c>
      <c r="H102" s="23">
        <v>8.5160999999999998</v>
      </c>
      <c r="I102" s="23">
        <v>0</v>
      </c>
      <c r="J102" s="23"/>
      <c r="K102" s="23"/>
      <c r="L102" s="23"/>
      <c r="M102" s="23"/>
      <c r="N102" s="23">
        <v>2.5089999999999999</v>
      </c>
      <c r="O102" s="23">
        <v>3.706</v>
      </c>
      <c r="P102" s="23"/>
      <c r="Q102" s="23">
        <v>2.5089999999999999</v>
      </c>
      <c r="R102" s="23">
        <v>3.706</v>
      </c>
      <c r="S102" s="23">
        <v>0</v>
      </c>
      <c r="T102" s="23">
        <v>0.40379999999999999</v>
      </c>
      <c r="U102" s="23"/>
      <c r="V102" s="23"/>
      <c r="W102" s="23">
        <v>0</v>
      </c>
    </row>
    <row r="103" spans="1:23" x14ac:dyDescent="0.25">
      <c r="A103" s="23" t="s">
        <v>122</v>
      </c>
      <c r="B103" s="23" t="s">
        <v>298</v>
      </c>
      <c r="C103" s="23" t="s">
        <v>327</v>
      </c>
      <c r="D103" s="23" t="s">
        <v>328</v>
      </c>
      <c r="E103" s="23"/>
      <c r="F103" s="23">
        <v>8.3150999999999993</v>
      </c>
      <c r="G103" s="23">
        <v>0</v>
      </c>
      <c r="H103" s="23">
        <v>8.3150999999999993</v>
      </c>
      <c r="I103" s="23">
        <v>0</v>
      </c>
      <c r="J103" s="23"/>
      <c r="K103" s="23"/>
      <c r="L103" s="23"/>
      <c r="M103" s="23"/>
      <c r="N103" s="23">
        <v>2.7433000000000001</v>
      </c>
      <c r="O103" s="23">
        <v>4.0895999999999999</v>
      </c>
      <c r="P103" s="23"/>
      <c r="Q103" s="23">
        <v>2.7433000000000001</v>
      </c>
      <c r="R103" s="23">
        <v>4.0895999999999999</v>
      </c>
      <c r="S103" s="23">
        <v>0</v>
      </c>
      <c r="T103" s="23">
        <v>0.14949999999999999</v>
      </c>
      <c r="U103" s="23"/>
      <c r="V103" s="23"/>
      <c r="W103" s="23"/>
    </row>
    <row r="104" spans="1:23" x14ac:dyDescent="0.25">
      <c r="A104" s="23" t="s">
        <v>122</v>
      </c>
      <c r="B104" s="23" t="s">
        <v>298</v>
      </c>
      <c r="C104" s="23" t="s">
        <v>329</v>
      </c>
      <c r="D104" s="23" t="s">
        <v>330</v>
      </c>
      <c r="E104" s="23"/>
      <c r="F104" s="23">
        <v>8.5434999999999999</v>
      </c>
      <c r="G104" s="23">
        <v>0</v>
      </c>
      <c r="H104" s="23">
        <v>13.975899999999999</v>
      </c>
      <c r="I104" s="23">
        <v>0</v>
      </c>
      <c r="J104" s="23"/>
      <c r="K104" s="23"/>
      <c r="L104" s="23"/>
      <c r="M104" s="23"/>
      <c r="N104" s="23">
        <v>2.4622000000000002</v>
      </c>
      <c r="O104" s="23">
        <v>3.7761999999999998</v>
      </c>
      <c r="P104" s="23"/>
      <c r="Q104" s="23"/>
      <c r="R104" s="23"/>
      <c r="S104" s="23">
        <v>0</v>
      </c>
      <c r="T104" s="23">
        <v>2.1000000000000001E-2</v>
      </c>
      <c r="U104" s="23"/>
      <c r="V104" s="23"/>
      <c r="W104" s="23"/>
    </row>
    <row r="105" spans="1:23" x14ac:dyDescent="0.25">
      <c r="A105" s="23" t="s">
        <v>122</v>
      </c>
      <c r="B105" s="23" t="s">
        <v>298</v>
      </c>
      <c r="C105" s="23" t="s">
        <v>331</v>
      </c>
      <c r="D105" s="23" t="s">
        <v>332</v>
      </c>
      <c r="E105" s="23"/>
      <c r="F105" s="23">
        <v>2.2423000000000002</v>
      </c>
      <c r="G105" s="23">
        <v>0</v>
      </c>
      <c r="H105" s="23">
        <v>8.4971999999999994</v>
      </c>
      <c r="I105" s="23">
        <v>0</v>
      </c>
      <c r="J105" s="23"/>
      <c r="K105" s="23"/>
      <c r="L105" s="23"/>
      <c r="M105" s="23"/>
      <c r="N105" s="23">
        <v>2.6926000000000001</v>
      </c>
      <c r="O105" s="23">
        <v>3.9575999999999998</v>
      </c>
      <c r="P105" s="23"/>
      <c r="Q105" s="23">
        <v>2.6928000000000001</v>
      </c>
      <c r="R105" s="23">
        <v>3.9575999999999998</v>
      </c>
      <c r="S105" s="23">
        <v>0</v>
      </c>
      <c r="T105" s="23">
        <v>0.1699</v>
      </c>
      <c r="U105" s="23"/>
      <c r="V105" s="23"/>
      <c r="W105" s="23"/>
    </row>
    <row r="106" spans="1:23" x14ac:dyDescent="0.25">
      <c r="A106" s="23" t="s">
        <v>122</v>
      </c>
      <c r="B106" s="23" t="s">
        <v>298</v>
      </c>
      <c r="C106" s="23" t="s">
        <v>333</v>
      </c>
      <c r="D106" s="23" t="s">
        <v>334</v>
      </c>
      <c r="E106" s="23"/>
      <c r="F106" s="23">
        <v>7.4912000000000001</v>
      </c>
      <c r="G106" s="23">
        <v>0</v>
      </c>
      <c r="H106" s="23">
        <v>13.132199999999999</v>
      </c>
      <c r="I106" s="23">
        <v>0</v>
      </c>
      <c r="J106" s="23"/>
      <c r="K106" s="23"/>
      <c r="L106" s="23"/>
      <c r="M106" s="23"/>
      <c r="N106" s="23">
        <v>2.7302</v>
      </c>
      <c r="O106" s="23">
        <v>3.7593999999999999</v>
      </c>
      <c r="P106" s="23"/>
      <c r="Q106" s="23"/>
      <c r="R106" s="23"/>
      <c r="S106" s="23">
        <v>0</v>
      </c>
      <c r="T106" s="23">
        <v>0.20680000000000001</v>
      </c>
      <c r="U106" s="23"/>
      <c r="V106" s="23"/>
      <c r="W106" s="23"/>
    </row>
    <row r="107" spans="1:23" x14ac:dyDescent="0.25">
      <c r="A107" s="23" t="s">
        <v>122</v>
      </c>
      <c r="B107" s="23" t="s">
        <v>298</v>
      </c>
      <c r="C107" s="23" t="s">
        <v>335</v>
      </c>
      <c r="D107" s="23" t="s">
        <v>336</v>
      </c>
      <c r="E107" s="23"/>
      <c r="F107" s="23">
        <v>6.95</v>
      </c>
      <c r="G107" s="23">
        <v>0</v>
      </c>
      <c r="H107" s="23">
        <v>9.1999999999999993</v>
      </c>
      <c r="I107" s="23">
        <v>0</v>
      </c>
      <c r="J107" s="23"/>
      <c r="K107" s="23"/>
      <c r="L107" s="23"/>
      <c r="M107" s="23"/>
      <c r="N107" s="23">
        <v>2.72661</v>
      </c>
      <c r="O107" s="23">
        <v>3.9232</v>
      </c>
      <c r="P107" s="23"/>
      <c r="Q107" s="23">
        <v>0</v>
      </c>
      <c r="R107" s="23">
        <v>0</v>
      </c>
      <c r="S107" s="23">
        <v>0</v>
      </c>
      <c r="T107" s="23">
        <v>7.9189999999999997E-2</v>
      </c>
      <c r="U107" s="23"/>
      <c r="V107" s="23"/>
      <c r="W107" s="23">
        <v>0</v>
      </c>
    </row>
    <row r="108" spans="1:23" x14ac:dyDescent="0.25">
      <c r="A108" s="23" t="s">
        <v>122</v>
      </c>
      <c r="B108" s="23" t="s">
        <v>298</v>
      </c>
      <c r="C108" s="23" t="s">
        <v>337</v>
      </c>
      <c r="D108" s="23" t="s">
        <v>338</v>
      </c>
      <c r="E108" s="23"/>
      <c r="F108" s="23">
        <v>10.3087</v>
      </c>
      <c r="G108" s="23">
        <v>0</v>
      </c>
      <c r="H108" s="23">
        <v>16.624300000000002</v>
      </c>
      <c r="I108" s="23">
        <v>0</v>
      </c>
      <c r="J108" s="23"/>
      <c r="K108" s="23"/>
      <c r="L108" s="23"/>
      <c r="M108" s="23"/>
      <c r="N108" s="23">
        <v>2.5752999999999999</v>
      </c>
      <c r="O108" s="23">
        <v>3.8904000000000001</v>
      </c>
      <c r="P108" s="23"/>
      <c r="Q108" s="23">
        <v>2.5752999999999999</v>
      </c>
      <c r="R108" s="23">
        <v>3.8904000000000001</v>
      </c>
      <c r="S108" s="23">
        <v>0</v>
      </c>
      <c r="T108" s="23">
        <v>0.51439999999999997</v>
      </c>
      <c r="U108" s="23"/>
      <c r="V108" s="23"/>
      <c r="W108" s="23"/>
    </row>
    <row r="109" spans="1:23" x14ac:dyDescent="0.25">
      <c r="A109" s="23" t="s">
        <v>122</v>
      </c>
      <c r="B109" s="23" t="s">
        <v>298</v>
      </c>
      <c r="C109" s="23" t="s">
        <v>339</v>
      </c>
      <c r="D109" s="23" t="s">
        <v>340</v>
      </c>
      <c r="E109" s="23"/>
      <c r="F109" s="23">
        <v>5.1268000000000002</v>
      </c>
      <c r="G109" s="23">
        <v>0</v>
      </c>
      <c r="H109" s="23">
        <v>7.1840999999999999</v>
      </c>
      <c r="I109" s="23">
        <v>0</v>
      </c>
      <c r="J109" s="23"/>
      <c r="K109" s="23"/>
      <c r="L109" s="23"/>
      <c r="M109" s="23"/>
      <c r="N109" s="23">
        <v>2.35765</v>
      </c>
      <c r="O109" s="23">
        <v>2.8308300000000002</v>
      </c>
      <c r="P109" s="23"/>
      <c r="Q109" s="23">
        <v>2.35765</v>
      </c>
      <c r="R109" s="23">
        <v>2.8308</v>
      </c>
      <c r="S109" s="23">
        <v>0</v>
      </c>
      <c r="T109" s="23">
        <v>0</v>
      </c>
      <c r="U109" s="23"/>
      <c r="V109" s="23"/>
      <c r="W109" s="23">
        <v>0</v>
      </c>
    </row>
    <row r="110" spans="1:23" x14ac:dyDescent="0.25">
      <c r="A110" s="23" t="s">
        <v>122</v>
      </c>
      <c r="B110" s="23" t="s">
        <v>298</v>
      </c>
      <c r="C110" s="23" t="s">
        <v>341</v>
      </c>
      <c r="D110" s="23" t="s">
        <v>342</v>
      </c>
      <c r="E110" s="23"/>
      <c r="F110" s="23">
        <v>6.15</v>
      </c>
      <c r="G110" s="23">
        <v>0</v>
      </c>
      <c r="H110" s="23">
        <v>11.9</v>
      </c>
      <c r="I110" s="23">
        <v>0</v>
      </c>
      <c r="J110" s="23"/>
      <c r="K110" s="23"/>
      <c r="L110" s="23"/>
      <c r="M110" s="23"/>
      <c r="N110" s="23">
        <v>2.6831</v>
      </c>
      <c r="O110" s="23">
        <v>3.8216999999999999</v>
      </c>
      <c r="P110" s="23"/>
      <c r="Q110" s="23">
        <v>0</v>
      </c>
      <c r="R110" s="23">
        <v>0</v>
      </c>
      <c r="S110" s="23">
        <v>0</v>
      </c>
      <c r="T110" s="23">
        <v>0.26600000000000001</v>
      </c>
      <c r="U110" s="23"/>
      <c r="V110" s="23"/>
      <c r="W110" s="23">
        <v>0</v>
      </c>
    </row>
    <row r="111" spans="1:23" x14ac:dyDescent="0.25">
      <c r="A111" s="23" t="s">
        <v>122</v>
      </c>
      <c r="B111" s="23" t="s">
        <v>298</v>
      </c>
      <c r="C111" s="23" t="s">
        <v>343</v>
      </c>
      <c r="D111" s="23" t="s">
        <v>344</v>
      </c>
      <c r="E111" s="23"/>
      <c r="F111" s="23">
        <v>7.8803000000000001</v>
      </c>
      <c r="G111" s="23">
        <v>0</v>
      </c>
      <c r="H111" s="23">
        <v>9.6978000000000009</v>
      </c>
      <c r="I111" s="23">
        <v>0</v>
      </c>
      <c r="J111" s="23"/>
      <c r="K111" s="23"/>
      <c r="L111" s="23"/>
      <c r="M111" s="23"/>
      <c r="N111" s="23">
        <v>2.6625999999999999</v>
      </c>
      <c r="O111" s="23">
        <v>3.7212000000000001</v>
      </c>
      <c r="P111" s="23"/>
      <c r="Q111" s="23">
        <v>2.6625999999999999</v>
      </c>
      <c r="R111" s="23">
        <v>3.7212000000000001</v>
      </c>
      <c r="S111" s="23">
        <v>0</v>
      </c>
      <c r="T111" s="23">
        <v>0.12529999999999999</v>
      </c>
      <c r="U111" s="23"/>
      <c r="V111" s="23"/>
      <c r="W111" s="23"/>
    </row>
    <row r="112" spans="1:23" x14ac:dyDescent="0.25">
      <c r="A112" s="23" t="s">
        <v>122</v>
      </c>
      <c r="B112" s="23" t="s">
        <v>298</v>
      </c>
      <c r="C112" s="23" t="s">
        <v>345</v>
      </c>
      <c r="D112" s="23" t="s">
        <v>346</v>
      </c>
      <c r="E112" s="23"/>
      <c r="F112" s="23">
        <v>6.5886399999999998</v>
      </c>
      <c r="G112" s="23">
        <v>0</v>
      </c>
      <c r="H112" s="23">
        <v>9.0886399999999998</v>
      </c>
      <c r="I112" s="23">
        <v>0</v>
      </c>
      <c r="J112" s="23"/>
      <c r="K112" s="23"/>
      <c r="L112" s="23"/>
      <c r="M112" s="23"/>
      <c r="N112" s="23">
        <v>2.6644000000000001</v>
      </c>
      <c r="O112" s="23">
        <v>3.6337999999999999</v>
      </c>
      <c r="P112" s="23"/>
      <c r="Q112" s="23">
        <v>0</v>
      </c>
      <c r="R112" s="23">
        <v>0</v>
      </c>
      <c r="S112" s="23">
        <v>0</v>
      </c>
      <c r="T112" s="23">
        <v>0.1255</v>
      </c>
      <c r="U112" s="23"/>
      <c r="V112" s="23"/>
      <c r="W112" s="23">
        <v>0.13400000000000001</v>
      </c>
    </row>
    <row r="113" spans="1:23" x14ac:dyDescent="0.25">
      <c r="A113" s="23" t="s">
        <v>122</v>
      </c>
      <c r="B113" s="23" t="s">
        <v>298</v>
      </c>
      <c r="C113" s="23" t="s">
        <v>347</v>
      </c>
      <c r="D113" s="23" t="s">
        <v>348</v>
      </c>
      <c r="E113" s="23"/>
      <c r="F113" s="23">
        <v>4.9000000000000004</v>
      </c>
      <c r="G113" s="23">
        <v>0</v>
      </c>
      <c r="H113" s="23">
        <v>7.11</v>
      </c>
      <c r="I113" s="23">
        <v>0</v>
      </c>
      <c r="J113" s="23"/>
      <c r="K113" s="23"/>
      <c r="L113" s="23"/>
      <c r="M113" s="23"/>
      <c r="N113" s="23">
        <v>2.59</v>
      </c>
      <c r="O113" s="23">
        <v>3.82</v>
      </c>
      <c r="P113" s="23"/>
      <c r="Q113" s="23">
        <v>2.59</v>
      </c>
      <c r="R113" s="23">
        <v>3.82</v>
      </c>
      <c r="S113" s="23">
        <v>0</v>
      </c>
      <c r="T113" s="23">
        <v>0.04</v>
      </c>
      <c r="U113" s="23"/>
      <c r="V113" s="23"/>
      <c r="W113" s="23">
        <v>0</v>
      </c>
    </row>
    <row r="114" spans="1:23" x14ac:dyDescent="0.25">
      <c r="A114" s="23" t="s">
        <v>122</v>
      </c>
      <c r="B114" s="23" t="s">
        <v>298</v>
      </c>
      <c r="C114" s="23" t="s">
        <v>349</v>
      </c>
      <c r="D114" s="23" t="s">
        <v>350</v>
      </c>
      <c r="E114" s="23"/>
      <c r="F114" s="23">
        <v>13.616899999999999</v>
      </c>
      <c r="G114" s="23">
        <v>0</v>
      </c>
      <c r="H114" s="23">
        <v>20.192799999999998</v>
      </c>
      <c r="I114" s="23">
        <v>0</v>
      </c>
      <c r="J114" s="23"/>
      <c r="K114" s="23"/>
      <c r="L114" s="23"/>
      <c r="M114" s="23"/>
      <c r="N114" s="23">
        <v>2.6000999999999999</v>
      </c>
      <c r="O114" s="23">
        <v>3.7595999999999998</v>
      </c>
      <c r="P114" s="23"/>
      <c r="Q114" s="23">
        <v>0</v>
      </c>
      <c r="R114" s="23">
        <v>0</v>
      </c>
      <c r="S114" s="23">
        <v>0</v>
      </c>
      <c r="T114" s="23">
        <v>0.52239999999999998</v>
      </c>
      <c r="U114" s="23"/>
      <c r="V114" s="23"/>
      <c r="W114" s="23">
        <v>0</v>
      </c>
    </row>
    <row r="115" spans="1:23" x14ac:dyDescent="0.25">
      <c r="A115" s="23" t="s">
        <v>122</v>
      </c>
      <c r="B115" s="23" t="s">
        <v>298</v>
      </c>
      <c r="C115" s="23" t="s">
        <v>351</v>
      </c>
      <c r="D115" s="23" t="s">
        <v>352</v>
      </c>
      <c r="E115" s="23"/>
      <c r="F115" s="23">
        <v>5.1254999999999997</v>
      </c>
      <c r="G115" s="23">
        <v>0</v>
      </c>
      <c r="H115" s="23">
        <v>6.2874999999999996</v>
      </c>
      <c r="I115" s="23">
        <v>0</v>
      </c>
      <c r="J115" s="23"/>
      <c r="K115" s="23"/>
      <c r="L115" s="23"/>
      <c r="M115" s="23"/>
      <c r="N115" s="23">
        <v>2.6964999999999999</v>
      </c>
      <c r="O115" s="23">
        <v>3.984</v>
      </c>
      <c r="P115" s="23"/>
      <c r="Q115" s="23">
        <v>2.6964999999999999</v>
      </c>
      <c r="R115" s="23">
        <v>3.984</v>
      </c>
      <c r="S115" s="23">
        <v>0</v>
      </c>
      <c r="T115" s="23">
        <v>3.6999999999999998E-2</v>
      </c>
      <c r="U115" s="23"/>
      <c r="V115" s="23"/>
      <c r="W115" s="23">
        <v>0</v>
      </c>
    </row>
    <row r="116" spans="1:23" x14ac:dyDescent="0.25">
      <c r="A116" s="23" t="s">
        <v>122</v>
      </c>
      <c r="B116" s="23" t="s">
        <v>298</v>
      </c>
      <c r="C116" s="23" t="s">
        <v>353</v>
      </c>
      <c r="D116" s="23" t="s">
        <v>354</v>
      </c>
      <c r="E116" s="23"/>
      <c r="F116" s="23">
        <v>9.1069999999999993</v>
      </c>
      <c r="G116" s="23">
        <v>0</v>
      </c>
      <c r="H116" s="23">
        <v>17.87</v>
      </c>
      <c r="I116" s="23">
        <v>0</v>
      </c>
      <c r="J116" s="23"/>
      <c r="K116" s="23"/>
      <c r="L116" s="23"/>
      <c r="M116" s="23"/>
      <c r="N116" s="23">
        <v>2.99</v>
      </c>
      <c r="O116" s="23">
        <v>3.8622000000000001</v>
      </c>
      <c r="P116" s="23"/>
      <c r="Q116" s="23">
        <v>0</v>
      </c>
      <c r="R116" s="23">
        <v>0</v>
      </c>
      <c r="S116" s="23">
        <v>0</v>
      </c>
      <c r="T116" s="23">
        <v>0.2404</v>
      </c>
      <c r="U116" s="23"/>
      <c r="V116" s="23"/>
      <c r="W116" s="23">
        <v>0</v>
      </c>
    </row>
    <row r="117" spans="1:23" x14ac:dyDescent="0.25">
      <c r="A117" s="23" t="s">
        <v>122</v>
      </c>
      <c r="B117" s="23" t="s">
        <v>298</v>
      </c>
      <c r="C117" s="23" t="s">
        <v>355</v>
      </c>
      <c r="D117" s="23" t="s">
        <v>356</v>
      </c>
      <c r="E117" s="23"/>
      <c r="F117" s="23">
        <v>5.4303999999999997</v>
      </c>
      <c r="G117" s="23">
        <v>0</v>
      </c>
      <c r="H117" s="23">
        <v>8.6999999999999993</v>
      </c>
      <c r="I117" s="23">
        <v>0</v>
      </c>
      <c r="J117" s="23"/>
      <c r="K117" s="23"/>
      <c r="L117" s="23"/>
      <c r="M117" s="23"/>
      <c r="N117" s="23">
        <v>2.6482000000000001</v>
      </c>
      <c r="O117" s="23">
        <v>3.9550999999999998</v>
      </c>
      <c r="P117" s="23"/>
      <c r="Q117" s="23">
        <v>2.6482000000000001</v>
      </c>
      <c r="R117" s="23">
        <v>3.9550999999999998</v>
      </c>
      <c r="S117" s="23">
        <v>0</v>
      </c>
      <c r="T117" s="23">
        <v>2.23E-2</v>
      </c>
      <c r="U117" s="23"/>
      <c r="V117" s="23"/>
      <c r="W117" s="23">
        <v>0</v>
      </c>
    </row>
    <row r="118" spans="1:23" x14ac:dyDescent="0.25">
      <c r="A118" s="23" t="s">
        <v>122</v>
      </c>
      <c r="B118" s="23" t="s">
        <v>298</v>
      </c>
      <c r="C118" s="23" t="s">
        <v>357</v>
      </c>
      <c r="D118" s="23" t="s">
        <v>358</v>
      </c>
      <c r="E118" s="23"/>
      <c r="F118" s="23">
        <v>8.3889999999999993</v>
      </c>
      <c r="G118" s="23">
        <v>0</v>
      </c>
      <c r="H118" s="23">
        <v>8.8040000000000003</v>
      </c>
      <c r="I118" s="23">
        <v>0</v>
      </c>
      <c r="J118" s="23"/>
      <c r="K118" s="23"/>
      <c r="L118" s="23"/>
      <c r="M118" s="23"/>
      <c r="N118" s="23">
        <v>2.681</v>
      </c>
      <c r="O118" s="23">
        <v>3.8530000000000002</v>
      </c>
      <c r="P118" s="23"/>
      <c r="Q118" s="23"/>
      <c r="R118" s="23"/>
      <c r="S118" s="23">
        <v>0</v>
      </c>
      <c r="T118" s="23">
        <v>7.8E-2</v>
      </c>
      <c r="U118" s="23"/>
      <c r="V118" s="23"/>
      <c r="W118" s="23"/>
    </row>
    <row r="119" spans="1:23" x14ac:dyDescent="0.25">
      <c r="A119" s="23" t="s">
        <v>122</v>
      </c>
      <c r="B119" s="23" t="s">
        <v>298</v>
      </c>
      <c r="C119" s="23" t="s">
        <v>359</v>
      </c>
      <c r="D119" s="23" t="s">
        <v>360</v>
      </c>
      <c r="E119" s="23"/>
      <c r="F119" s="23">
        <v>5.2592999999999996</v>
      </c>
      <c r="G119" s="23">
        <v>0</v>
      </c>
      <c r="H119" s="23">
        <v>11.888400000000001</v>
      </c>
      <c r="I119" s="23">
        <v>0</v>
      </c>
      <c r="J119" s="23"/>
      <c r="K119" s="23"/>
      <c r="L119" s="23"/>
      <c r="M119" s="23"/>
      <c r="N119" s="23">
        <v>2.4077999999999999</v>
      </c>
      <c r="O119" s="23">
        <v>3.4897999999999998</v>
      </c>
      <c r="P119" s="23"/>
      <c r="Q119" s="23">
        <v>2.4077999999999999</v>
      </c>
      <c r="R119" s="23">
        <v>3.4897999999999998</v>
      </c>
      <c r="S119" s="23">
        <v>0</v>
      </c>
      <c r="T119" s="23">
        <v>0.30549999999999999</v>
      </c>
      <c r="U119" s="23"/>
      <c r="V119" s="23"/>
      <c r="W119" s="23">
        <v>0</v>
      </c>
    </row>
    <row r="120" spans="1:23" x14ac:dyDescent="0.25">
      <c r="A120" s="23" t="s">
        <v>122</v>
      </c>
      <c r="B120" s="23" t="s">
        <v>298</v>
      </c>
      <c r="C120" s="23" t="s">
        <v>361</v>
      </c>
      <c r="D120" s="23" t="s">
        <v>362</v>
      </c>
      <c r="E120" s="23"/>
      <c r="F120" s="23">
        <v>7.2267999999999999</v>
      </c>
      <c r="G120" s="23">
        <v>0</v>
      </c>
      <c r="H120" s="23">
        <v>11.507400000000001</v>
      </c>
      <c r="I120" s="23">
        <v>0</v>
      </c>
      <c r="J120" s="23"/>
      <c r="K120" s="23"/>
      <c r="L120" s="23"/>
      <c r="M120" s="23"/>
      <c r="N120" s="23">
        <v>2.7096</v>
      </c>
      <c r="O120" s="23">
        <v>3.8132000000000001</v>
      </c>
      <c r="P120" s="23"/>
      <c r="Q120" s="23">
        <v>2.7096</v>
      </c>
      <c r="R120" s="23">
        <v>3.8132000000000001</v>
      </c>
      <c r="S120" s="23">
        <v>0</v>
      </c>
      <c r="T120" s="23">
        <v>0.39529999999999998</v>
      </c>
      <c r="U120" s="23"/>
      <c r="V120" s="23"/>
      <c r="W120" s="23">
        <v>0</v>
      </c>
    </row>
    <row r="121" spans="1:23" x14ac:dyDescent="0.25">
      <c r="A121" s="23" t="s">
        <v>122</v>
      </c>
      <c r="B121" s="23" t="s">
        <v>298</v>
      </c>
      <c r="C121" s="23" t="s">
        <v>363</v>
      </c>
      <c r="D121" s="23" t="s">
        <v>364</v>
      </c>
      <c r="E121" s="23"/>
      <c r="F121" s="23">
        <v>8.5890000000000004</v>
      </c>
      <c r="G121" s="23">
        <v>0</v>
      </c>
      <c r="H121" s="23">
        <v>13.146000000000001</v>
      </c>
      <c r="I121" s="23">
        <v>0</v>
      </c>
      <c r="J121" s="23"/>
      <c r="K121" s="23"/>
      <c r="L121" s="23"/>
      <c r="M121" s="23"/>
      <c r="N121" s="23">
        <v>2.6720000000000002</v>
      </c>
      <c r="O121" s="23">
        <v>3.8820000000000001</v>
      </c>
      <c r="P121" s="23"/>
      <c r="Q121" s="23"/>
      <c r="R121" s="23"/>
      <c r="S121" s="23">
        <v>0</v>
      </c>
      <c r="T121" s="23">
        <v>7.1999999999999995E-2</v>
      </c>
      <c r="U121" s="23"/>
      <c r="V121" s="23"/>
      <c r="W121" s="23"/>
    </row>
    <row r="122" spans="1:23" x14ac:dyDescent="0.25">
      <c r="A122" s="23" t="s">
        <v>122</v>
      </c>
      <c r="B122" s="23" t="s">
        <v>298</v>
      </c>
      <c r="C122" s="23" t="s">
        <v>365</v>
      </c>
      <c r="D122" s="23" t="s">
        <v>366</v>
      </c>
      <c r="E122" s="23"/>
      <c r="F122" s="23">
        <v>5.4859</v>
      </c>
      <c r="G122" s="23">
        <v>0</v>
      </c>
      <c r="H122" s="23">
        <v>16.628499999999999</v>
      </c>
      <c r="I122" s="23">
        <v>0</v>
      </c>
      <c r="J122" s="23"/>
      <c r="K122" s="23"/>
      <c r="L122" s="23"/>
      <c r="M122" s="23"/>
      <c r="N122" s="23">
        <v>2.6147999999999998</v>
      </c>
      <c r="O122" s="23">
        <v>3.8721999999999999</v>
      </c>
      <c r="P122" s="23"/>
      <c r="Q122" s="23">
        <v>2.6147999999999998</v>
      </c>
      <c r="R122" s="23">
        <v>3.8721999999999999</v>
      </c>
      <c r="S122" s="23">
        <v>0</v>
      </c>
      <c r="T122" s="23">
        <v>0.13930000000000001</v>
      </c>
      <c r="U122" s="23"/>
      <c r="V122" s="23"/>
      <c r="W122" s="23"/>
    </row>
    <row r="123" spans="1:23" x14ac:dyDescent="0.25">
      <c r="A123" s="23" t="s">
        <v>122</v>
      </c>
      <c r="B123" s="23" t="s">
        <v>298</v>
      </c>
      <c r="C123" s="23" t="s">
        <v>367</v>
      </c>
      <c r="D123" s="23" t="s">
        <v>368</v>
      </c>
      <c r="E123" s="23"/>
      <c r="F123" s="23">
        <v>6.1760000000000002</v>
      </c>
      <c r="G123" s="23">
        <v>0</v>
      </c>
      <c r="H123" s="23">
        <v>16.556000000000001</v>
      </c>
      <c r="I123" s="23">
        <v>0</v>
      </c>
      <c r="J123" s="23"/>
      <c r="K123" s="23"/>
      <c r="L123" s="23"/>
      <c r="M123" s="23"/>
      <c r="N123" s="23">
        <v>2.4409999999999998</v>
      </c>
      <c r="O123" s="23">
        <v>3.5649999999999999</v>
      </c>
      <c r="P123" s="23"/>
      <c r="Q123" s="23">
        <v>0</v>
      </c>
      <c r="R123" s="23">
        <v>0</v>
      </c>
      <c r="S123" s="23">
        <v>0</v>
      </c>
      <c r="T123" s="23">
        <v>0.29399999999999998</v>
      </c>
      <c r="U123" s="23"/>
      <c r="V123" s="23"/>
      <c r="W123" s="23">
        <v>0</v>
      </c>
    </row>
    <row r="124" spans="1:23" x14ac:dyDescent="0.25">
      <c r="A124" s="23" t="s">
        <v>122</v>
      </c>
      <c r="B124" s="23" t="s">
        <v>298</v>
      </c>
      <c r="C124" s="23" t="s">
        <v>369</v>
      </c>
      <c r="D124" s="23" t="s">
        <v>370</v>
      </c>
      <c r="E124" s="23"/>
      <c r="F124" s="23">
        <v>10.373100000000001</v>
      </c>
      <c r="G124" s="23">
        <v>0</v>
      </c>
      <c r="H124" s="23">
        <v>15.420199999999999</v>
      </c>
      <c r="I124" s="23">
        <v>0</v>
      </c>
      <c r="J124" s="23"/>
      <c r="K124" s="23"/>
      <c r="L124" s="23"/>
      <c r="M124" s="23"/>
      <c r="N124" s="23">
        <v>2.7058</v>
      </c>
      <c r="O124" s="23">
        <v>3.7639</v>
      </c>
      <c r="P124" s="23"/>
      <c r="Q124" s="23">
        <v>2.7058</v>
      </c>
      <c r="R124" s="23">
        <v>3.7639</v>
      </c>
      <c r="S124" s="23">
        <v>0</v>
      </c>
      <c r="T124" s="23">
        <v>0.25040000000000001</v>
      </c>
      <c r="U124" s="23"/>
      <c r="V124" s="23"/>
      <c r="W124" s="23">
        <v>0</v>
      </c>
    </row>
    <row r="125" spans="1:23" x14ac:dyDescent="0.25">
      <c r="A125" s="23" t="s">
        <v>122</v>
      </c>
      <c r="B125" s="23" t="s">
        <v>298</v>
      </c>
      <c r="C125" s="23" t="s">
        <v>371</v>
      </c>
      <c r="D125" s="23" t="s">
        <v>372</v>
      </c>
      <c r="E125" s="23"/>
      <c r="F125" s="23">
        <v>11.997</v>
      </c>
      <c r="G125" s="23">
        <v>0</v>
      </c>
      <c r="H125" s="23">
        <v>15.385999999999999</v>
      </c>
      <c r="I125" s="23">
        <v>0</v>
      </c>
      <c r="J125" s="23"/>
      <c r="K125" s="23"/>
      <c r="L125" s="23"/>
      <c r="M125" s="23"/>
      <c r="N125" s="23">
        <v>2.657</v>
      </c>
      <c r="O125" s="23">
        <v>3.5230000000000001</v>
      </c>
      <c r="P125" s="23"/>
      <c r="Q125" s="23"/>
      <c r="R125" s="23"/>
      <c r="S125" s="23">
        <v>0</v>
      </c>
      <c r="T125" s="23">
        <v>0.155</v>
      </c>
      <c r="U125" s="23"/>
      <c r="V125" s="23"/>
      <c r="W125" s="23"/>
    </row>
    <row r="126" spans="1:23" x14ac:dyDescent="0.25">
      <c r="A126" s="23" t="s">
        <v>122</v>
      </c>
      <c r="B126" s="23" t="s">
        <v>298</v>
      </c>
      <c r="C126" s="23" t="s">
        <v>373</v>
      </c>
      <c r="D126" s="23" t="s">
        <v>374</v>
      </c>
      <c r="E126" s="23"/>
      <c r="F126" s="23">
        <v>5.0772000000000004</v>
      </c>
      <c r="G126" s="23">
        <v>0</v>
      </c>
      <c r="H126" s="23">
        <v>12.466200000000001</v>
      </c>
      <c r="I126" s="23">
        <v>0</v>
      </c>
      <c r="J126" s="23"/>
      <c r="K126" s="23"/>
      <c r="L126" s="23"/>
      <c r="M126" s="23"/>
      <c r="N126" s="23">
        <v>2.5485000000000002</v>
      </c>
      <c r="O126" s="23">
        <v>3.7395999999999998</v>
      </c>
      <c r="P126" s="23"/>
      <c r="Q126" s="23"/>
      <c r="R126" s="23"/>
      <c r="S126" s="23">
        <v>0</v>
      </c>
      <c r="T126" s="23">
        <v>0.27300000000000002</v>
      </c>
      <c r="U126" s="23"/>
      <c r="V126" s="23"/>
      <c r="W126" s="23"/>
    </row>
    <row r="127" spans="1:23" x14ac:dyDescent="0.25">
      <c r="A127" s="23" t="s">
        <v>122</v>
      </c>
      <c r="B127" s="23" t="s">
        <v>298</v>
      </c>
      <c r="C127" s="23" t="s">
        <v>375</v>
      </c>
      <c r="D127" s="23" t="s">
        <v>376</v>
      </c>
      <c r="E127" s="23"/>
      <c r="F127" s="23">
        <v>8.4529999999999994</v>
      </c>
      <c r="G127" s="23">
        <v>0</v>
      </c>
      <c r="H127" s="23">
        <v>14.39</v>
      </c>
      <c r="I127" s="23">
        <v>0</v>
      </c>
      <c r="J127" s="23"/>
      <c r="K127" s="23"/>
      <c r="L127" s="23"/>
      <c r="M127" s="23"/>
      <c r="N127" s="23">
        <v>2.4769999999999999</v>
      </c>
      <c r="O127" s="23">
        <v>2.7366000000000001</v>
      </c>
      <c r="P127" s="23"/>
      <c r="Q127" s="23">
        <v>2.4769999999999999</v>
      </c>
      <c r="R127" s="23">
        <v>2.7366000000000001</v>
      </c>
      <c r="S127" s="23">
        <v>0</v>
      </c>
      <c r="T127" s="23">
        <v>0.16009999999999999</v>
      </c>
      <c r="U127" s="23"/>
      <c r="V127" s="23"/>
      <c r="W127" s="23">
        <v>0.98899999999999999</v>
      </c>
    </row>
    <row r="128" spans="1:23" x14ac:dyDescent="0.25">
      <c r="A128" s="23" t="s">
        <v>122</v>
      </c>
      <c r="B128" s="23" t="s">
        <v>298</v>
      </c>
      <c r="C128" s="23" t="s">
        <v>377</v>
      </c>
      <c r="D128" s="23" t="s">
        <v>378</v>
      </c>
      <c r="E128" s="23"/>
      <c r="F128" s="23">
        <v>5.1513999999999998</v>
      </c>
      <c r="G128" s="23">
        <v>0</v>
      </c>
      <c r="H128" s="23">
        <v>10.151400000000001</v>
      </c>
      <c r="I128" s="23">
        <v>0</v>
      </c>
      <c r="J128" s="23"/>
      <c r="K128" s="23"/>
      <c r="L128" s="23"/>
      <c r="M128" s="23"/>
      <c r="N128" s="23">
        <v>2.5790000000000002</v>
      </c>
      <c r="O128" s="23">
        <v>3.6333000000000002</v>
      </c>
      <c r="P128" s="23"/>
      <c r="Q128" s="23">
        <v>0</v>
      </c>
      <c r="R128" s="23">
        <v>0</v>
      </c>
      <c r="S128" s="23">
        <v>0</v>
      </c>
      <c r="T128" s="23">
        <v>9.4600000000000004E-2</v>
      </c>
      <c r="U128" s="23"/>
      <c r="V128" s="23"/>
      <c r="W128" s="23">
        <v>4.0500000000000001E-2</v>
      </c>
    </row>
    <row r="129" spans="1:23" x14ac:dyDescent="0.25">
      <c r="A129" s="23" t="s">
        <v>122</v>
      </c>
      <c r="B129" s="23" t="s">
        <v>298</v>
      </c>
      <c r="C129" s="23" t="s">
        <v>379</v>
      </c>
      <c r="D129" s="23" t="s">
        <v>380</v>
      </c>
      <c r="E129" s="23"/>
      <c r="F129" s="23">
        <v>7.6402000000000001</v>
      </c>
      <c r="G129" s="23">
        <v>0</v>
      </c>
      <c r="H129" s="23">
        <v>10.4473</v>
      </c>
      <c r="I129" s="23">
        <v>0</v>
      </c>
      <c r="J129" s="23"/>
      <c r="K129" s="23"/>
      <c r="L129" s="23"/>
      <c r="M129" s="23"/>
      <c r="N129" s="23">
        <v>2.7059000000000002</v>
      </c>
      <c r="O129" s="23">
        <v>3.2501000000000002</v>
      </c>
      <c r="P129" s="23"/>
      <c r="Q129" s="23">
        <v>2.7059000000000002</v>
      </c>
      <c r="R129" s="23">
        <v>3.2501000000000002</v>
      </c>
      <c r="S129" s="23">
        <v>0</v>
      </c>
      <c r="T129" s="23">
        <v>0.23910000000000001</v>
      </c>
      <c r="U129" s="23"/>
      <c r="V129" s="23"/>
      <c r="W129" s="23">
        <v>0</v>
      </c>
    </row>
    <row r="130" spans="1:23" x14ac:dyDescent="0.25">
      <c r="A130" s="23" t="s">
        <v>122</v>
      </c>
      <c r="B130" s="23" t="s">
        <v>298</v>
      </c>
      <c r="C130" s="23" t="s">
        <v>381</v>
      </c>
      <c r="D130" s="23" t="s">
        <v>382</v>
      </c>
      <c r="E130" s="23"/>
      <c r="F130" s="23">
        <v>6.9119999999999999</v>
      </c>
      <c r="G130" s="23">
        <v>0</v>
      </c>
      <c r="H130" s="23">
        <v>21.35</v>
      </c>
      <c r="I130" s="23">
        <v>0</v>
      </c>
      <c r="J130" s="23"/>
      <c r="K130" s="23"/>
      <c r="L130" s="23"/>
      <c r="M130" s="23"/>
      <c r="N130" s="23">
        <v>2.5249999999999999</v>
      </c>
      <c r="O130" s="23">
        <v>3.6970000000000001</v>
      </c>
      <c r="P130" s="23"/>
      <c r="Q130" s="23">
        <v>0</v>
      </c>
      <c r="R130" s="23">
        <v>0</v>
      </c>
      <c r="S130" s="23">
        <v>0</v>
      </c>
      <c r="T130" s="23">
        <v>0.1358</v>
      </c>
      <c r="U130" s="23"/>
      <c r="V130" s="23"/>
      <c r="W130" s="23">
        <v>0</v>
      </c>
    </row>
    <row r="131" spans="1:23" x14ac:dyDescent="0.25">
      <c r="A131" s="23" t="s">
        <v>122</v>
      </c>
      <c r="B131" s="23" t="s">
        <v>298</v>
      </c>
      <c r="C131" s="23" t="s">
        <v>383</v>
      </c>
      <c r="D131" s="23" t="s">
        <v>384</v>
      </c>
      <c r="E131" s="23"/>
      <c r="F131" s="23">
        <v>10.579000000000001</v>
      </c>
      <c r="G131" s="23">
        <v>0</v>
      </c>
      <c r="H131" s="23">
        <v>11.8209</v>
      </c>
      <c r="I131" s="23">
        <v>0</v>
      </c>
      <c r="J131" s="23"/>
      <c r="K131" s="23"/>
      <c r="L131" s="23"/>
      <c r="M131" s="23"/>
      <c r="N131" s="23">
        <v>2.65</v>
      </c>
      <c r="O131" s="23">
        <v>3.9</v>
      </c>
      <c r="P131" s="23"/>
      <c r="Q131" s="23"/>
      <c r="R131" s="23"/>
      <c r="S131" s="23">
        <v>0</v>
      </c>
      <c r="T131" s="23">
        <v>0.29930000000000001</v>
      </c>
      <c r="U131" s="23"/>
      <c r="V131" s="23"/>
      <c r="W131" s="23"/>
    </row>
    <row r="132" spans="1:23" x14ac:dyDescent="0.25">
      <c r="A132" s="23" t="s">
        <v>122</v>
      </c>
      <c r="B132" s="23" t="s">
        <v>298</v>
      </c>
      <c r="C132" s="23" t="s">
        <v>385</v>
      </c>
      <c r="D132" s="23" t="s">
        <v>386</v>
      </c>
      <c r="E132" s="23"/>
      <c r="F132" s="23">
        <v>10.48</v>
      </c>
      <c r="G132" s="23">
        <v>0</v>
      </c>
      <c r="H132" s="23">
        <v>13.98</v>
      </c>
      <c r="I132" s="23">
        <v>0</v>
      </c>
      <c r="J132" s="23"/>
      <c r="K132" s="23"/>
      <c r="L132" s="23"/>
      <c r="M132" s="23"/>
      <c r="N132" s="23">
        <v>2.4169</v>
      </c>
      <c r="O132" s="23">
        <v>3.5878000000000001</v>
      </c>
      <c r="P132" s="23"/>
      <c r="Q132" s="23">
        <v>0</v>
      </c>
      <c r="R132" s="23">
        <v>0</v>
      </c>
      <c r="S132" s="23">
        <v>0</v>
      </c>
      <c r="T132" s="23">
        <v>0.57440000000000002</v>
      </c>
      <c r="U132" s="23"/>
      <c r="V132" s="23"/>
      <c r="W132" s="23">
        <v>0</v>
      </c>
    </row>
    <row r="133" spans="1:23" x14ac:dyDescent="0.25">
      <c r="A133" s="23" t="s">
        <v>122</v>
      </c>
      <c r="B133" s="23" t="s">
        <v>298</v>
      </c>
      <c r="C133" s="23" t="s">
        <v>387</v>
      </c>
      <c r="D133" s="23" t="s">
        <v>388</v>
      </c>
      <c r="E133" s="23"/>
      <c r="F133" s="23">
        <v>9.2850000000000001</v>
      </c>
      <c r="G133" s="23">
        <v>0</v>
      </c>
      <c r="H133" s="23">
        <v>14.021000000000001</v>
      </c>
      <c r="I133" s="23">
        <v>0</v>
      </c>
      <c r="J133" s="23"/>
      <c r="K133" s="23"/>
      <c r="L133" s="23"/>
      <c r="M133" s="23"/>
      <c r="N133" s="23">
        <v>2.6179999999999999</v>
      </c>
      <c r="O133" s="23">
        <v>4.0960000000000001</v>
      </c>
      <c r="P133" s="23"/>
      <c r="Q133" s="23">
        <v>0</v>
      </c>
      <c r="R133" s="23">
        <v>0</v>
      </c>
      <c r="S133" s="23">
        <v>0</v>
      </c>
      <c r="T133" s="23">
        <v>0.2382</v>
      </c>
      <c r="U133" s="23"/>
      <c r="V133" s="23"/>
      <c r="W133" s="23">
        <v>0</v>
      </c>
    </row>
    <row r="134" spans="1:23" x14ac:dyDescent="0.25">
      <c r="A134" s="23" t="s">
        <v>122</v>
      </c>
      <c r="B134" s="23" t="s">
        <v>298</v>
      </c>
      <c r="C134" s="23" t="s">
        <v>389</v>
      </c>
      <c r="D134" s="23" t="s">
        <v>390</v>
      </c>
      <c r="E134" s="23"/>
      <c r="F134" s="23">
        <v>8.5376999999999992</v>
      </c>
      <c r="G134" s="23">
        <v>0</v>
      </c>
      <c r="H134" s="23">
        <v>9.7842000000000002</v>
      </c>
      <c r="I134" s="23">
        <v>0</v>
      </c>
      <c r="J134" s="23"/>
      <c r="K134" s="23"/>
      <c r="L134" s="23"/>
      <c r="M134" s="23"/>
      <c r="N134" s="23">
        <v>2.6206</v>
      </c>
      <c r="O134" s="23">
        <v>3.7442000000000002</v>
      </c>
      <c r="P134" s="23"/>
      <c r="Q134" s="23"/>
      <c r="R134" s="23"/>
      <c r="S134" s="23">
        <v>0</v>
      </c>
      <c r="T134" s="23">
        <v>0.18210000000000001</v>
      </c>
      <c r="U134" s="23"/>
      <c r="V134" s="23"/>
      <c r="W134" s="23"/>
    </row>
    <row r="135" spans="1:23" x14ac:dyDescent="0.25">
      <c r="A135" s="23" t="s">
        <v>122</v>
      </c>
      <c r="B135" s="23" t="s">
        <v>298</v>
      </c>
      <c r="C135" s="23" t="s">
        <v>391</v>
      </c>
      <c r="D135" s="23" t="s">
        <v>392</v>
      </c>
      <c r="E135" s="23"/>
      <c r="F135" s="23">
        <v>11.261799999999999</v>
      </c>
      <c r="G135" s="23">
        <v>0</v>
      </c>
      <c r="H135" s="23">
        <v>15.6165</v>
      </c>
      <c r="I135" s="23">
        <v>0</v>
      </c>
      <c r="J135" s="23"/>
      <c r="K135" s="23"/>
      <c r="L135" s="23"/>
      <c r="M135" s="23"/>
      <c r="N135" s="23">
        <v>2.6621999999999999</v>
      </c>
      <c r="O135" s="23">
        <v>3.6202999999999999</v>
      </c>
      <c r="P135" s="23"/>
      <c r="Q135" s="23">
        <v>2.6621999999999999</v>
      </c>
      <c r="R135" s="23">
        <v>3.6202999999999999</v>
      </c>
      <c r="S135" s="23">
        <v>0</v>
      </c>
      <c r="T135" s="23">
        <v>0.15190000000000001</v>
      </c>
      <c r="U135" s="23"/>
      <c r="V135" s="23"/>
      <c r="W135" s="23"/>
    </row>
    <row r="136" spans="1:23" x14ac:dyDescent="0.25">
      <c r="A136" s="23" t="s">
        <v>122</v>
      </c>
      <c r="B136" s="23" t="s">
        <v>298</v>
      </c>
      <c r="C136" s="23" t="s">
        <v>393</v>
      </c>
      <c r="D136" s="23" t="s">
        <v>394</v>
      </c>
      <c r="E136" s="23"/>
      <c r="F136" s="23">
        <v>5.6166</v>
      </c>
      <c r="G136" s="23">
        <v>0</v>
      </c>
      <c r="H136" s="23">
        <v>5.6166</v>
      </c>
      <c r="I136" s="23">
        <v>0</v>
      </c>
      <c r="J136" s="23"/>
      <c r="K136" s="23"/>
      <c r="L136" s="23"/>
      <c r="M136" s="23"/>
      <c r="N136" s="23">
        <v>2.5998999999999999</v>
      </c>
      <c r="O136" s="23">
        <v>3.7823000000000002</v>
      </c>
      <c r="P136" s="23"/>
      <c r="Q136" s="23">
        <v>2.5998999999999999</v>
      </c>
      <c r="R136" s="23">
        <v>3.7823000000000002</v>
      </c>
      <c r="S136" s="23">
        <v>0</v>
      </c>
      <c r="T136" s="23">
        <v>0.13739999999999999</v>
      </c>
      <c r="U136" s="23"/>
      <c r="V136" s="23"/>
      <c r="W136" s="23"/>
    </row>
    <row r="137" spans="1:23" x14ac:dyDescent="0.25">
      <c r="A137" s="23" t="s">
        <v>122</v>
      </c>
      <c r="B137" s="23" t="s">
        <v>298</v>
      </c>
      <c r="C137" s="23" t="s">
        <v>395</v>
      </c>
      <c r="D137" s="23" t="s">
        <v>396</v>
      </c>
      <c r="E137" s="23"/>
      <c r="F137" s="23">
        <v>4.8920000000000003</v>
      </c>
      <c r="G137" s="23">
        <v>0</v>
      </c>
      <c r="H137" s="23">
        <v>8.9034999999999993</v>
      </c>
      <c r="I137" s="23">
        <v>0</v>
      </c>
      <c r="J137" s="23"/>
      <c r="K137" s="23"/>
      <c r="L137" s="23"/>
      <c r="M137" s="23"/>
      <c r="N137" s="23">
        <v>2.4660000000000002</v>
      </c>
      <c r="O137" s="23">
        <v>3.8100999999999998</v>
      </c>
      <c r="P137" s="23"/>
      <c r="Q137" s="23">
        <v>2.4660000000000002</v>
      </c>
      <c r="R137" s="23">
        <v>3.8100999999999998</v>
      </c>
      <c r="S137" s="23">
        <v>0</v>
      </c>
      <c r="T137" s="23">
        <v>0.1346</v>
      </c>
      <c r="U137" s="23"/>
      <c r="V137" s="23"/>
      <c r="W137" s="23">
        <v>0</v>
      </c>
    </row>
    <row r="138" spans="1:23" x14ac:dyDescent="0.25">
      <c r="A138" s="23" t="s">
        <v>122</v>
      </c>
      <c r="B138" s="23" t="s">
        <v>298</v>
      </c>
      <c r="C138" s="23" t="s">
        <v>397</v>
      </c>
      <c r="D138" s="23" t="s">
        <v>398</v>
      </c>
      <c r="E138" s="23"/>
      <c r="F138" s="23">
        <v>6.4466999999999999</v>
      </c>
      <c r="G138" s="23">
        <v>0</v>
      </c>
      <c r="H138" s="23">
        <v>7.9939999999999998</v>
      </c>
      <c r="I138" s="23">
        <v>0</v>
      </c>
      <c r="J138" s="23"/>
      <c r="K138" s="23"/>
      <c r="L138" s="23"/>
      <c r="M138" s="23"/>
      <c r="N138" s="23">
        <v>2.7176999999999998</v>
      </c>
      <c r="O138" s="23">
        <v>3.9037999999999999</v>
      </c>
      <c r="P138" s="23"/>
      <c r="Q138" s="23">
        <v>2.7176999999999998</v>
      </c>
      <c r="R138" s="23">
        <v>3.9037999999999999</v>
      </c>
      <c r="S138" s="23">
        <v>0</v>
      </c>
      <c r="T138" s="23">
        <v>2.1000000000000001E-2</v>
      </c>
      <c r="U138" s="23"/>
      <c r="V138" s="23"/>
      <c r="W138" s="23">
        <v>0</v>
      </c>
    </row>
    <row r="139" spans="1:23" x14ac:dyDescent="0.25">
      <c r="A139" s="23" t="s">
        <v>122</v>
      </c>
      <c r="B139" s="23" t="s">
        <v>298</v>
      </c>
      <c r="C139" s="23" t="s">
        <v>399</v>
      </c>
      <c r="D139" s="23" t="s">
        <v>400</v>
      </c>
      <c r="E139" s="23"/>
      <c r="F139" s="23">
        <v>9</v>
      </c>
      <c r="G139" s="23">
        <v>0</v>
      </c>
      <c r="H139" s="23">
        <v>10.8163</v>
      </c>
      <c r="I139" s="23">
        <v>0</v>
      </c>
      <c r="J139" s="23"/>
      <c r="K139" s="23"/>
      <c r="L139" s="23"/>
      <c r="M139" s="23"/>
      <c r="N139" s="23">
        <v>2.6392000000000002</v>
      </c>
      <c r="O139" s="23">
        <v>4.4116</v>
      </c>
      <c r="P139" s="23"/>
      <c r="Q139" s="23">
        <v>2.6392000000000002</v>
      </c>
      <c r="R139" s="23">
        <v>4.4116</v>
      </c>
      <c r="S139" s="23">
        <v>0</v>
      </c>
      <c r="T139" s="23">
        <v>3.7499999999999999E-2</v>
      </c>
      <c r="U139" s="23"/>
      <c r="V139" s="23"/>
      <c r="W139" s="23">
        <v>0</v>
      </c>
    </row>
    <row r="140" spans="1:23" x14ac:dyDescent="0.25">
      <c r="A140" s="23" t="s">
        <v>122</v>
      </c>
      <c r="B140" s="23" t="s">
        <v>298</v>
      </c>
      <c r="C140" s="23" t="s">
        <v>401</v>
      </c>
      <c r="D140" s="23" t="s">
        <v>402</v>
      </c>
      <c r="E140" s="23"/>
      <c r="F140" s="23">
        <v>9.9433000000000007</v>
      </c>
      <c r="G140" s="23">
        <v>0</v>
      </c>
      <c r="H140" s="23">
        <v>16.180099999999999</v>
      </c>
      <c r="I140" s="23">
        <v>0</v>
      </c>
      <c r="J140" s="23"/>
      <c r="K140" s="23"/>
      <c r="L140" s="23"/>
      <c r="M140" s="23"/>
      <c r="N140" s="23">
        <v>2.5954999999999999</v>
      </c>
      <c r="O140" s="23">
        <v>3.4788999999999999</v>
      </c>
      <c r="P140" s="23"/>
      <c r="Q140" s="23">
        <v>2.5954999999999999</v>
      </c>
      <c r="R140" s="23">
        <v>3.4788999999999999</v>
      </c>
      <c r="S140" s="23">
        <v>0</v>
      </c>
      <c r="T140" s="23">
        <v>0.2072</v>
      </c>
      <c r="U140" s="23"/>
      <c r="V140" s="23"/>
      <c r="W140" s="23">
        <v>0</v>
      </c>
    </row>
    <row r="141" spans="1:23" x14ac:dyDescent="0.25">
      <c r="A141" s="23" t="s">
        <v>122</v>
      </c>
      <c r="B141" s="23" t="s">
        <v>298</v>
      </c>
      <c r="C141" s="23" t="s">
        <v>403</v>
      </c>
      <c r="D141" s="23" t="s">
        <v>404</v>
      </c>
      <c r="E141" s="23"/>
      <c r="F141" s="23">
        <v>8.7236999999999991</v>
      </c>
      <c r="G141" s="23">
        <v>0</v>
      </c>
      <c r="H141" s="23">
        <v>12.4229</v>
      </c>
      <c r="I141" s="23">
        <v>0</v>
      </c>
      <c r="J141" s="23"/>
      <c r="K141" s="23"/>
      <c r="L141" s="23"/>
      <c r="M141" s="23"/>
      <c r="N141" s="23">
        <v>2.8001999999999998</v>
      </c>
      <c r="O141" s="23">
        <v>3.2080000000000002</v>
      </c>
      <c r="P141" s="23"/>
      <c r="Q141" s="23">
        <v>0</v>
      </c>
      <c r="R141" s="23">
        <v>0</v>
      </c>
      <c r="S141" s="23">
        <v>0</v>
      </c>
      <c r="T141" s="23">
        <v>0.4481</v>
      </c>
      <c r="U141" s="23"/>
      <c r="V141" s="23"/>
      <c r="W141" s="23">
        <v>0</v>
      </c>
    </row>
    <row r="142" spans="1:23" x14ac:dyDescent="0.25">
      <c r="A142" s="23" t="s">
        <v>122</v>
      </c>
      <c r="B142" s="23" t="s">
        <v>298</v>
      </c>
      <c r="C142" s="23" t="s">
        <v>405</v>
      </c>
      <c r="D142" s="23" t="s">
        <v>406</v>
      </c>
      <c r="E142" s="23"/>
      <c r="F142" s="23">
        <v>7.2878999999999996</v>
      </c>
      <c r="G142" s="23">
        <v>0</v>
      </c>
      <c r="H142" s="23">
        <v>16.8932</v>
      </c>
      <c r="I142" s="23">
        <v>0</v>
      </c>
      <c r="J142" s="23"/>
      <c r="K142" s="23"/>
      <c r="L142" s="23"/>
      <c r="M142" s="23"/>
      <c r="N142" s="23">
        <v>2.5733999999999999</v>
      </c>
      <c r="O142" s="23">
        <v>3.6839</v>
      </c>
      <c r="P142" s="23"/>
      <c r="Q142" s="23"/>
      <c r="R142" s="23"/>
      <c r="S142" s="23">
        <v>0</v>
      </c>
      <c r="T142" s="23">
        <v>9.4299999999999995E-2</v>
      </c>
      <c r="U142" s="23"/>
      <c r="V142" s="23"/>
      <c r="W142" s="23"/>
    </row>
    <row r="143" spans="1:23" x14ac:dyDescent="0.25">
      <c r="A143" s="23" t="s">
        <v>122</v>
      </c>
      <c r="B143" s="23" t="s">
        <v>298</v>
      </c>
      <c r="C143" s="23" t="s">
        <v>407</v>
      </c>
      <c r="D143" s="23" t="s">
        <v>408</v>
      </c>
      <c r="E143" s="23"/>
      <c r="F143" s="23">
        <v>6.5853999999999999</v>
      </c>
      <c r="G143" s="23">
        <v>0</v>
      </c>
      <c r="H143" s="23">
        <v>12.4</v>
      </c>
      <c r="I143" s="23">
        <v>0</v>
      </c>
      <c r="J143" s="23"/>
      <c r="K143" s="23"/>
      <c r="L143" s="23"/>
      <c r="M143" s="23"/>
      <c r="N143" s="23">
        <v>2.5781000000000001</v>
      </c>
      <c r="O143" s="23">
        <v>3.7277</v>
      </c>
      <c r="P143" s="23"/>
      <c r="Q143" s="23">
        <v>0</v>
      </c>
      <c r="R143" s="23">
        <v>0</v>
      </c>
      <c r="S143" s="23">
        <v>0</v>
      </c>
      <c r="T143" s="23">
        <v>0.2409</v>
      </c>
      <c r="U143" s="23"/>
      <c r="V143" s="23"/>
      <c r="W143" s="23">
        <v>0</v>
      </c>
    </row>
    <row r="144" spans="1:23" x14ac:dyDescent="0.25">
      <c r="A144" s="23" t="s">
        <v>122</v>
      </c>
      <c r="B144" s="23" t="s">
        <v>298</v>
      </c>
      <c r="C144" s="23" t="s">
        <v>409</v>
      </c>
      <c r="D144" s="23" t="s">
        <v>410</v>
      </c>
      <c r="E144" s="23"/>
      <c r="F144" s="23">
        <v>10.022500000000001</v>
      </c>
      <c r="G144" s="23">
        <v>0</v>
      </c>
      <c r="H144" s="23">
        <v>12.606</v>
      </c>
      <c r="I144" s="23">
        <v>0</v>
      </c>
      <c r="J144" s="23"/>
      <c r="K144" s="23"/>
      <c r="L144" s="23"/>
      <c r="M144" s="23"/>
      <c r="N144" s="23">
        <v>2.9841000000000002</v>
      </c>
      <c r="O144" s="23">
        <v>4.0675999999999997</v>
      </c>
      <c r="P144" s="23"/>
      <c r="Q144" s="23">
        <v>2.9841000000000002</v>
      </c>
      <c r="R144" s="23">
        <v>4.0675999999999997</v>
      </c>
      <c r="S144" s="23">
        <v>0</v>
      </c>
      <c r="T144" s="23">
        <v>0.25430000000000003</v>
      </c>
      <c r="U144" s="23"/>
      <c r="V144" s="23"/>
      <c r="W144" s="23">
        <v>0</v>
      </c>
    </row>
    <row r="145" spans="1:23" x14ac:dyDescent="0.25">
      <c r="A145" s="23" t="s">
        <v>122</v>
      </c>
      <c r="B145" s="23" t="s">
        <v>298</v>
      </c>
      <c r="C145" s="23" t="s">
        <v>411</v>
      </c>
      <c r="D145" s="23" t="s">
        <v>412</v>
      </c>
      <c r="E145" s="23"/>
      <c r="F145" s="23">
        <v>10.0113</v>
      </c>
      <c r="G145" s="23">
        <v>0</v>
      </c>
      <c r="H145" s="23">
        <v>20.34</v>
      </c>
      <c r="I145" s="23">
        <v>0</v>
      </c>
      <c r="J145" s="23"/>
      <c r="K145" s="23"/>
      <c r="L145" s="23"/>
      <c r="M145" s="23"/>
      <c r="N145" s="23">
        <v>2.5057999999999998</v>
      </c>
      <c r="O145" s="23">
        <v>4.0019999999999998</v>
      </c>
      <c r="P145" s="23"/>
      <c r="Q145" s="23">
        <v>0</v>
      </c>
      <c r="R145" s="23">
        <v>0</v>
      </c>
      <c r="S145" s="23">
        <v>0</v>
      </c>
      <c r="T145" s="23">
        <v>0.2361</v>
      </c>
      <c r="U145" s="23"/>
      <c r="V145" s="23"/>
      <c r="W145" s="23">
        <v>0</v>
      </c>
    </row>
    <row r="146" spans="1:23" x14ac:dyDescent="0.25">
      <c r="A146" s="23" t="s">
        <v>122</v>
      </c>
      <c r="B146" s="23" t="s">
        <v>298</v>
      </c>
      <c r="C146" s="23" t="s">
        <v>413</v>
      </c>
      <c r="D146" s="23" t="s">
        <v>414</v>
      </c>
      <c r="E146" s="23"/>
      <c r="F146" s="23">
        <v>20</v>
      </c>
      <c r="G146" s="23">
        <v>0</v>
      </c>
      <c r="H146" s="23">
        <v>30</v>
      </c>
      <c r="I146" s="23">
        <v>0</v>
      </c>
      <c r="J146" s="23"/>
      <c r="K146" s="23"/>
      <c r="L146" s="23"/>
      <c r="M146" s="23"/>
      <c r="N146" s="23">
        <v>2.5901000000000001</v>
      </c>
      <c r="O146" s="23">
        <v>3.871</v>
      </c>
      <c r="P146" s="23"/>
      <c r="Q146" s="23">
        <v>2.5901000000000001</v>
      </c>
      <c r="R146" s="23">
        <v>3.871</v>
      </c>
      <c r="S146" s="23">
        <v>0</v>
      </c>
      <c r="T146" s="23">
        <v>0.1613</v>
      </c>
      <c r="U146" s="23"/>
      <c r="V146" s="23"/>
      <c r="W146" s="23">
        <v>0</v>
      </c>
    </row>
    <row r="147" spans="1:23" x14ac:dyDescent="0.25">
      <c r="A147" s="23" t="s">
        <v>122</v>
      </c>
      <c r="B147" s="23" t="s">
        <v>298</v>
      </c>
      <c r="C147" s="23" t="s">
        <v>415</v>
      </c>
      <c r="D147" s="23" t="s">
        <v>416</v>
      </c>
      <c r="E147" s="23"/>
      <c r="F147" s="23">
        <v>9.1000399999999999</v>
      </c>
      <c r="G147" s="23">
        <v>0</v>
      </c>
      <c r="H147" s="23">
        <v>22.6206</v>
      </c>
      <c r="I147" s="23">
        <v>0</v>
      </c>
      <c r="J147" s="23"/>
      <c r="K147" s="23"/>
      <c r="L147" s="23"/>
      <c r="M147" s="23"/>
      <c r="N147" s="23">
        <v>2.6230699999999998</v>
      </c>
      <c r="O147" s="23">
        <v>3.7588200000000001</v>
      </c>
      <c r="P147" s="23"/>
      <c r="Q147" s="23">
        <v>0</v>
      </c>
      <c r="R147" s="23">
        <v>0</v>
      </c>
      <c r="S147" s="23">
        <v>0</v>
      </c>
      <c r="T147" s="23">
        <v>0.32786999999999999</v>
      </c>
      <c r="U147" s="23"/>
      <c r="V147" s="23"/>
      <c r="W147" s="23">
        <v>0</v>
      </c>
    </row>
    <row r="148" spans="1:23" x14ac:dyDescent="0.25">
      <c r="A148" s="23" t="s">
        <v>122</v>
      </c>
      <c r="B148" s="23" t="s">
        <v>298</v>
      </c>
      <c r="C148" s="23" t="s">
        <v>417</v>
      </c>
      <c r="D148" s="23" t="s">
        <v>418</v>
      </c>
      <c r="E148" s="23"/>
      <c r="F148" s="23">
        <v>7.1260000000000003</v>
      </c>
      <c r="G148" s="23">
        <v>0</v>
      </c>
      <c r="H148" s="23">
        <v>9.9369999999999994</v>
      </c>
      <c r="I148" s="23">
        <v>0</v>
      </c>
      <c r="J148" s="23"/>
      <c r="K148" s="23"/>
      <c r="L148" s="23"/>
      <c r="M148" s="23"/>
      <c r="N148" s="23">
        <v>2.6030000000000002</v>
      </c>
      <c r="O148" s="23">
        <v>3.8319999999999999</v>
      </c>
      <c r="P148" s="23"/>
      <c r="Q148" s="23">
        <v>0</v>
      </c>
      <c r="R148" s="23">
        <v>0</v>
      </c>
      <c r="S148" s="23">
        <v>0</v>
      </c>
      <c r="T148" s="23">
        <v>0.21199999999999999</v>
      </c>
      <c r="U148" s="23"/>
      <c r="V148" s="23"/>
      <c r="W148" s="23">
        <v>0</v>
      </c>
    </row>
    <row r="149" spans="1:23" x14ac:dyDescent="0.25">
      <c r="A149" s="23" t="s">
        <v>122</v>
      </c>
      <c r="B149" s="23" t="s">
        <v>298</v>
      </c>
      <c r="C149" s="23" t="s">
        <v>419</v>
      </c>
      <c r="D149" s="23" t="s">
        <v>420</v>
      </c>
      <c r="E149" s="23"/>
      <c r="F149" s="23">
        <v>6.5945619999999998</v>
      </c>
      <c r="G149" s="23">
        <v>0</v>
      </c>
      <c r="H149" s="23">
        <v>6.5945619999999998</v>
      </c>
      <c r="I149" s="23">
        <v>0</v>
      </c>
      <c r="J149" s="23"/>
      <c r="K149" s="23"/>
      <c r="L149" s="23"/>
      <c r="M149" s="23"/>
      <c r="N149" s="23">
        <v>2.6004360000000002</v>
      </c>
      <c r="O149" s="23">
        <v>3.705616</v>
      </c>
      <c r="P149" s="23"/>
      <c r="Q149" s="23">
        <v>0</v>
      </c>
      <c r="R149" s="23">
        <v>0</v>
      </c>
      <c r="S149" s="23">
        <v>0</v>
      </c>
      <c r="T149" s="23">
        <v>9.5329999999999998E-2</v>
      </c>
      <c r="U149" s="23"/>
      <c r="V149" s="23"/>
      <c r="W149" s="23">
        <v>0</v>
      </c>
    </row>
    <row r="150" spans="1:23" x14ac:dyDescent="0.25">
      <c r="A150" s="23" t="s">
        <v>122</v>
      </c>
      <c r="B150" s="23" t="s">
        <v>298</v>
      </c>
      <c r="C150" s="23" t="s">
        <v>421</v>
      </c>
      <c r="D150" s="23" t="s">
        <v>422</v>
      </c>
      <c r="E150" s="23"/>
      <c r="F150" s="23">
        <v>8.4</v>
      </c>
      <c r="G150" s="23">
        <v>0</v>
      </c>
      <c r="H150" s="23">
        <v>12.515000000000001</v>
      </c>
      <c r="I150" s="23">
        <v>0</v>
      </c>
      <c r="J150" s="23"/>
      <c r="K150" s="23"/>
      <c r="L150" s="23"/>
      <c r="M150" s="23"/>
      <c r="N150" s="23">
        <v>2.3315000000000001</v>
      </c>
      <c r="O150" s="23">
        <v>3.2214</v>
      </c>
      <c r="P150" s="23"/>
      <c r="Q150" s="23"/>
      <c r="R150" s="23"/>
      <c r="S150" s="23">
        <v>0</v>
      </c>
      <c r="T150" s="23">
        <v>0.38579999999999998</v>
      </c>
      <c r="U150" s="23"/>
      <c r="V150" s="23"/>
      <c r="W150" s="23"/>
    </row>
    <row r="151" spans="1:23" x14ac:dyDescent="0.25">
      <c r="A151" s="23" t="s">
        <v>122</v>
      </c>
      <c r="B151" s="23" t="s">
        <v>298</v>
      </c>
      <c r="C151" s="23" t="s">
        <v>423</v>
      </c>
      <c r="D151" s="23" t="s">
        <v>424</v>
      </c>
      <c r="E151" s="23"/>
      <c r="F151" s="23">
        <v>8.1408000000000005</v>
      </c>
      <c r="G151" s="23">
        <v>0</v>
      </c>
      <c r="H151" s="23">
        <v>11.3802</v>
      </c>
      <c r="I151" s="23">
        <v>0</v>
      </c>
      <c r="J151" s="23"/>
      <c r="K151" s="23"/>
      <c r="L151" s="23"/>
      <c r="M151" s="23"/>
      <c r="N151" s="23">
        <v>2.6692999999999998</v>
      </c>
      <c r="O151" s="23">
        <v>3.9699</v>
      </c>
      <c r="P151" s="23"/>
      <c r="Q151" s="23">
        <v>0</v>
      </c>
      <c r="R151" s="23">
        <v>0</v>
      </c>
      <c r="S151" s="23">
        <v>0</v>
      </c>
      <c r="T151" s="23">
        <v>0.25440000000000002</v>
      </c>
      <c r="U151" s="23"/>
      <c r="V151" s="23"/>
      <c r="W151" s="23">
        <v>0</v>
      </c>
    </row>
    <row r="152" spans="1:23" x14ac:dyDescent="0.25">
      <c r="A152" s="23" t="s">
        <v>122</v>
      </c>
      <c r="B152" s="23" t="s">
        <v>298</v>
      </c>
      <c r="C152" s="23" t="s">
        <v>425</v>
      </c>
      <c r="D152" s="23" t="s">
        <v>426</v>
      </c>
      <c r="E152" s="23"/>
      <c r="F152" s="23">
        <v>4.8390000000000004</v>
      </c>
      <c r="G152" s="23">
        <v>0</v>
      </c>
      <c r="H152" s="23">
        <v>6.3630000000000004</v>
      </c>
      <c r="I152" s="23">
        <v>0</v>
      </c>
      <c r="J152" s="23"/>
      <c r="K152" s="23"/>
      <c r="L152" s="23"/>
      <c r="M152" s="23"/>
      <c r="N152" s="23">
        <v>2.573</v>
      </c>
      <c r="O152" s="23">
        <v>3.6509999999999998</v>
      </c>
      <c r="P152" s="23"/>
      <c r="Q152" s="23">
        <v>2.573</v>
      </c>
      <c r="R152" s="23">
        <v>3.6509999999999998</v>
      </c>
      <c r="S152" s="23">
        <v>0</v>
      </c>
      <c r="T152" s="23">
        <v>0.13700000000000001</v>
      </c>
      <c r="U152" s="23"/>
      <c r="V152" s="23"/>
      <c r="W152" s="23">
        <v>0</v>
      </c>
    </row>
    <row r="153" spans="1:23" x14ac:dyDescent="0.25">
      <c r="A153" s="23" t="s">
        <v>122</v>
      </c>
      <c r="B153" s="23" t="s">
        <v>298</v>
      </c>
      <c r="C153" s="23" t="s">
        <v>427</v>
      </c>
      <c r="D153" s="23" t="s">
        <v>428</v>
      </c>
      <c r="E153" s="23"/>
      <c r="F153" s="23">
        <v>5.5431999999999997</v>
      </c>
      <c r="G153" s="23">
        <v>0</v>
      </c>
      <c r="H153" s="23">
        <v>7.5834999999999999</v>
      </c>
      <c r="I153" s="23">
        <v>0</v>
      </c>
      <c r="J153" s="23"/>
      <c r="K153" s="23"/>
      <c r="L153" s="23"/>
      <c r="M153" s="23"/>
      <c r="N153" s="23">
        <v>2.6511</v>
      </c>
      <c r="O153" s="23">
        <v>3.5565000000000002</v>
      </c>
      <c r="P153" s="23"/>
      <c r="Q153" s="23">
        <v>2.6511</v>
      </c>
      <c r="R153" s="23">
        <v>3.5565000000000002</v>
      </c>
      <c r="S153" s="23">
        <v>0</v>
      </c>
      <c r="T153" s="23">
        <v>7.5910000000000005E-2</v>
      </c>
      <c r="U153" s="23"/>
      <c r="V153" s="23"/>
      <c r="W153" s="23">
        <v>0</v>
      </c>
    </row>
    <row r="154" spans="1:23" x14ac:dyDescent="0.25">
      <c r="A154" s="23" t="s">
        <v>122</v>
      </c>
      <c r="B154" s="23" t="s">
        <v>298</v>
      </c>
      <c r="C154" s="23" t="s">
        <v>429</v>
      </c>
      <c r="D154" s="23" t="s">
        <v>430</v>
      </c>
      <c r="E154" s="23"/>
      <c r="F154" s="23">
        <v>5.3339999999999996</v>
      </c>
      <c r="G154" s="23">
        <v>0</v>
      </c>
      <c r="H154" s="23">
        <v>15.72564</v>
      </c>
      <c r="I154" s="23">
        <v>0</v>
      </c>
      <c r="J154" s="23"/>
      <c r="K154" s="23"/>
      <c r="L154" s="23"/>
      <c r="M154" s="23"/>
      <c r="N154" s="23">
        <v>2.609</v>
      </c>
      <c r="O154" s="23">
        <v>3.9079999999999999</v>
      </c>
      <c r="P154" s="23"/>
      <c r="Q154" s="23">
        <v>0</v>
      </c>
      <c r="R154" s="23">
        <v>0</v>
      </c>
      <c r="S154" s="23">
        <v>0</v>
      </c>
      <c r="T154" s="23">
        <v>0.241698</v>
      </c>
      <c r="U154" s="23"/>
      <c r="V154" s="23"/>
      <c r="W154" s="23">
        <v>0</v>
      </c>
    </row>
    <row r="155" spans="1:23" x14ac:dyDescent="0.25">
      <c r="A155" s="23" t="s">
        <v>122</v>
      </c>
      <c r="B155" s="23" t="s">
        <v>298</v>
      </c>
      <c r="C155" s="23" t="s">
        <v>431</v>
      </c>
      <c r="D155" s="23" t="s">
        <v>432</v>
      </c>
      <c r="E155" s="23"/>
      <c r="F155" s="23">
        <v>12.830550000000001</v>
      </c>
      <c r="G155" s="23">
        <v>0</v>
      </c>
      <c r="H155" s="23">
        <v>12.830550000000001</v>
      </c>
      <c r="I155" s="23">
        <v>0</v>
      </c>
      <c r="J155" s="23"/>
      <c r="K155" s="23"/>
      <c r="L155" s="23"/>
      <c r="M155" s="23"/>
      <c r="N155" s="23">
        <v>2.6998000000000002</v>
      </c>
      <c r="O155" s="23">
        <v>3.1934999999999998</v>
      </c>
      <c r="P155" s="23"/>
      <c r="Q155" s="23">
        <v>2.6998000000000002</v>
      </c>
      <c r="R155" s="23">
        <v>3.1934999999999998</v>
      </c>
      <c r="S155" s="23">
        <v>0</v>
      </c>
      <c r="T155" s="23">
        <v>0.62787999999999999</v>
      </c>
      <c r="U155" s="23"/>
      <c r="V155" s="23"/>
      <c r="W155" s="23">
        <v>0</v>
      </c>
    </row>
    <row r="156" spans="1:23" x14ac:dyDescent="0.25">
      <c r="A156" s="23" t="s">
        <v>122</v>
      </c>
      <c r="B156" s="23" t="s">
        <v>298</v>
      </c>
      <c r="C156" s="23" t="s">
        <v>433</v>
      </c>
      <c r="D156" s="23" t="s">
        <v>434</v>
      </c>
      <c r="E156" s="23"/>
      <c r="F156" s="23">
        <v>6.2839</v>
      </c>
      <c r="G156" s="23">
        <v>0</v>
      </c>
      <c r="H156" s="23">
        <v>13.422599999999999</v>
      </c>
      <c r="I156" s="23">
        <v>0</v>
      </c>
      <c r="J156" s="23"/>
      <c r="K156" s="23"/>
      <c r="L156" s="23"/>
      <c r="M156" s="23"/>
      <c r="N156" s="23">
        <v>2.5916999999999999</v>
      </c>
      <c r="O156" s="23">
        <v>3.6598999999999999</v>
      </c>
      <c r="P156" s="23"/>
      <c r="Q156" s="23">
        <v>2.5916999999999999</v>
      </c>
      <c r="R156" s="23">
        <v>3.6598999999999999</v>
      </c>
      <c r="S156" s="23">
        <v>0</v>
      </c>
      <c r="T156" s="23">
        <v>0.23830000000000001</v>
      </c>
      <c r="U156" s="23"/>
      <c r="V156" s="23"/>
      <c r="W156" s="23">
        <v>0</v>
      </c>
    </row>
    <row r="157" spans="1:23" x14ac:dyDescent="0.25">
      <c r="A157" s="23" t="s">
        <v>122</v>
      </c>
      <c r="B157" s="23" t="s">
        <v>298</v>
      </c>
      <c r="C157" s="23" t="s">
        <v>435</v>
      </c>
      <c r="D157" s="23" t="s">
        <v>436</v>
      </c>
      <c r="E157" s="23"/>
      <c r="F157" s="23">
        <v>9.25</v>
      </c>
      <c r="G157" s="23">
        <v>0</v>
      </c>
      <c r="H157" s="23">
        <v>12</v>
      </c>
      <c r="I157" s="23">
        <v>0</v>
      </c>
      <c r="J157" s="23"/>
      <c r="K157" s="23"/>
      <c r="L157" s="23"/>
      <c r="M157" s="23"/>
      <c r="N157" s="23">
        <v>2.41</v>
      </c>
      <c r="O157" s="23">
        <v>3.49</v>
      </c>
      <c r="P157" s="23"/>
      <c r="Q157" s="23">
        <v>2.41</v>
      </c>
      <c r="R157" s="23">
        <v>3.49</v>
      </c>
      <c r="S157" s="23">
        <v>0</v>
      </c>
      <c r="T157" s="23">
        <v>1.9E-2</v>
      </c>
      <c r="U157" s="23"/>
      <c r="V157" s="23"/>
      <c r="W157" s="23">
        <v>0</v>
      </c>
    </row>
    <row r="158" spans="1:23" x14ac:dyDescent="0.25">
      <c r="A158" s="23" t="s">
        <v>122</v>
      </c>
      <c r="B158" s="23" t="s">
        <v>298</v>
      </c>
      <c r="C158" s="23" t="s">
        <v>437</v>
      </c>
      <c r="D158" s="23" t="s">
        <v>438</v>
      </c>
      <c r="E158" s="23"/>
      <c r="F158" s="23">
        <v>6.8460999999999999</v>
      </c>
      <c r="G158" s="23">
        <v>0</v>
      </c>
      <c r="H158" s="23">
        <v>8.6767000000000003</v>
      </c>
      <c r="I158" s="23">
        <v>0</v>
      </c>
      <c r="J158" s="23"/>
      <c r="K158" s="23"/>
      <c r="L158" s="23"/>
      <c r="M158" s="23"/>
      <c r="N158" s="23">
        <v>2.6802000000000001</v>
      </c>
      <c r="O158" s="23">
        <v>3.4823</v>
      </c>
      <c r="P158" s="23"/>
      <c r="Q158" s="23">
        <v>0</v>
      </c>
      <c r="R158" s="23">
        <v>0</v>
      </c>
      <c r="S158" s="23">
        <v>0</v>
      </c>
      <c r="T158" s="23">
        <v>0.12479999999999999</v>
      </c>
      <c r="U158" s="23"/>
      <c r="V158" s="23"/>
      <c r="W158" s="23">
        <v>0</v>
      </c>
    </row>
    <row r="159" spans="1:23" x14ac:dyDescent="0.25">
      <c r="A159" s="23" t="s">
        <v>122</v>
      </c>
      <c r="B159" s="23" t="s">
        <v>298</v>
      </c>
      <c r="C159" s="23" t="s">
        <v>439</v>
      </c>
      <c r="D159" s="23" t="s">
        <v>440</v>
      </c>
      <c r="E159" s="23"/>
      <c r="F159" s="23">
        <v>9.3153000000000006</v>
      </c>
      <c r="G159" s="23">
        <v>0</v>
      </c>
      <c r="H159" s="23">
        <v>10.927300000000001</v>
      </c>
      <c r="I159" s="23">
        <v>0</v>
      </c>
      <c r="J159" s="23"/>
      <c r="K159" s="23"/>
      <c r="L159" s="23"/>
      <c r="M159" s="23"/>
      <c r="N159" s="23">
        <v>2.7382</v>
      </c>
      <c r="O159" s="23">
        <v>3.8683000000000001</v>
      </c>
      <c r="P159" s="23"/>
      <c r="Q159" s="23">
        <v>2.7382</v>
      </c>
      <c r="R159" s="23">
        <v>3.8683000000000001</v>
      </c>
      <c r="S159" s="23">
        <v>0</v>
      </c>
      <c r="T159" s="23">
        <v>0.2298</v>
      </c>
      <c r="U159" s="23"/>
      <c r="V159" s="23"/>
      <c r="W159" s="23">
        <v>0</v>
      </c>
    </row>
    <row r="160" spans="1:23" x14ac:dyDescent="0.25">
      <c r="A160" s="23" t="s">
        <v>122</v>
      </c>
      <c r="B160" s="23" t="s">
        <v>298</v>
      </c>
      <c r="C160" s="23" t="s">
        <v>441</v>
      </c>
      <c r="D160" s="23" t="s">
        <v>442</v>
      </c>
      <c r="E160" s="23"/>
      <c r="F160" s="23">
        <v>6.1890000000000001</v>
      </c>
      <c r="G160" s="23">
        <v>0</v>
      </c>
      <c r="H160" s="23">
        <v>8.2623999999999995</v>
      </c>
      <c r="I160" s="23">
        <v>0</v>
      </c>
      <c r="J160" s="23"/>
      <c r="K160" s="23"/>
      <c r="L160" s="23"/>
      <c r="M160" s="23"/>
      <c r="N160" s="23">
        <v>2.6882000000000001</v>
      </c>
      <c r="O160" s="23">
        <v>3.9439000000000002</v>
      </c>
      <c r="P160" s="23"/>
      <c r="Q160" s="23">
        <v>2.6882000000000001</v>
      </c>
      <c r="R160" s="23">
        <v>3.9439000000000002</v>
      </c>
      <c r="S160" s="23">
        <v>0</v>
      </c>
      <c r="T160" s="23">
        <v>0.12330000000000001</v>
      </c>
      <c r="U160" s="23"/>
      <c r="V160" s="23"/>
      <c r="W160" s="23">
        <v>0</v>
      </c>
    </row>
    <row r="161" spans="1:23" x14ac:dyDescent="0.25">
      <c r="A161" s="23" t="s">
        <v>122</v>
      </c>
      <c r="B161" s="23" t="s">
        <v>298</v>
      </c>
      <c r="C161" s="23" t="s">
        <v>443</v>
      </c>
      <c r="D161" s="23" t="s">
        <v>444</v>
      </c>
      <c r="E161" s="23"/>
      <c r="F161" s="23">
        <v>8.2643000000000004</v>
      </c>
      <c r="G161" s="23">
        <v>0</v>
      </c>
      <c r="H161" s="23">
        <v>15.2643</v>
      </c>
      <c r="I161" s="23">
        <v>0</v>
      </c>
      <c r="J161" s="23"/>
      <c r="K161" s="23"/>
      <c r="L161" s="23"/>
      <c r="M161" s="23"/>
      <c r="N161" s="23">
        <v>2.5872000000000002</v>
      </c>
      <c r="O161" s="23">
        <v>3.8832</v>
      </c>
      <c r="P161" s="23"/>
      <c r="Q161" s="23">
        <v>2.5872000000000002</v>
      </c>
      <c r="R161" s="23">
        <v>3.8832</v>
      </c>
      <c r="S161" s="23">
        <v>0</v>
      </c>
      <c r="T161" s="23">
        <v>0.1666</v>
      </c>
      <c r="U161" s="23"/>
      <c r="V161" s="23"/>
      <c r="W161" s="23">
        <v>0</v>
      </c>
    </row>
    <row r="162" spans="1:23" x14ac:dyDescent="0.25">
      <c r="A162" s="23" t="s">
        <v>122</v>
      </c>
      <c r="B162" s="23" t="s">
        <v>298</v>
      </c>
      <c r="C162" s="23" t="s">
        <v>445</v>
      </c>
      <c r="D162" s="23" t="s">
        <v>446</v>
      </c>
      <c r="E162" s="23"/>
      <c r="F162" s="23">
        <v>13.7</v>
      </c>
      <c r="G162" s="23">
        <v>0</v>
      </c>
      <c r="H162" s="23">
        <v>13.7</v>
      </c>
      <c r="I162" s="23">
        <v>0</v>
      </c>
      <c r="J162" s="23"/>
      <c r="K162" s="23"/>
      <c r="L162" s="23"/>
      <c r="M162" s="23"/>
      <c r="N162" s="23">
        <v>2.5670000000000002</v>
      </c>
      <c r="O162" s="23">
        <v>4.0039999999999996</v>
      </c>
      <c r="P162" s="23"/>
      <c r="Q162" s="23">
        <v>0</v>
      </c>
      <c r="R162" s="23">
        <v>0</v>
      </c>
      <c r="S162" s="23">
        <v>0</v>
      </c>
      <c r="T162" s="23">
        <v>0.1721</v>
      </c>
      <c r="U162" s="23"/>
      <c r="V162" s="23"/>
      <c r="W162" s="23">
        <v>0</v>
      </c>
    </row>
    <row r="163" spans="1:23" x14ac:dyDescent="0.25">
      <c r="A163" s="23" t="s">
        <v>122</v>
      </c>
      <c r="B163" s="23" t="s">
        <v>298</v>
      </c>
      <c r="C163" s="23" t="s">
        <v>447</v>
      </c>
      <c r="D163" s="23" t="s">
        <v>448</v>
      </c>
      <c r="E163" s="23"/>
      <c r="F163" s="23">
        <v>7.5</v>
      </c>
      <c r="G163" s="23">
        <v>0</v>
      </c>
      <c r="H163" s="23">
        <v>12.2</v>
      </c>
      <c r="I163" s="23">
        <v>0</v>
      </c>
      <c r="J163" s="23"/>
      <c r="K163" s="23"/>
      <c r="L163" s="23"/>
      <c r="M163" s="23"/>
      <c r="N163" s="23">
        <v>2.6191</v>
      </c>
      <c r="O163" s="23">
        <v>3.6796000000000002</v>
      </c>
      <c r="P163" s="23"/>
      <c r="Q163" s="23">
        <v>2.6191</v>
      </c>
      <c r="R163" s="23">
        <v>3.6796000000000002</v>
      </c>
      <c r="S163" s="23">
        <v>0</v>
      </c>
      <c r="T163" s="23">
        <v>0.32579999999999998</v>
      </c>
      <c r="U163" s="23"/>
      <c r="V163" s="23"/>
      <c r="W163" s="23">
        <v>0</v>
      </c>
    </row>
    <row r="164" spans="1:23" x14ac:dyDescent="0.25">
      <c r="A164" s="23" t="s">
        <v>122</v>
      </c>
      <c r="B164" s="23" t="s">
        <v>298</v>
      </c>
      <c r="C164" s="23" t="s">
        <v>449</v>
      </c>
      <c r="D164" s="23" t="s">
        <v>450</v>
      </c>
      <c r="E164" s="23"/>
      <c r="F164" s="23">
        <v>5.1853999999999996</v>
      </c>
      <c r="G164" s="23">
        <v>0</v>
      </c>
      <c r="H164" s="23">
        <v>11.338699999999999</v>
      </c>
      <c r="I164" s="23">
        <v>0</v>
      </c>
      <c r="J164" s="23"/>
      <c r="K164" s="23"/>
      <c r="L164" s="23"/>
      <c r="M164" s="23"/>
      <c r="N164" s="23">
        <v>2.6953</v>
      </c>
      <c r="O164" s="23">
        <v>3.9060999999999999</v>
      </c>
      <c r="P164" s="23"/>
      <c r="Q164" s="23">
        <v>2.6953</v>
      </c>
      <c r="R164" s="23">
        <v>3.9060999999999999</v>
      </c>
      <c r="S164" s="23">
        <v>0</v>
      </c>
      <c r="T164" s="23">
        <v>0.1023</v>
      </c>
      <c r="U164" s="23"/>
      <c r="V164" s="23"/>
      <c r="W164" s="23"/>
    </row>
    <row r="165" spans="1:23" x14ac:dyDescent="0.25">
      <c r="A165" s="23" t="s">
        <v>122</v>
      </c>
      <c r="B165" s="23" t="s">
        <v>298</v>
      </c>
      <c r="C165" s="23" t="s">
        <v>451</v>
      </c>
      <c r="D165" s="23" t="s">
        <v>452</v>
      </c>
      <c r="E165" s="23"/>
      <c r="F165" s="23">
        <v>7.1253000000000002</v>
      </c>
      <c r="G165" s="23">
        <v>0</v>
      </c>
      <c r="H165" s="23">
        <v>11.6197</v>
      </c>
      <c r="I165" s="23">
        <v>0</v>
      </c>
      <c r="J165" s="23"/>
      <c r="K165" s="23"/>
      <c r="L165" s="23"/>
      <c r="M165" s="23"/>
      <c r="N165" s="23">
        <v>2.7077</v>
      </c>
      <c r="O165" s="23">
        <v>3.6581000000000001</v>
      </c>
      <c r="P165" s="23"/>
      <c r="Q165" s="23">
        <v>0</v>
      </c>
      <c r="R165" s="23">
        <v>0</v>
      </c>
      <c r="S165" s="23">
        <v>0</v>
      </c>
      <c r="T165" s="23">
        <v>9.7699999999999995E-2</v>
      </c>
      <c r="U165" s="23"/>
      <c r="V165" s="23"/>
      <c r="W165" s="23">
        <v>0</v>
      </c>
    </row>
    <row r="166" spans="1:23" x14ac:dyDescent="0.25">
      <c r="A166" s="23" t="s">
        <v>122</v>
      </c>
      <c r="B166" s="23" t="s">
        <v>298</v>
      </c>
      <c r="C166" s="23" t="s">
        <v>453</v>
      </c>
      <c r="D166" s="23" t="s">
        <v>454</v>
      </c>
      <c r="E166" s="23"/>
      <c r="F166" s="23">
        <v>6.9653</v>
      </c>
      <c r="G166" s="23">
        <v>0</v>
      </c>
      <c r="H166" s="23">
        <v>8.8405000000000005</v>
      </c>
      <c r="I166" s="23">
        <v>0</v>
      </c>
      <c r="J166" s="23"/>
      <c r="K166" s="23"/>
      <c r="L166" s="23"/>
      <c r="M166" s="23"/>
      <c r="N166" s="23">
        <v>2.5377000000000001</v>
      </c>
      <c r="O166" s="23">
        <v>3.6341000000000001</v>
      </c>
      <c r="P166" s="23"/>
      <c r="Q166" s="23">
        <v>0</v>
      </c>
      <c r="R166" s="23">
        <v>0</v>
      </c>
      <c r="S166" s="23">
        <v>0</v>
      </c>
      <c r="T166" s="23">
        <v>0.11459999999999999</v>
      </c>
      <c r="U166" s="23"/>
      <c r="V166" s="23"/>
      <c r="W166" s="23">
        <v>0</v>
      </c>
    </row>
    <row r="167" spans="1:23" x14ac:dyDescent="0.25">
      <c r="A167" s="23" t="s">
        <v>122</v>
      </c>
      <c r="B167" s="23" t="s">
        <v>298</v>
      </c>
      <c r="C167" s="23" t="s">
        <v>455</v>
      </c>
      <c r="D167" s="23" t="s">
        <v>456</v>
      </c>
      <c r="E167" s="23"/>
      <c r="F167" s="23">
        <v>7.7953000000000001</v>
      </c>
      <c r="G167" s="23">
        <v>0</v>
      </c>
      <c r="H167" s="23">
        <v>8.2952999999999992</v>
      </c>
      <c r="I167" s="23">
        <v>0</v>
      </c>
      <c r="J167" s="23"/>
      <c r="K167" s="23"/>
      <c r="L167" s="23"/>
      <c r="M167" s="23"/>
      <c r="N167" s="23">
        <v>2.6760999999999999</v>
      </c>
      <c r="O167" s="23">
        <v>3.8639999999999999</v>
      </c>
      <c r="P167" s="23"/>
      <c r="Q167" s="23">
        <v>2.6760999999999999</v>
      </c>
      <c r="R167" s="23">
        <v>3.8639999999999999</v>
      </c>
      <c r="S167" s="23">
        <v>0</v>
      </c>
      <c r="T167" s="23">
        <v>0.13950000000000001</v>
      </c>
      <c r="U167" s="23"/>
      <c r="V167" s="23"/>
      <c r="W167" s="23"/>
    </row>
    <row r="168" spans="1:23" x14ac:dyDescent="0.25">
      <c r="A168" s="23" t="s">
        <v>122</v>
      </c>
      <c r="B168" s="23" t="s">
        <v>298</v>
      </c>
      <c r="C168" s="23" t="s">
        <v>457</v>
      </c>
      <c r="D168" s="23" t="s">
        <v>458</v>
      </c>
      <c r="E168" s="23"/>
      <c r="F168" s="23">
        <v>7.7995000000000001</v>
      </c>
      <c r="G168" s="23">
        <v>0</v>
      </c>
      <c r="H168" s="23">
        <v>9.6480999999999995</v>
      </c>
      <c r="I168" s="23">
        <v>0</v>
      </c>
      <c r="J168" s="23"/>
      <c r="K168" s="23"/>
      <c r="L168" s="23"/>
      <c r="M168" s="23"/>
      <c r="N168" s="23">
        <v>2.6393</v>
      </c>
      <c r="O168" s="23">
        <v>3.7589999999999999</v>
      </c>
      <c r="P168" s="23"/>
      <c r="Q168" s="23">
        <v>0</v>
      </c>
      <c r="R168" s="23">
        <v>0</v>
      </c>
      <c r="S168" s="23">
        <v>0</v>
      </c>
      <c r="T168" s="23">
        <v>0.21379999999999999</v>
      </c>
      <c r="U168" s="23"/>
      <c r="V168" s="23"/>
      <c r="W168" s="23">
        <v>0</v>
      </c>
    </row>
    <row r="169" spans="1:23" x14ac:dyDescent="0.25">
      <c r="A169" s="23" t="s">
        <v>122</v>
      </c>
      <c r="B169" s="23" t="s">
        <v>298</v>
      </c>
      <c r="C169" s="23" t="s">
        <v>459</v>
      </c>
      <c r="D169" s="23" t="s">
        <v>460</v>
      </c>
      <c r="E169" s="23"/>
      <c r="F169" s="23">
        <v>5.5625</v>
      </c>
      <c r="G169" s="23">
        <v>0</v>
      </c>
      <c r="H169" s="23">
        <v>14.8017</v>
      </c>
      <c r="I169" s="23">
        <v>0</v>
      </c>
      <c r="J169" s="23"/>
      <c r="K169" s="23"/>
      <c r="L169" s="23"/>
      <c r="M169" s="23"/>
      <c r="N169" s="23">
        <v>2.4723999999999999</v>
      </c>
      <c r="O169" s="23">
        <v>3.2164999999999999</v>
      </c>
      <c r="P169" s="23"/>
      <c r="Q169" s="23">
        <v>2.4723999999999999</v>
      </c>
      <c r="R169" s="23">
        <v>3.2164999999999999</v>
      </c>
      <c r="S169" s="23">
        <v>0</v>
      </c>
      <c r="T169" s="23">
        <v>4.3400000000000001E-2</v>
      </c>
      <c r="U169" s="23"/>
      <c r="V169" s="23"/>
      <c r="W169" s="23">
        <v>0</v>
      </c>
    </row>
    <row r="170" spans="1:23" x14ac:dyDescent="0.25">
      <c r="A170" s="23" t="s">
        <v>122</v>
      </c>
      <c r="B170" s="23" t="s">
        <v>298</v>
      </c>
      <c r="C170" s="23" t="s">
        <v>461</v>
      </c>
      <c r="D170" s="23" t="s">
        <v>462</v>
      </c>
      <c r="E170" s="23"/>
      <c r="F170" s="23">
        <v>7.0259999999999998</v>
      </c>
      <c r="G170" s="23">
        <v>0</v>
      </c>
      <c r="H170" s="23">
        <v>10.186</v>
      </c>
      <c r="I170" s="23">
        <v>0</v>
      </c>
      <c r="J170" s="23"/>
      <c r="K170" s="23"/>
      <c r="L170" s="23"/>
      <c r="M170" s="23"/>
      <c r="N170" s="23">
        <v>2.4413</v>
      </c>
      <c r="O170" s="23">
        <v>3.8010000000000002</v>
      </c>
      <c r="P170" s="23"/>
      <c r="Q170" s="23">
        <v>2.4413</v>
      </c>
      <c r="R170" s="23">
        <v>3.8010000000000002</v>
      </c>
      <c r="S170" s="23">
        <v>0</v>
      </c>
      <c r="T170" s="23">
        <v>0.32419999999999999</v>
      </c>
      <c r="U170" s="23"/>
      <c r="V170" s="23"/>
      <c r="W170" s="23">
        <v>0</v>
      </c>
    </row>
    <row r="171" spans="1:23" x14ac:dyDescent="0.25">
      <c r="A171" s="23" t="s">
        <v>122</v>
      </c>
      <c r="B171" s="23" t="s">
        <v>298</v>
      </c>
      <c r="C171" s="23" t="s">
        <v>463</v>
      </c>
      <c r="D171" s="23" t="s">
        <v>464</v>
      </c>
      <c r="E171" s="23"/>
      <c r="F171" s="23">
        <v>8.9255700000000004</v>
      </c>
      <c r="G171" s="23">
        <v>0</v>
      </c>
      <c r="H171" s="23">
        <v>16.09571</v>
      </c>
      <c r="I171" s="23">
        <v>0</v>
      </c>
      <c r="J171" s="23"/>
      <c r="K171" s="23"/>
      <c r="L171" s="23"/>
      <c r="M171" s="23"/>
      <c r="N171" s="23">
        <v>2.86504</v>
      </c>
      <c r="O171" s="23">
        <v>4.0861400000000003</v>
      </c>
      <c r="P171" s="23"/>
      <c r="Q171" s="23">
        <v>0</v>
      </c>
      <c r="R171" s="23">
        <v>0</v>
      </c>
      <c r="S171" s="23">
        <v>0</v>
      </c>
      <c r="T171" s="23">
        <v>0.60360000000000003</v>
      </c>
      <c r="U171" s="23"/>
      <c r="V171" s="23"/>
      <c r="W171" s="23">
        <v>0</v>
      </c>
    </row>
    <row r="172" spans="1:23" x14ac:dyDescent="0.25">
      <c r="A172" s="23" t="s">
        <v>122</v>
      </c>
      <c r="B172" s="23" t="s">
        <v>298</v>
      </c>
      <c r="C172" s="23" t="s">
        <v>465</v>
      </c>
      <c r="D172" s="23" t="s">
        <v>466</v>
      </c>
      <c r="E172" s="23"/>
      <c r="F172" s="23">
        <v>13.75</v>
      </c>
      <c r="G172" s="23">
        <v>0</v>
      </c>
      <c r="H172" s="23">
        <v>18</v>
      </c>
      <c r="I172" s="23">
        <v>0</v>
      </c>
      <c r="J172" s="23"/>
      <c r="K172" s="23"/>
      <c r="L172" s="23"/>
      <c r="M172" s="23"/>
      <c r="N172" s="23">
        <v>2.548</v>
      </c>
      <c r="O172" s="23">
        <v>3.9321999999999999</v>
      </c>
      <c r="P172" s="23"/>
      <c r="Q172" s="23">
        <v>2.548</v>
      </c>
      <c r="R172" s="23">
        <v>3.9321999999999999</v>
      </c>
      <c r="S172" s="23">
        <v>0</v>
      </c>
      <c r="T172" s="23">
        <v>4.7699999999999999E-2</v>
      </c>
      <c r="U172" s="23"/>
      <c r="V172" s="23"/>
      <c r="W172" s="23">
        <v>0</v>
      </c>
    </row>
    <row r="173" spans="1:23" x14ac:dyDescent="0.25">
      <c r="A173" s="23" t="s">
        <v>122</v>
      </c>
      <c r="B173" s="23" t="s">
        <v>298</v>
      </c>
      <c r="C173" s="23" t="s">
        <v>467</v>
      </c>
      <c r="D173" s="23" t="s">
        <v>468</v>
      </c>
      <c r="E173" s="23"/>
      <c r="F173" s="23">
        <v>6.673</v>
      </c>
      <c r="G173" s="23">
        <v>0</v>
      </c>
      <c r="H173" s="23">
        <v>15.138999999999999</v>
      </c>
      <c r="I173" s="23">
        <v>0</v>
      </c>
      <c r="J173" s="23"/>
      <c r="K173" s="23"/>
      <c r="L173" s="23"/>
      <c r="M173" s="23"/>
      <c r="N173" s="23">
        <v>2.5710999999999999</v>
      </c>
      <c r="O173" s="23">
        <v>3.4674999999999998</v>
      </c>
      <c r="P173" s="23"/>
      <c r="Q173" s="23">
        <v>0</v>
      </c>
      <c r="R173" s="23">
        <v>0</v>
      </c>
      <c r="S173" s="23">
        <v>0</v>
      </c>
      <c r="T173" s="23">
        <v>0.30299999999999999</v>
      </c>
      <c r="U173" s="23"/>
      <c r="V173" s="23"/>
      <c r="W173" s="23">
        <v>0</v>
      </c>
    </row>
    <row r="174" spans="1:23" x14ac:dyDescent="0.25">
      <c r="A174" s="23" t="s">
        <v>122</v>
      </c>
      <c r="B174" s="23" t="s">
        <v>298</v>
      </c>
      <c r="C174" s="23" t="s">
        <v>469</v>
      </c>
      <c r="D174" s="23" t="s">
        <v>470</v>
      </c>
      <c r="E174" s="23"/>
      <c r="F174" s="23">
        <v>6.2910000000000004</v>
      </c>
      <c r="G174" s="23">
        <v>0</v>
      </c>
      <c r="H174" s="23">
        <v>7.923</v>
      </c>
      <c r="I174" s="23">
        <v>0</v>
      </c>
      <c r="J174" s="23"/>
      <c r="K174" s="23"/>
      <c r="L174" s="23"/>
      <c r="M174" s="23"/>
      <c r="N174" s="23">
        <v>2.7029999999999998</v>
      </c>
      <c r="O174" s="23">
        <v>4.13</v>
      </c>
      <c r="P174" s="23"/>
      <c r="Q174" s="23"/>
      <c r="R174" s="23"/>
      <c r="S174" s="23">
        <v>0</v>
      </c>
      <c r="T174" s="23">
        <v>0.27400000000000002</v>
      </c>
      <c r="U174" s="23"/>
      <c r="V174" s="23"/>
      <c r="W174" s="23"/>
    </row>
    <row r="175" spans="1:23" x14ac:dyDescent="0.25">
      <c r="A175" s="23" t="s">
        <v>122</v>
      </c>
      <c r="B175" s="23" t="s">
        <v>298</v>
      </c>
      <c r="C175" s="23" t="s">
        <v>471</v>
      </c>
      <c r="D175" s="23" t="s">
        <v>472</v>
      </c>
      <c r="E175" s="23"/>
      <c r="F175" s="23">
        <v>6.1260000000000003</v>
      </c>
      <c r="G175" s="23">
        <v>0</v>
      </c>
      <c r="H175" s="23">
        <v>8.2637</v>
      </c>
      <c r="I175" s="23">
        <v>0</v>
      </c>
      <c r="J175" s="23"/>
      <c r="K175" s="23"/>
      <c r="L175" s="23"/>
      <c r="M175" s="23"/>
      <c r="N175" s="23">
        <v>2.5918000000000001</v>
      </c>
      <c r="O175" s="23">
        <v>3.4782999999999999</v>
      </c>
      <c r="P175" s="23"/>
      <c r="Q175" s="23">
        <v>2.5918000000000001</v>
      </c>
      <c r="R175" s="23">
        <v>3.4782999999999999</v>
      </c>
      <c r="S175" s="23">
        <v>0</v>
      </c>
      <c r="T175" s="23">
        <v>0.2767</v>
      </c>
      <c r="U175" s="23"/>
      <c r="V175" s="23"/>
      <c r="W175" s="23"/>
    </row>
    <row r="176" spans="1:23" x14ac:dyDescent="0.25">
      <c r="A176" s="23" t="s">
        <v>122</v>
      </c>
      <c r="B176" s="23" t="s">
        <v>298</v>
      </c>
      <c r="C176" s="23" t="s">
        <v>473</v>
      </c>
      <c r="D176" s="23" t="s">
        <v>474</v>
      </c>
      <c r="E176" s="23"/>
      <c r="F176" s="23">
        <v>4.82</v>
      </c>
      <c r="G176" s="23">
        <v>0</v>
      </c>
      <c r="H176" s="23">
        <v>6.96</v>
      </c>
      <c r="I176" s="23">
        <v>0</v>
      </c>
      <c r="J176" s="23"/>
      <c r="K176" s="23"/>
      <c r="L176" s="23"/>
      <c r="M176" s="23"/>
      <c r="N176" s="23">
        <v>2.577</v>
      </c>
      <c r="O176" s="23">
        <v>3.8559999999999999</v>
      </c>
      <c r="P176" s="23"/>
      <c r="Q176" s="23">
        <v>2.577</v>
      </c>
      <c r="R176" s="23">
        <v>3.8559999999999999</v>
      </c>
      <c r="S176" s="23">
        <v>0</v>
      </c>
      <c r="T176" s="23">
        <v>4.2000000000000003E-2</v>
      </c>
      <c r="U176" s="23"/>
      <c r="V176" s="23"/>
      <c r="W176" s="23">
        <v>0</v>
      </c>
    </row>
    <row r="177" spans="1:23" x14ac:dyDescent="0.25">
      <c r="A177" s="23" t="s">
        <v>122</v>
      </c>
      <c r="B177" s="23" t="s">
        <v>298</v>
      </c>
      <c r="C177" s="23" t="s">
        <v>475</v>
      </c>
      <c r="D177" s="23" t="s">
        <v>476</v>
      </c>
      <c r="E177" s="23"/>
      <c r="F177" s="23">
        <v>5.8140000000000001</v>
      </c>
      <c r="G177" s="23">
        <v>0</v>
      </c>
      <c r="H177" s="23">
        <v>6.4649999999999999</v>
      </c>
      <c r="I177" s="23">
        <v>0</v>
      </c>
      <c r="J177" s="23"/>
      <c r="K177" s="23"/>
      <c r="L177" s="23"/>
      <c r="M177" s="23"/>
      <c r="N177" s="23">
        <v>2.7309999999999999</v>
      </c>
      <c r="O177" s="23">
        <v>3.9510000000000001</v>
      </c>
      <c r="P177" s="23"/>
      <c r="Q177" s="23">
        <v>2.7309999999999999</v>
      </c>
      <c r="R177" s="23">
        <v>3.9510000000000001</v>
      </c>
      <c r="S177" s="23">
        <v>0</v>
      </c>
      <c r="T177" s="23">
        <v>6.5000000000000002E-2</v>
      </c>
      <c r="U177" s="23"/>
      <c r="V177" s="23"/>
      <c r="W177" s="23">
        <v>0</v>
      </c>
    </row>
    <row r="178" spans="1:23" x14ac:dyDescent="0.25">
      <c r="A178" s="23" t="s">
        <v>122</v>
      </c>
      <c r="B178" s="23" t="s">
        <v>298</v>
      </c>
      <c r="C178" s="23" t="s">
        <v>477</v>
      </c>
      <c r="D178" s="23" t="s">
        <v>478</v>
      </c>
      <c r="E178" s="23"/>
      <c r="F178" s="23">
        <v>7.1509999999999998</v>
      </c>
      <c r="G178" s="23">
        <v>0</v>
      </c>
      <c r="H178" s="23">
        <v>10.691000000000001</v>
      </c>
      <c r="I178" s="23">
        <v>0</v>
      </c>
      <c r="J178" s="23"/>
      <c r="K178" s="23"/>
      <c r="L178" s="23"/>
      <c r="M178" s="23"/>
      <c r="N178" s="23">
        <v>2.7629999999999999</v>
      </c>
      <c r="O178" s="23">
        <v>3.7269999999999999</v>
      </c>
      <c r="P178" s="23"/>
      <c r="Q178" s="23">
        <v>0</v>
      </c>
      <c r="R178" s="23">
        <v>0</v>
      </c>
      <c r="S178" s="23">
        <v>0</v>
      </c>
      <c r="T178" s="23">
        <v>7.9000000000000001E-2</v>
      </c>
      <c r="U178" s="23"/>
      <c r="V178" s="23"/>
      <c r="W178" s="23">
        <v>0</v>
      </c>
    </row>
    <row r="179" spans="1:23" x14ac:dyDescent="0.25">
      <c r="A179" s="23" t="s">
        <v>122</v>
      </c>
      <c r="B179" s="23" t="s">
        <v>298</v>
      </c>
      <c r="C179" s="23" t="s">
        <v>479</v>
      </c>
      <c r="D179" s="23" t="s">
        <v>480</v>
      </c>
      <c r="E179" s="23"/>
      <c r="F179" s="23">
        <v>10.5</v>
      </c>
      <c r="G179" s="23">
        <v>0</v>
      </c>
      <c r="H179" s="23">
        <v>19</v>
      </c>
      <c r="I179" s="23">
        <v>0</v>
      </c>
      <c r="J179" s="23"/>
      <c r="K179" s="23"/>
      <c r="L179" s="23"/>
      <c r="M179" s="23"/>
      <c r="N179" s="23">
        <v>2.61355</v>
      </c>
      <c r="O179" s="23">
        <v>3.6156600000000001</v>
      </c>
      <c r="P179" s="23"/>
      <c r="Q179" s="23">
        <v>0</v>
      </c>
      <c r="R179" s="23">
        <v>0</v>
      </c>
      <c r="S179" s="23">
        <v>0</v>
      </c>
      <c r="T179" s="23">
        <v>0.10706400000000001</v>
      </c>
      <c r="U179" s="23"/>
      <c r="V179" s="23"/>
      <c r="W179" s="23">
        <v>0</v>
      </c>
    </row>
    <row r="180" spans="1:23" x14ac:dyDescent="0.25">
      <c r="A180" s="23" t="s">
        <v>122</v>
      </c>
      <c r="B180" s="23" t="s">
        <v>298</v>
      </c>
      <c r="C180" s="23" t="s">
        <v>481</v>
      </c>
      <c r="D180" s="23" t="s">
        <v>482</v>
      </c>
      <c r="E180" s="23"/>
      <c r="F180" s="23">
        <v>5.51</v>
      </c>
      <c r="G180" s="23">
        <v>0</v>
      </c>
      <c r="H180" s="23">
        <v>10.227</v>
      </c>
      <c r="I180" s="23">
        <v>0</v>
      </c>
      <c r="J180" s="23"/>
      <c r="K180" s="23"/>
      <c r="L180" s="23"/>
      <c r="M180" s="23"/>
      <c r="N180" s="23">
        <v>2.6080000000000001</v>
      </c>
      <c r="O180" s="23">
        <v>4.274</v>
      </c>
      <c r="P180" s="23"/>
      <c r="Q180" s="23">
        <v>2.6080000000000001</v>
      </c>
      <c r="R180" s="23">
        <v>4.274</v>
      </c>
      <c r="S180" s="23">
        <v>0</v>
      </c>
      <c r="T180" s="23">
        <v>0.127</v>
      </c>
      <c r="U180" s="23"/>
      <c r="V180" s="23"/>
      <c r="W180" s="23">
        <v>0</v>
      </c>
    </row>
    <row r="181" spans="1:23" x14ac:dyDescent="0.25">
      <c r="A181" s="23" t="s">
        <v>122</v>
      </c>
      <c r="B181" s="23" t="s">
        <v>298</v>
      </c>
      <c r="C181" s="23" t="s">
        <v>483</v>
      </c>
      <c r="D181" s="23" t="s">
        <v>484</v>
      </c>
      <c r="E181" s="23"/>
      <c r="F181" s="23">
        <v>6.9701000000000004</v>
      </c>
      <c r="G181" s="23">
        <v>0</v>
      </c>
      <c r="H181" s="23">
        <v>11.045199999999999</v>
      </c>
      <c r="I181" s="23">
        <v>0</v>
      </c>
      <c r="J181" s="23"/>
      <c r="K181" s="23"/>
      <c r="L181" s="23"/>
      <c r="M181" s="23"/>
      <c r="N181" s="23">
        <v>2.6002999999999998</v>
      </c>
      <c r="O181" s="23">
        <v>3.8557000000000001</v>
      </c>
      <c r="P181" s="23"/>
      <c r="Q181" s="23">
        <v>2.6002999999999998</v>
      </c>
      <c r="R181" s="23">
        <v>3.8557000000000001</v>
      </c>
      <c r="S181" s="23">
        <v>0</v>
      </c>
      <c r="T181" s="23">
        <v>7.1499999999999994E-2</v>
      </c>
      <c r="U181" s="23"/>
      <c r="V181" s="23"/>
      <c r="W181" s="23">
        <v>0</v>
      </c>
    </row>
    <row r="182" spans="1:23" x14ac:dyDescent="0.25">
      <c r="A182" s="23" t="s">
        <v>122</v>
      </c>
      <c r="B182" s="23" t="s">
        <v>298</v>
      </c>
      <c r="C182" s="23" t="s">
        <v>485</v>
      </c>
      <c r="D182" s="23" t="s">
        <v>486</v>
      </c>
      <c r="E182" s="23"/>
      <c r="F182" s="23">
        <v>9.4082000000000008</v>
      </c>
      <c r="G182" s="23">
        <v>0</v>
      </c>
      <c r="H182" s="23">
        <v>12.4716</v>
      </c>
      <c r="I182" s="23">
        <v>0</v>
      </c>
      <c r="J182" s="23"/>
      <c r="K182" s="23"/>
      <c r="L182" s="23"/>
      <c r="M182" s="23"/>
      <c r="N182" s="23">
        <v>2.6097999999999999</v>
      </c>
      <c r="O182" s="23">
        <v>4.0694999999999997</v>
      </c>
      <c r="P182" s="23"/>
      <c r="Q182" s="23">
        <v>0</v>
      </c>
      <c r="R182" s="23">
        <v>0</v>
      </c>
      <c r="S182" s="23">
        <v>0</v>
      </c>
      <c r="T182" s="23">
        <v>8.5000000000000006E-3</v>
      </c>
      <c r="U182" s="23"/>
      <c r="V182" s="23"/>
      <c r="W182" s="23">
        <v>0</v>
      </c>
    </row>
    <row r="183" spans="1:23" x14ac:dyDescent="0.25">
      <c r="A183" s="23" t="s">
        <v>122</v>
      </c>
      <c r="B183" s="23" t="s">
        <v>298</v>
      </c>
      <c r="C183" s="23" t="s">
        <v>487</v>
      </c>
      <c r="D183" s="23" t="s">
        <v>488</v>
      </c>
      <c r="E183" s="23"/>
      <c r="F183" s="23">
        <v>7.1967999999999996</v>
      </c>
      <c r="G183" s="23">
        <v>0</v>
      </c>
      <c r="H183" s="23">
        <v>14.765499999999999</v>
      </c>
      <c r="I183" s="23">
        <v>0</v>
      </c>
      <c r="J183" s="23"/>
      <c r="K183" s="23"/>
      <c r="L183" s="23"/>
      <c r="M183" s="23"/>
      <c r="N183" s="23">
        <v>2.6926000000000001</v>
      </c>
      <c r="O183" s="23">
        <v>3.7444000000000002</v>
      </c>
      <c r="P183" s="23"/>
      <c r="Q183" s="23"/>
      <c r="R183" s="23"/>
      <c r="S183" s="23">
        <v>0</v>
      </c>
      <c r="T183" s="23">
        <v>0.29370000000000002</v>
      </c>
      <c r="U183" s="23"/>
      <c r="V183" s="23"/>
      <c r="W183" s="23"/>
    </row>
    <row r="184" spans="1:23" x14ac:dyDescent="0.25">
      <c r="A184" s="23" t="s">
        <v>122</v>
      </c>
      <c r="B184" s="23" t="s">
        <v>298</v>
      </c>
      <c r="C184" s="23" t="s">
        <v>489</v>
      </c>
      <c r="D184" s="23" t="s">
        <v>490</v>
      </c>
      <c r="E184" s="23"/>
      <c r="F184" s="23">
        <v>8.8000000000000007</v>
      </c>
      <c r="G184" s="23">
        <v>0</v>
      </c>
      <c r="H184" s="23">
        <v>21.2</v>
      </c>
      <c r="I184" s="23">
        <v>0</v>
      </c>
      <c r="J184" s="23"/>
      <c r="K184" s="23"/>
      <c r="L184" s="23"/>
      <c r="M184" s="23"/>
      <c r="N184" s="23">
        <v>2.7</v>
      </c>
      <c r="O184" s="23">
        <v>3.9870000000000001</v>
      </c>
      <c r="P184" s="23"/>
      <c r="Q184" s="23">
        <v>0</v>
      </c>
      <c r="R184" s="23">
        <v>0</v>
      </c>
      <c r="S184" s="23">
        <v>0</v>
      </c>
      <c r="T184" s="23">
        <v>8.8000000000000007</v>
      </c>
      <c r="U184" s="23"/>
      <c r="V184" s="23"/>
      <c r="W184" s="23">
        <v>0</v>
      </c>
    </row>
    <row r="185" spans="1:23" x14ac:dyDescent="0.25">
      <c r="A185" s="23" t="s">
        <v>122</v>
      </c>
      <c r="B185" s="23" t="s">
        <v>298</v>
      </c>
      <c r="C185" s="23" t="s">
        <v>491</v>
      </c>
      <c r="D185" s="23" t="s">
        <v>492</v>
      </c>
      <c r="E185" s="23"/>
      <c r="F185" s="23">
        <v>8.9736999999999991</v>
      </c>
      <c r="G185" s="23">
        <v>0</v>
      </c>
      <c r="H185" s="23">
        <v>30.343399999999999</v>
      </c>
      <c r="I185" s="23">
        <v>0</v>
      </c>
      <c r="J185" s="23"/>
      <c r="K185" s="23"/>
      <c r="L185" s="23"/>
      <c r="M185" s="23"/>
      <c r="N185" s="23">
        <v>2.5903</v>
      </c>
      <c r="O185" s="23">
        <v>3.6857000000000002</v>
      </c>
      <c r="P185" s="23"/>
      <c r="Q185" s="23">
        <v>0</v>
      </c>
      <c r="R185" s="23">
        <v>0</v>
      </c>
      <c r="S185" s="23">
        <v>0</v>
      </c>
      <c r="T185" s="23">
        <v>0.436</v>
      </c>
      <c r="U185" s="23"/>
      <c r="V185" s="23"/>
      <c r="W185" s="23">
        <v>0</v>
      </c>
    </row>
    <row r="186" spans="1:23" x14ac:dyDescent="0.25">
      <c r="A186" s="23" t="s">
        <v>122</v>
      </c>
      <c r="B186" s="23" t="s">
        <v>298</v>
      </c>
      <c r="C186" s="23" t="s">
        <v>493</v>
      </c>
      <c r="D186" s="23" t="s">
        <v>494</v>
      </c>
      <c r="E186" s="23"/>
      <c r="F186" s="23">
        <v>7.5258000000000003</v>
      </c>
      <c r="G186" s="23">
        <v>0</v>
      </c>
      <c r="H186" s="23">
        <v>8.0981000000000005</v>
      </c>
      <c r="I186" s="23">
        <v>0</v>
      </c>
      <c r="J186" s="23"/>
      <c r="K186" s="23"/>
      <c r="L186" s="23"/>
      <c r="M186" s="23"/>
      <c r="N186" s="23">
        <v>2.6562999999999999</v>
      </c>
      <c r="O186" s="23">
        <v>3.7909999999999999</v>
      </c>
      <c r="P186" s="23"/>
      <c r="Q186" s="23">
        <v>2.6562999999999999</v>
      </c>
      <c r="R186" s="23">
        <v>3.7909999999999999</v>
      </c>
      <c r="S186" s="23">
        <v>0</v>
      </c>
      <c r="T186" s="23">
        <v>0.15010000000000001</v>
      </c>
      <c r="U186" s="23"/>
      <c r="V186" s="23"/>
      <c r="W186" s="23"/>
    </row>
    <row r="187" spans="1:23" x14ac:dyDescent="0.25">
      <c r="A187" s="23" t="s">
        <v>122</v>
      </c>
      <c r="B187" s="23" t="s">
        <v>298</v>
      </c>
      <c r="C187" s="23" t="s">
        <v>495</v>
      </c>
      <c r="D187" s="23" t="s">
        <v>496</v>
      </c>
      <c r="E187" s="23"/>
      <c r="F187" s="23">
        <v>9</v>
      </c>
      <c r="G187" s="23">
        <v>0</v>
      </c>
      <c r="H187" s="23">
        <v>15.5503</v>
      </c>
      <c r="I187" s="23">
        <v>0</v>
      </c>
      <c r="J187" s="23"/>
      <c r="K187" s="23"/>
      <c r="L187" s="23"/>
      <c r="M187" s="23"/>
      <c r="N187" s="23">
        <v>2.5571999999999999</v>
      </c>
      <c r="O187" s="23">
        <v>3.5236000000000001</v>
      </c>
      <c r="P187" s="23"/>
      <c r="Q187" s="23">
        <v>2.5571999999999999</v>
      </c>
      <c r="R187" s="23">
        <v>3.5236000000000001</v>
      </c>
      <c r="S187" s="23">
        <v>0</v>
      </c>
      <c r="T187" s="23">
        <v>0.15040000000000001</v>
      </c>
      <c r="U187" s="23"/>
      <c r="V187" s="23"/>
      <c r="W187" s="23"/>
    </row>
    <row r="188" spans="1:23" x14ac:dyDescent="0.25">
      <c r="A188" s="23" t="s">
        <v>122</v>
      </c>
      <c r="B188" s="23" t="s">
        <v>298</v>
      </c>
      <c r="C188" s="23" t="s">
        <v>497</v>
      </c>
      <c r="D188" s="23" t="s">
        <v>498</v>
      </c>
      <c r="E188" s="23"/>
      <c r="F188" s="23">
        <v>4.9756</v>
      </c>
      <c r="G188" s="23">
        <v>0</v>
      </c>
      <c r="H188" s="23">
        <v>14.541600000000001</v>
      </c>
      <c r="I188" s="23">
        <v>0</v>
      </c>
      <c r="J188" s="23"/>
      <c r="K188" s="23"/>
      <c r="L188" s="23"/>
      <c r="M188" s="23"/>
      <c r="N188" s="23">
        <v>2.7214</v>
      </c>
      <c r="O188" s="23">
        <v>3.7078000000000002</v>
      </c>
      <c r="P188" s="23"/>
      <c r="Q188" s="23">
        <v>0</v>
      </c>
      <c r="R188" s="23">
        <v>0</v>
      </c>
      <c r="S188" s="23">
        <v>0</v>
      </c>
      <c r="T188" s="23">
        <v>7.3700000000000002E-2</v>
      </c>
      <c r="U188" s="23"/>
      <c r="V188" s="23"/>
      <c r="W188" s="23">
        <v>0</v>
      </c>
    </row>
    <row r="189" spans="1:23" x14ac:dyDescent="0.25">
      <c r="A189" s="23" t="s">
        <v>122</v>
      </c>
      <c r="B189" s="23" t="s">
        <v>298</v>
      </c>
      <c r="C189" s="23" t="s">
        <v>499</v>
      </c>
      <c r="D189" s="23" t="s">
        <v>500</v>
      </c>
      <c r="E189" s="23"/>
      <c r="F189" s="23">
        <v>7.3669000000000002</v>
      </c>
      <c r="G189" s="23">
        <v>0</v>
      </c>
      <c r="H189" s="23">
        <v>21.220300000000002</v>
      </c>
      <c r="I189" s="23">
        <v>0</v>
      </c>
      <c r="J189" s="23"/>
      <c r="K189" s="23"/>
      <c r="L189" s="23"/>
      <c r="M189" s="23"/>
      <c r="N189" s="23">
        <v>2.7204999999999999</v>
      </c>
      <c r="O189" s="23">
        <v>4.0049000000000001</v>
      </c>
      <c r="P189" s="23"/>
      <c r="Q189" s="23">
        <v>2.7204999999999999</v>
      </c>
      <c r="R189" s="23">
        <v>4.0049000000000001</v>
      </c>
      <c r="S189" s="23">
        <v>0</v>
      </c>
      <c r="T189" s="23">
        <v>0.15989999999999999</v>
      </c>
      <c r="U189" s="23"/>
      <c r="V189" s="23"/>
      <c r="W189" s="23">
        <v>0</v>
      </c>
    </row>
    <row r="190" spans="1:23" x14ac:dyDescent="0.25">
      <c r="A190" s="23" t="s">
        <v>122</v>
      </c>
      <c r="B190" s="23" t="s">
        <v>298</v>
      </c>
      <c r="C190" s="23" t="s">
        <v>501</v>
      </c>
      <c r="D190" s="23" t="s">
        <v>502</v>
      </c>
      <c r="E190" s="23"/>
      <c r="F190" s="23">
        <v>7.9157000000000002</v>
      </c>
      <c r="G190" s="23">
        <v>0</v>
      </c>
      <c r="H190" s="23">
        <v>10.915699999999999</v>
      </c>
      <c r="I190" s="23">
        <v>0</v>
      </c>
      <c r="J190" s="23"/>
      <c r="K190" s="23"/>
      <c r="L190" s="23"/>
      <c r="M190" s="23"/>
      <c r="N190" s="23">
        <v>2.609</v>
      </c>
      <c r="O190" s="23">
        <v>3.6004999999999998</v>
      </c>
      <c r="P190" s="23"/>
      <c r="Q190" s="23">
        <v>2.609</v>
      </c>
      <c r="R190" s="23">
        <v>3.6004999999999998</v>
      </c>
      <c r="S190" s="23">
        <v>0</v>
      </c>
      <c r="T190" s="23"/>
      <c r="U190" s="23"/>
      <c r="V190" s="23"/>
      <c r="W190" s="23"/>
    </row>
    <row r="191" spans="1:23" x14ac:dyDescent="0.25">
      <c r="A191" s="23" t="s">
        <v>122</v>
      </c>
      <c r="B191" s="23" t="s">
        <v>298</v>
      </c>
      <c r="C191" s="23" t="s">
        <v>503</v>
      </c>
      <c r="D191" s="23" t="s">
        <v>504</v>
      </c>
      <c r="E191" s="23"/>
      <c r="F191" s="23">
        <v>10.1877</v>
      </c>
      <c r="G191" s="23">
        <v>0</v>
      </c>
      <c r="H191" s="23">
        <v>21.366099999999999</v>
      </c>
      <c r="I191" s="23">
        <v>0</v>
      </c>
      <c r="J191" s="23"/>
      <c r="K191" s="23"/>
      <c r="L191" s="23"/>
      <c r="M191" s="23"/>
      <c r="N191" s="23">
        <v>2.6543999999999999</v>
      </c>
      <c r="O191" s="23">
        <v>3.7553000000000001</v>
      </c>
      <c r="P191" s="23"/>
      <c r="Q191" s="23">
        <v>0</v>
      </c>
      <c r="R191" s="23">
        <v>0</v>
      </c>
      <c r="S191" s="23">
        <v>0</v>
      </c>
      <c r="T191" s="23">
        <v>0.3226</v>
      </c>
      <c r="U191" s="23"/>
      <c r="V191" s="23"/>
      <c r="W191" s="23">
        <v>0</v>
      </c>
    </row>
    <row r="192" spans="1:23" x14ac:dyDescent="0.25">
      <c r="A192" s="23" t="s">
        <v>122</v>
      </c>
      <c r="B192" s="23" t="s">
        <v>298</v>
      </c>
      <c r="C192" s="23" t="s">
        <v>505</v>
      </c>
      <c r="D192" s="23" t="s">
        <v>506</v>
      </c>
      <c r="E192" s="23"/>
      <c r="F192" s="23">
        <v>8.9499999999999993</v>
      </c>
      <c r="G192" s="23">
        <v>0</v>
      </c>
      <c r="H192" s="23">
        <v>13.85</v>
      </c>
      <c r="I192" s="23">
        <v>0</v>
      </c>
      <c r="J192" s="23"/>
      <c r="K192" s="23"/>
      <c r="L192" s="23"/>
      <c r="M192" s="23"/>
      <c r="N192" s="23">
        <v>2.79</v>
      </c>
      <c r="O192" s="23">
        <v>4.3499999999999996</v>
      </c>
      <c r="P192" s="23"/>
      <c r="Q192" s="23">
        <v>0</v>
      </c>
      <c r="R192" s="23">
        <v>0</v>
      </c>
      <c r="S192" s="23">
        <v>0</v>
      </c>
      <c r="T192" s="23">
        <v>0.158</v>
      </c>
      <c r="U192" s="23"/>
      <c r="V192" s="23"/>
      <c r="W192" s="23">
        <v>0</v>
      </c>
    </row>
    <row r="193" spans="1:23" x14ac:dyDescent="0.25">
      <c r="A193" s="23" t="s">
        <v>122</v>
      </c>
      <c r="B193" s="23" t="s">
        <v>298</v>
      </c>
      <c r="C193" s="23" t="s">
        <v>507</v>
      </c>
      <c r="D193" s="23" t="s">
        <v>508</v>
      </c>
      <c r="E193" s="23"/>
      <c r="F193" s="23">
        <v>6.3548</v>
      </c>
      <c r="G193" s="23">
        <v>0</v>
      </c>
      <c r="H193" s="23">
        <v>9.5968</v>
      </c>
      <c r="I193" s="23">
        <v>0</v>
      </c>
      <c r="J193" s="23"/>
      <c r="K193" s="23"/>
      <c r="L193" s="23"/>
      <c r="M193" s="23"/>
      <c r="N193" s="23">
        <v>2.6671999999999998</v>
      </c>
      <c r="O193" s="23">
        <v>3.8776999999999999</v>
      </c>
      <c r="P193" s="23"/>
      <c r="Q193" s="23">
        <v>2.6671999999999998</v>
      </c>
      <c r="R193" s="23">
        <v>3.8776999999999999</v>
      </c>
      <c r="S193" s="23">
        <v>0</v>
      </c>
      <c r="T193" s="23">
        <v>0.14269999999999999</v>
      </c>
      <c r="U193" s="23"/>
      <c r="V193" s="23"/>
      <c r="W193" s="23"/>
    </row>
    <row r="194" spans="1:23" x14ac:dyDescent="0.25">
      <c r="A194" s="23" t="s">
        <v>122</v>
      </c>
      <c r="B194" s="23" t="s">
        <v>298</v>
      </c>
      <c r="C194" s="23" t="s">
        <v>509</v>
      </c>
      <c r="D194" s="23" t="s">
        <v>510</v>
      </c>
      <c r="E194" s="23"/>
      <c r="F194" s="23">
        <v>6.4957000000000003</v>
      </c>
      <c r="G194" s="23">
        <v>0</v>
      </c>
      <c r="H194" s="23">
        <v>6.4957000000000003</v>
      </c>
      <c r="I194" s="23">
        <v>0</v>
      </c>
      <c r="J194" s="23"/>
      <c r="K194" s="23"/>
      <c r="L194" s="23"/>
      <c r="M194" s="23"/>
      <c r="N194" s="23">
        <v>2.4742000000000002</v>
      </c>
      <c r="O194" s="23">
        <v>3.1053999999999999</v>
      </c>
      <c r="P194" s="23"/>
      <c r="Q194" s="23">
        <v>2.4742000000000002</v>
      </c>
      <c r="R194" s="23">
        <v>3.1053999999999999</v>
      </c>
      <c r="S194" s="23">
        <v>0</v>
      </c>
      <c r="T194" s="23">
        <v>4.3700000000000003E-2</v>
      </c>
      <c r="U194" s="23"/>
      <c r="V194" s="23"/>
      <c r="W194" s="23"/>
    </row>
    <row r="195" spans="1:23" x14ac:dyDescent="0.25">
      <c r="A195" s="23" t="s">
        <v>122</v>
      </c>
      <c r="B195" s="23" t="s">
        <v>298</v>
      </c>
      <c r="C195" s="23" t="s">
        <v>511</v>
      </c>
      <c r="D195" s="23" t="s">
        <v>512</v>
      </c>
      <c r="E195" s="23"/>
      <c r="F195" s="23">
        <v>7.9881000000000002</v>
      </c>
      <c r="G195" s="23">
        <v>0</v>
      </c>
      <c r="H195" s="23">
        <v>18.001899999999999</v>
      </c>
      <c r="I195" s="23">
        <v>0</v>
      </c>
      <c r="J195" s="23"/>
      <c r="K195" s="23"/>
      <c r="L195" s="23"/>
      <c r="M195" s="23"/>
      <c r="N195" s="23">
        <v>2.6514000000000002</v>
      </c>
      <c r="O195" s="23">
        <v>3.8056000000000001</v>
      </c>
      <c r="P195" s="23"/>
      <c r="Q195" s="23">
        <v>2.6514000000000002</v>
      </c>
      <c r="R195" s="23">
        <v>3.8056000000000001</v>
      </c>
      <c r="S195" s="23">
        <v>0</v>
      </c>
      <c r="T195" s="23">
        <v>0.69810000000000005</v>
      </c>
      <c r="U195" s="23"/>
      <c r="V195" s="23"/>
      <c r="W195" s="23">
        <v>0</v>
      </c>
    </row>
    <row r="196" spans="1:23" x14ac:dyDescent="0.25">
      <c r="A196" s="23" t="s">
        <v>122</v>
      </c>
      <c r="B196" s="23" t="s">
        <v>298</v>
      </c>
      <c r="C196" s="23" t="s">
        <v>513</v>
      </c>
      <c r="D196" s="23" t="s">
        <v>514</v>
      </c>
      <c r="E196" s="23"/>
      <c r="F196" s="23">
        <v>5.2312000000000003</v>
      </c>
      <c r="G196" s="23">
        <v>0</v>
      </c>
      <c r="H196" s="23">
        <v>8.2226999999999997</v>
      </c>
      <c r="I196" s="23">
        <v>0</v>
      </c>
      <c r="J196" s="23"/>
      <c r="K196" s="23"/>
      <c r="L196" s="23"/>
      <c r="M196" s="23"/>
      <c r="N196" s="23">
        <v>2.4998999999999998</v>
      </c>
      <c r="O196" s="23">
        <v>3.6722000000000001</v>
      </c>
      <c r="P196" s="23"/>
      <c r="Q196" s="23">
        <v>2.4998999999999998</v>
      </c>
      <c r="R196" s="23">
        <v>3.6722000000000001</v>
      </c>
      <c r="S196" s="23">
        <v>0</v>
      </c>
      <c r="T196" s="23">
        <v>0.23300000000000001</v>
      </c>
      <c r="U196" s="23"/>
      <c r="V196" s="23"/>
      <c r="W196" s="23">
        <v>0</v>
      </c>
    </row>
    <row r="197" spans="1:23" x14ac:dyDescent="0.25">
      <c r="A197" s="23" t="s">
        <v>122</v>
      </c>
      <c r="B197" s="23" t="s">
        <v>515</v>
      </c>
      <c r="C197" s="23" t="s">
        <v>516</v>
      </c>
      <c r="D197" s="23" t="s">
        <v>517</v>
      </c>
      <c r="E197" s="23"/>
      <c r="F197" s="23">
        <v>12.66682</v>
      </c>
      <c r="G197" s="23">
        <v>0</v>
      </c>
      <c r="H197" s="23">
        <v>23.250699999999998</v>
      </c>
      <c r="I197" s="23">
        <v>0</v>
      </c>
      <c r="J197" s="23"/>
      <c r="K197" s="23"/>
      <c r="L197" s="23"/>
      <c r="M197" s="23"/>
      <c r="N197" s="23">
        <v>2.726</v>
      </c>
      <c r="O197" s="23">
        <v>4.0278999999999998</v>
      </c>
      <c r="P197" s="23"/>
      <c r="Q197" s="23">
        <v>0</v>
      </c>
      <c r="R197" s="23">
        <v>0</v>
      </c>
      <c r="S197" s="23">
        <v>0</v>
      </c>
      <c r="T197" s="23">
        <v>8.6999999999999994E-3</v>
      </c>
      <c r="U197" s="23"/>
      <c r="V197" s="23"/>
      <c r="W197" s="23">
        <v>0</v>
      </c>
    </row>
    <row r="198" spans="1:23" x14ac:dyDescent="0.25">
      <c r="A198" s="23" t="s">
        <v>122</v>
      </c>
      <c r="B198" s="23" t="s">
        <v>515</v>
      </c>
      <c r="C198" s="23" t="s">
        <v>518</v>
      </c>
      <c r="D198" s="23" t="s">
        <v>519</v>
      </c>
      <c r="E198" s="23"/>
      <c r="F198" s="23">
        <v>4.5422200000000004</v>
      </c>
      <c r="G198" s="23">
        <v>0</v>
      </c>
      <c r="H198" s="23">
        <v>8.5422200000000004</v>
      </c>
      <c r="I198" s="23">
        <v>0</v>
      </c>
      <c r="J198" s="23"/>
      <c r="K198" s="23"/>
      <c r="L198" s="23"/>
      <c r="M198" s="23"/>
      <c r="N198" s="23">
        <v>2.6794929999999999</v>
      </c>
      <c r="O198" s="23">
        <v>4.0093670000000001</v>
      </c>
      <c r="P198" s="23"/>
      <c r="Q198" s="23">
        <v>0</v>
      </c>
      <c r="R198" s="23">
        <v>0</v>
      </c>
      <c r="S198" s="23">
        <v>0</v>
      </c>
      <c r="T198" s="23">
        <v>0</v>
      </c>
      <c r="U198" s="23"/>
      <c r="V198" s="23"/>
      <c r="W198" s="23">
        <v>0</v>
      </c>
    </row>
    <row r="199" spans="1:23" x14ac:dyDescent="0.25">
      <c r="A199" s="23" t="s">
        <v>122</v>
      </c>
      <c r="B199" s="23" t="s">
        <v>515</v>
      </c>
      <c r="C199" s="23" t="s">
        <v>520</v>
      </c>
      <c r="D199" s="23" t="s">
        <v>521</v>
      </c>
      <c r="E199" s="23"/>
      <c r="F199" s="23">
        <v>9.5350000000000001</v>
      </c>
      <c r="G199" s="23">
        <v>0</v>
      </c>
      <c r="H199" s="23">
        <v>16.335000000000001</v>
      </c>
      <c r="I199" s="23">
        <v>0</v>
      </c>
      <c r="J199" s="23"/>
      <c r="K199" s="23"/>
      <c r="L199" s="23"/>
      <c r="M199" s="23"/>
      <c r="N199" s="23">
        <v>2.7029999999999998</v>
      </c>
      <c r="O199" s="23">
        <v>3.9420000000000002</v>
      </c>
      <c r="P199" s="23"/>
      <c r="Q199" s="23"/>
      <c r="R199" s="23"/>
      <c r="S199" s="23">
        <v>0</v>
      </c>
      <c r="T199" s="23"/>
      <c r="U199" s="23"/>
      <c r="V199" s="23"/>
      <c r="W199" s="23"/>
    </row>
    <row r="200" spans="1:23" x14ac:dyDescent="0.25">
      <c r="A200" s="23" t="s">
        <v>122</v>
      </c>
      <c r="B200" s="23" t="s">
        <v>515</v>
      </c>
      <c r="C200" s="23" t="s">
        <v>522</v>
      </c>
      <c r="D200" s="23" t="s">
        <v>523</v>
      </c>
      <c r="E200" s="23"/>
      <c r="F200" s="23">
        <v>16.309999999999999</v>
      </c>
      <c r="G200" s="23">
        <v>0</v>
      </c>
      <c r="H200" s="23">
        <v>16.309999999999999</v>
      </c>
      <c r="I200" s="23">
        <v>0</v>
      </c>
      <c r="J200" s="23"/>
      <c r="K200" s="23"/>
      <c r="L200" s="23"/>
      <c r="M200" s="23"/>
      <c r="N200" s="23">
        <v>2.6509999999999998</v>
      </c>
      <c r="O200" s="23">
        <v>4.8810000000000002</v>
      </c>
      <c r="P200" s="23"/>
      <c r="Q200" s="23">
        <v>0</v>
      </c>
      <c r="R200" s="23">
        <v>0</v>
      </c>
      <c r="S200" s="23">
        <v>0</v>
      </c>
      <c r="T200" s="23">
        <v>0.29399999999999998</v>
      </c>
      <c r="U200" s="23"/>
      <c r="V200" s="23"/>
      <c r="W200" s="23">
        <v>0</v>
      </c>
    </row>
    <row r="201" spans="1:23" x14ac:dyDescent="0.25">
      <c r="A201" s="23" t="s">
        <v>122</v>
      </c>
      <c r="B201" s="23" t="s">
        <v>515</v>
      </c>
      <c r="C201" s="23" t="s">
        <v>524</v>
      </c>
      <c r="D201" s="23" t="s">
        <v>525</v>
      </c>
      <c r="E201" s="23"/>
      <c r="F201" s="23">
        <v>12.54</v>
      </c>
      <c r="G201" s="23">
        <v>0</v>
      </c>
      <c r="H201" s="23">
        <v>12.54</v>
      </c>
      <c r="I201" s="23">
        <v>0</v>
      </c>
      <c r="J201" s="23"/>
      <c r="K201" s="23"/>
      <c r="L201" s="23"/>
      <c r="M201" s="23"/>
      <c r="N201" s="23">
        <v>2.64</v>
      </c>
      <c r="O201" s="23">
        <v>3.94</v>
      </c>
      <c r="P201" s="23"/>
      <c r="Q201" s="23"/>
      <c r="R201" s="23"/>
      <c r="S201" s="23">
        <v>0</v>
      </c>
      <c r="T201" s="23">
        <v>0.17</v>
      </c>
      <c r="U201" s="23"/>
      <c r="V201" s="23"/>
      <c r="W201" s="23"/>
    </row>
    <row r="202" spans="1:23" x14ac:dyDescent="0.25">
      <c r="A202" s="23" t="s">
        <v>122</v>
      </c>
      <c r="B202" s="23" t="s">
        <v>515</v>
      </c>
      <c r="C202" s="23" t="s">
        <v>526</v>
      </c>
      <c r="D202" s="23" t="s">
        <v>527</v>
      </c>
      <c r="E202" s="23"/>
      <c r="F202" s="23">
        <v>12.1843</v>
      </c>
      <c r="G202" s="23">
        <v>0</v>
      </c>
      <c r="H202" s="23">
        <v>11.2521</v>
      </c>
      <c r="I202" s="23">
        <v>0</v>
      </c>
      <c r="J202" s="23"/>
      <c r="K202" s="23"/>
      <c r="L202" s="23"/>
      <c r="M202" s="23"/>
      <c r="N202" s="23">
        <v>2.8214999999999999</v>
      </c>
      <c r="O202" s="23">
        <v>3.7985000000000002</v>
      </c>
      <c r="P202" s="23"/>
      <c r="Q202" s="23">
        <v>0</v>
      </c>
      <c r="R202" s="23">
        <v>0</v>
      </c>
      <c r="S202" s="23">
        <v>0</v>
      </c>
      <c r="T202" s="23">
        <v>0.45748</v>
      </c>
      <c r="U202" s="23"/>
      <c r="V202" s="23"/>
      <c r="W202" s="23">
        <v>0</v>
      </c>
    </row>
    <row r="203" spans="1:23" x14ac:dyDescent="0.25">
      <c r="A203" s="23" t="s">
        <v>122</v>
      </c>
      <c r="B203" s="23" t="s">
        <v>515</v>
      </c>
      <c r="C203" s="23" t="s">
        <v>528</v>
      </c>
      <c r="D203" s="23" t="s">
        <v>529</v>
      </c>
      <c r="E203" s="23"/>
      <c r="F203" s="23">
        <v>8.0165000000000006</v>
      </c>
      <c r="G203" s="23">
        <v>0</v>
      </c>
      <c r="H203" s="23">
        <v>8.0165000000000006</v>
      </c>
      <c r="I203" s="23">
        <v>0</v>
      </c>
      <c r="J203" s="23"/>
      <c r="K203" s="23"/>
      <c r="L203" s="23"/>
      <c r="M203" s="23"/>
      <c r="N203" s="23">
        <v>2.6749999999999998</v>
      </c>
      <c r="O203" s="23">
        <v>3.9489999999999998</v>
      </c>
      <c r="P203" s="23"/>
      <c r="Q203" s="23"/>
      <c r="R203" s="23"/>
      <c r="S203" s="23">
        <v>0</v>
      </c>
      <c r="T203" s="23">
        <v>0.151</v>
      </c>
      <c r="U203" s="23"/>
      <c r="V203" s="23"/>
      <c r="W203" s="23"/>
    </row>
    <row r="204" spans="1:23" x14ac:dyDescent="0.25">
      <c r="A204" s="23" t="s">
        <v>122</v>
      </c>
      <c r="B204" s="23" t="s">
        <v>515</v>
      </c>
      <c r="C204" s="23" t="s">
        <v>530</v>
      </c>
      <c r="D204" s="23" t="s">
        <v>531</v>
      </c>
      <c r="E204" s="23"/>
      <c r="F204" s="23">
        <v>5.6384999999999996</v>
      </c>
      <c r="G204" s="23">
        <v>0</v>
      </c>
      <c r="H204" s="23">
        <v>5.6384999999999996</v>
      </c>
      <c r="I204" s="23">
        <v>0</v>
      </c>
      <c r="J204" s="23"/>
      <c r="K204" s="23"/>
      <c r="L204" s="23"/>
      <c r="M204" s="23"/>
      <c r="N204" s="23">
        <v>2.4312999999999998</v>
      </c>
      <c r="O204" s="23">
        <v>3.8025000000000002</v>
      </c>
      <c r="P204" s="23"/>
      <c r="Q204" s="23">
        <v>2.4312999999999998</v>
      </c>
      <c r="R204" s="23">
        <v>3.8025000000000002</v>
      </c>
      <c r="S204" s="23">
        <v>0</v>
      </c>
      <c r="T204" s="23">
        <v>6.6199999999999995E-2</v>
      </c>
      <c r="U204" s="23"/>
      <c r="V204" s="23"/>
      <c r="W204" s="23">
        <v>0</v>
      </c>
    </row>
    <row r="205" spans="1:23" x14ac:dyDescent="0.25">
      <c r="A205" s="23" t="s">
        <v>122</v>
      </c>
      <c r="B205" s="23" t="s">
        <v>515</v>
      </c>
      <c r="C205" s="23" t="s">
        <v>532</v>
      </c>
      <c r="D205" s="23" t="s">
        <v>533</v>
      </c>
      <c r="E205" s="23"/>
      <c r="F205" s="23">
        <v>12</v>
      </c>
      <c r="G205" s="23">
        <v>0</v>
      </c>
      <c r="H205" s="23">
        <v>12</v>
      </c>
      <c r="I205" s="23">
        <v>0</v>
      </c>
      <c r="J205" s="23"/>
      <c r="K205" s="23"/>
      <c r="L205" s="23"/>
      <c r="M205" s="23"/>
      <c r="N205" s="23">
        <v>2.5</v>
      </c>
      <c r="O205" s="23">
        <v>3.6</v>
      </c>
      <c r="P205" s="23"/>
      <c r="Q205" s="23"/>
      <c r="R205" s="23"/>
      <c r="S205" s="23">
        <v>0</v>
      </c>
      <c r="T205" s="23">
        <v>0.1</v>
      </c>
      <c r="U205" s="23"/>
      <c r="V205" s="23"/>
      <c r="W205" s="23"/>
    </row>
    <row r="206" spans="1:23" x14ac:dyDescent="0.25">
      <c r="A206" s="23" t="s">
        <v>122</v>
      </c>
      <c r="B206" s="23" t="s">
        <v>515</v>
      </c>
      <c r="C206" s="23" t="s">
        <v>534</v>
      </c>
      <c r="D206" s="23" t="s">
        <v>535</v>
      </c>
      <c r="E206" s="23"/>
      <c r="F206" s="23">
        <v>7.9774000000000003</v>
      </c>
      <c r="G206" s="23">
        <v>0</v>
      </c>
      <c r="H206" s="23">
        <v>7.9774000000000003</v>
      </c>
      <c r="I206" s="23">
        <v>0</v>
      </c>
      <c r="J206" s="23"/>
      <c r="K206" s="23"/>
      <c r="L206" s="23"/>
      <c r="M206" s="23"/>
      <c r="N206" s="23">
        <v>2.6772</v>
      </c>
      <c r="O206" s="23">
        <v>3.8365</v>
      </c>
      <c r="P206" s="23"/>
      <c r="Q206" s="23"/>
      <c r="R206" s="23"/>
      <c r="S206" s="23">
        <v>0</v>
      </c>
      <c r="T206" s="23"/>
      <c r="U206" s="23"/>
      <c r="V206" s="23"/>
      <c r="W206" s="23"/>
    </row>
    <row r="207" spans="1:23" x14ac:dyDescent="0.25">
      <c r="A207" s="23" t="s">
        <v>122</v>
      </c>
      <c r="B207" s="23" t="s">
        <v>515</v>
      </c>
      <c r="C207" s="23" t="s">
        <v>536</v>
      </c>
      <c r="D207" s="23" t="s">
        <v>537</v>
      </c>
      <c r="E207" s="23"/>
      <c r="F207" s="23">
        <v>8.9216999999999995</v>
      </c>
      <c r="G207" s="23">
        <v>0</v>
      </c>
      <c r="H207" s="23">
        <v>9.2288999999999994</v>
      </c>
      <c r="I207" s="23">
        <v>0</v>
      </c>
      <c r="J207" s="23"/>
      <c r="K207" s="23"/>
      <c r="L207" s="23"/>
      <c r="M207" s="23"/>
      <c r="N207" s="23">
        <v>2.7273000000000001</v>
      </c>
      <c r="O207" s="23">
        <v>3.931</v>
      </c>
      <c r="P207" s="23"/>
      <c r="Q207" s="23">
        <v>0</v>
      </c>
      <c r="R207" s="23">
        <v>0</v>
      </c>
      <c r="S207" s="23">
        <v>0</v>
      </c>
      <c r="T207" s="23">
        <v>3.7130000000000003E-2</v>
      </c>
      <c r="U207" s="23"/>
      <c r="V207" s="23"/>
      <c r="W207" s="23">
        <v>0</v>
      </c>
    </row>
    <row r="208" spans="1:23" x14ac:dyDescent="0.25">
      <c r="A208" s="23" t="s">
        <v>122</v>
      </c>
      <c r="B208" s="23" t="s">
        <v>515</v>
      </c>
      <c r="C208" s="23" t="s">
        <v>538</v>
      </c>
      <c r="D208" s="23" t="s">
        <v>539</v>
      </c>
      <c r="E208" s="23"/>
      <c r="F208" s="23">
        <v>10.981</v>
      </c>
      <c r="G208" s="23">
        <v>0</v>
      </c>
      <c r="H208" s="23">
        <v>27.45</v>
      </c>
      <c r="I208" s="23">
        <v>0</v>
      </c>
      <c r="J208" s="23"/>
      <c r="K208" s="23"/>
      <c r="L208" s="23"/>
      <c r="M208" s="23"/>
      <c r="N208" s="23">
        <v>2.758</v>
      </c>
      <c r="O208" s="23">
        <v>4.0439999999999996</v>
      </c>
      <c r="P208" s="23"/>
      <c r="Q208" s="23">
        <v>2.758</v>
      </c>
      <c r="R208" s="23">
        <v>4.0439999999999996</v>
      </c>
      <c r="S208" s="23">
        <v>0</v>
      </c>
      <c r="T208" s="23">
        <v>0.25700000000000001</v>
      </c>
      <c r="U208" s="23"/>
      <c r="V208" s="23"/>
      <c r="W208" s="23">
        <v>0</v>
      </c>
    </row>
    <row r="209" spans="1:23" x14ac:dyDescent="0.25">
      <c r="A209" s="23" t="s">
        <v>122</v>
      </c>
      <c r="B209" s="23" t="s">
        <v>515</v>
      </c>
      <c r="C209" s="23" t="s">
        <v>540</v>
      </c>
      <c r="D209" s="23" t="s">
        <v>541</v>
      </c>
      <c r="E209" s="23"/>
      <c r="F209" s="23">
        <v>9.0299999999999994</v>
      </c>
      <c r="G209" s="23">
        <v>0</v>
      </c>
      <c r="H209" s="23">
        <v>10.77</v>
      </c>
      <c r="I209" s="23">
        <v>0</v>
      </c>
      <c r="J209" s="23"/>
      <c r="K209" s="23"/>
      <c r="L209" s="23"/>
      <c r="M209" s="23"/>
      <c r="N209" s="23">
        <v>2.2949000000000002</v>
      </c>
      <c r="O209" s="23">
        <v>3.9011</v>
      </c>
      <c r="P209" s="23"/>
      <c r="Q209" s="23">
        <v>0</v>
      </c>
      <c r="R209" s="23">
        <v>0</v>
      </c>
      <c r="S209" s="23">
        <v>0</v>
      </c>
      <c r="T209" s="23">
        <v>0.25119999999999998</v>
      </c>
      <c r="U209" s="23"/>
      <c r="V209" s="23"/>
      <c r="W209" s="23">
        <v>0</v>
      </c>
    </row>
    <row r="210" spans="1:23" x14ac:dyDescent="0.25">
      <c r="A210" s="23" t="s">
        <v>122</v>
      </c>
      <c r="B210" s="23" t="s">
        <v>515</v>
      </c>
      <c r="C210" s="23" t="s">
        <v>542</v>
      </c>
      <c r="D210" s="23" t="s">
        <v>543</v>
      </c>
      <c r="E210" s="23"/>
      <c r="F210" s="23">
        <v>7.0289999999999999</v>
      </c>
      <c r="G210" s="23">
        <v>0</v>
      </c>
      <c r="H210" s="23">
        <v>7.5629999999999997</v>
      </c>
      <c r="I210" s="23">
        <v>0</v>
      </c>
      <c r="J210" s="23"/>
      <c r="K210" s="23"/>
      <c r="L210" s="23"/>
      <c r="M210" s="23"/>
      <c r="N210" s="23">
        <v>2.681</v>
      </c>
      <c r="O210" s="23">
        <v>3.6709999999999998</v>
      </c>
      <c r="P210" s="23"/>
      <c r="Q210" s="23">
        <v>0</v>
      </c>
      <c r="R210" s="23">
        <v>0</v>
      </c>
      <c r="S210" s="23">
        <v>0</v>
      </c>
      <c r="T210" s="23">
        <v>0</v>
      </c>
      <c r="U210" s="23"/>
      <c r="V210" s="23"/>
      <c r="W210" s="23">
        <v>0</v>
      </c>
    </row>
    <row r="211" spans="1:23" x14ac:dyDescent="0.25">
      <c r="A211" s="23" t="s">
        <v>122</v>
      </c>
      <c r="B211" s="23" t="s">
        <v>515</v>
      </c>
      <c r="C211" s="23" t="s">
        <v>544</v>
      </c>
      <c r="D211" s="23" t="s">
        <v>545</v>
      </c>
      <c r="E211" s="23"/>
      <c r="F211" s="23">
        <v>7.1943999999999999</v>
      </c>
      <c r="G211" s="23">
        <v>0</v>
      </c>
      <c r="H211" s="23">
        <v>17</v>
      </c>
      <c r="I211" s="23">
        <v>0</v>
      </c>
      <c r="J211" s="23"/>
      <c r="K211" s="23"/>
      <c r="L211" s="23"/>
      <c r="M211" s="23"/>
      <c r="N211" s="23">
        <v>2.7387000000000001</v>
      </c>
      <c r="O211" s="23">
        <v>4.1032000000000002</v>
      </c>
      <c r="P211" s="23"/>
      <c r="Q211" s="23"/>
      <c r="R211" s="23"/>
      <c r="S211" s="23">
        <v>0</v>
      </c>
      <c r="T211" s="23">
        <v>0.28810000000000002</v>
      </c>
      <c r="U211" s="23"/>
      <c r="V211" s="23"/>
      <c r="W211" s="23"/>
    </row>
    <row r="212" spans="1:23" x14ac:dyDescent="0.25">
      <c r="A212" s="23" t="s">
        <v>122</v>
      </c>
      <c r="B212" s="23" t="s">
        <v>515</v>
      </c>
      <c r="C212" s="23" t="s">
        <v>546</v>
      </c>
      <c r="D212" s="23" t="s">
        <v>547</v>
      </c>
      <c r="E212" s="23"/>
      <c r="F212" s="23">
        <v>8.5470000000000006</v>
      </c>
      <c r="G212" s="23">
        <v>0</v>
      </c>
      <c r="H212" s="23">
        <v>11.418699999999999</v>
      </c>
      <c r="I212" s="23">
        <v>0</v>
      </c>
      <c r="J212" s="23"/>
      <c r="K212" s="23"/>
      <c r="L212" s="23"/>
      <c r="M212" s="23"/>
      <c r="N212" s="23">
        <v>2.6951999999999998</v>
      </c>
      <c r="O212" s="23">
        <v>3.8281999999999998</v>
      </c>
      <c r="P212" s="23"/>
      <c r="Q212" s="23"/>
      <c r="R212" s="23"/>
      <c r="S212" s="23">
        <v>0</v>
      </c>
      <c r="T212" s="23">
        <v>0.27760000000000001</v>
      </c>
      <c r="U212" s="23"/>
      <c r="V212" s="23"/>
      <c r="W212" s="23"/>
    </row>
    <row r="213" spans="1:23" x14ac:dyDescent="0.25">
      <c r="A213" s="23" t="s">
        <v>122</v>
      </c>
      <c r="B213" s="23" t="s">
        <v>515</v>
      </c>
      <c r="C213" s="23" t="s">
        <v>548</v>
      </c>
      <c r="D213" s="23" t="s">
        <v>549</v>
      </c>
      <c r="E213" s="23"/>
      <c r="F213" s="23">
        <v>8.5524000000000004</v>
      </c>
      <c r="G213" s="23">
        <v>0</v>
      </c>
      <c r="H213" s="23">
        <v>8.5524000000000004</v>
      </c>
      <c r="I213" s="23">
        <v>0</v>
      </c>
      <c r="J213" s="23"/>
      <c r="K213" s="23"/>
      <c r="L213" s="23"/>
      <c r="M213" s="23"/>
      <c r="N213" s="23">
        <v>2.5499000000000001</v>
      </c>
      <c r="O213" s="23">
        <v>3.8658999999999999</v>
      </c>
      <c r="P213" s="23"/>
      <c r="Q213" s="23"/>
      <c r="R213" s="23"/>
      <c r="S213" s="23">
        <v>0</v>
      </c>
      <c r="T213" s="23">
        <v>0.27939999999999998</v>
      </c>
      <c r="U213" s="23"/>
      <c r="V213" s="23"/>
      <c r="W213" s="23"/>
    </row>
    <row r="214" spans="1:23" x14ac:dyDescent="0.25">
      <c r="A214" s="23" t="s">
        <v>122</v>
      </c>
      <c r="B214" s="23" t="s">
        <v>515</v>
      </c>
      <c r="C214" s="23" t="s">
        <v>550</v>
      </c>
      <c r="D214" s="23" t="s">
        <v>551</v>
      </c>
      <c r="E214" s="23"/>
      <c r="F214" s="23">
        <v>9.3000000000000007</v>
      </c>
      <c r="G214" s="23">
        <v>0</v>
      </c>
      <c r="H214" s="23">
        <v>12.4</v>
      </c>
      <c r="I214" s="23">
        <v>0</v>
      </c>
      <c r="J214" s="23"/>
      <c r="K214" s="23"/>
      <c r="L214" s="23"/>
      <c r="M214" s="23"/>
      <c r="N214" s="23">
        <v>2.67</v>
      </c>
      <c r="O214" s="23">
        <v>3.43</v>
      </c>
      <c r="P214" s="23"/>
      <c r="Q214" s="23"/>
      <c r="R214" s="23"/>
      <c r="S214" s="23">
        <v>0</v>
      </c>
      <c r="T214" s="23">
        <v>8.9999999999999993E-3</v>
      </c>
      <c r="U214" s="23"/>
      <c r="V214" s="23"/>
      <c r="W214" s="23"/>
    </row>
    <row r="215" spans="1:23" x14ac:dyDescent="0.25">
      <c r="A215" s="23" t="s">
        <v>122</v>
      </c>
      <c r="B215" s="23" t="s">
        <v>515</v>
      </c>
      <c r="C215" s="23" t="s">
        <v>552</v>
      </c>
      <c r="D215" s="23" t="s">
        <v>553</v>
      </c>
      <c r="E215" s="23"/>
      <c r="F215" s="23">
        <v>9.9429999999999996</v>
      </c>
      <c r="G215" s="23">
        <v>0</v>
      </c>
      <c r="H215" s="23">
        <v>9.9429999999999996</v>
      </c>
      <c r="I215" s="23">
        <v>0</v>
      </c>
      <c r="J215" s="23"/>
      <c r="K215" s="23"/>
      <c r="L215" s="23"/>
      <c r="M215" s="23"/>
      <c r="N215" s="23">
        <v>2.0699999999999998</v>
      </c>
      <c r="O215" s="23">
        <v>3.407</v>
      </c>
      <c r="P215" s="23"/>
      <c r="Q215" s="23"/>
      <c r="R215" s="23"/>
      <c r="S215" s="23">
        <v>0</v>
      </c>
      <c r="T215" s="23">
        <v>0.158</v>
      </c>
      <c r="U215" s="23"/>
      <c r="V215" s="23"/>
      <c r="W215" s="23"/>
    </row>
    <row r="216" spans="1:23" x14ac:dyDescent="0.25">
      <c r="A216" s="23" t="s">
        <v>122</v>
      </c>
      <c r="B216" s="23" t="s">
        <v>515</v>
      </c>
      <c r="C216" s="23" t="s">
        <v>554</v>
      </c>
      <c r="D216" s="23" t="s">
        <v>555</v>
      </c>
      <c r="E216" s="23"/>
      <c r="F216" s="23">
        <v>10.718999999999999</v>
      </c>
      <c r="G216" s="23">
        <v>0</v>
      </c>
      <c r="H216" s="23">
        <v>10.718999999999999</v>
      </c>
      <c r="I216" s="23">
        <v>0</v>
      </c>
      <c r="J216" s="23"/>
      <c r="K216" s="23"/>
      <c r="L216" s="23"/>
      <c r="M216" s="23"/>
      <c r="N216" s="23">
        <v>2.7320000000000002</v>
      </c>
      <c r="O216" s="23">
        <v>3.9849999999999999</v>
      </c>
      <c r="P216" s="23"/>
      <c r="Q216" s="23">
        <v>2.7320000000000002</v>
      </c>
      <c r="R216" s="23">
        <v>3.9849999999999999</v>
      </c>
      <c r="S216" s="23">
        <v>0</v>
      </c>
      <c r="T216" s="23">
        <v>7.2999999999999995E-2</v>
      </c>
      <c r="U216" s="23"/>
      <c r="V216" s="23"/>
      <c r="W216" s="23">
        <v>0</v>
      </c>
    </row>
    <row r="217" spans="1:23" x14ac:dyDescent="0.25">
      <c r="A217" s="23" t="s">
        <v>122</v>
      </c>
      <c r="B217" s="23" t="s">
        <v>515</v>
      </c>
      <c r="C217" s="23" t="s">
        <v>556</v>
      </c>
      <c r="D217" s="23" t="s">
        <v>557</v>
      </c>
      <c r="E217" s="23"/>
      <c r="F217" s="23">
        <v>11.494630000000001</v>
      </c>
      <c r="G217" s="23">
        <v>0</v>
      </c>
      <c r="H217" s="23">
        <v>11.494630000000001</v>
      </c>
      <c r="I217" s="23">
        <v>0</v>
      </c>
      <c r="J217" s="23"/>
      <c r="K217" s="23"/>
      <c r="L217" s="23"/>
      <c r="M217" s="23"/>
      <c r="N217" s="23">
        <v>2.68025</v>
      </c>
      <c r="O217" s="23">
        <v>5.0241699999999998</v>
      </c>
      <c r="P217" s="23"/>
      <c r="Q217" s="23">
        <v>0</v>
      </c>
      <c r="R217" s="23">
        <v>0</v>
      </c>
      <c r="S217" s="23">
        <v>0</v>
      </c>
      <c r="T217" s="23">
        <v>0.15359</v>
      </c>
      <c r="U217" s="23"/>
      <c r="V217" s="23"/>
      <c r="W217" s="23">
        <v>0</v>
      </c>
    </row>
    <row r="218" spans="1:23" x14ac:dyDescent="0.25">
      <c r="A218" s="23" t="s">
        <v>122</v>
      </c>
      <c r="B218" s="23" t="s">
        <v>515</v>
      </c>
      <c r="C218" s="23" t="s">
        <v>558</v>
      </c>
      <c r="D218" s="23" t="s">
        <v>559</v>
      </c>
      <c r="E218" s="23"/>
      <c r="F218" s="23">
        <v>14.642899999999999</v>
      </c>
      <c r="G218" s="23">
        <v>0</v>
      </c>
      <c r="H218" s="23">
        <v>20.542899999999999</v>
      </c>
      <c r="I218" s="23">
        <v>0</v>
      </c>
      <c r="J218" s="23"/>
      <c r="K218" s="23"/>
      <c r="L218" s="23"/>
      <c r="M218" s="23"/>
      <c r="N218" s="23">
        <v>2.5150000000000001</v>
      </c>
      <c r="O218" s="23">
        <v>3.7290000000000001</v>
      </c>
      <c r="P218" s="23"/>
      <c r="Q218" s="23">
        <v>0</v>
      </c>
      <c r="R218" s="23">
        <v>0</v>
      </c>
      <c r="S218" s="23">
        <v>0</v>
      </c>
      <c r="T218" s="23">
        <v>0.14280000000000001</v>
      </c>
      <c r="U218" s="23"/>
      <c r="V218" s="23"/>
      <c r="W218" s="23">
        <v>0</v>
      </c>
    </row>
    <row r="219" spans="1:23" x14ac:dyDescent="0.25">
      <c r="A219" s="23" t="s">
        <v>122</v>
      </c>
      <c r="B219" s="23" t="s">
        <v>515</v>
      </c>
      <c r="C219" s="23" t="s">
        <v>560</v>
      </c>
      <c r="D219" s="23" t="s">
        <v>561</v>
      </c>
      <c r="E219" s="23"/>
      <c r="F219" s="23">
        <v>10.19</v>
      </c>
      <c r="G219" s="23">
        <v>0</v>
      </c>
      <c r="H219" s="23">
        <v>19.344999999999999</v>
      </c>
      <c r="I219" s="23">
        <v>0</v>
      </c>
      <c r="J219" s="23"/>
      <c r="K219" s="23"/>
      <c r="L219" s="23"/>
      <c r="M219" s="23"/>
      <c r="N219" s="23">
        <v>2.6080000000000001</v>
      </c>
      <c r="O219" s="23">
        <v>3.6619999999999999</v>
      </c>
      <c r="P219" s="23"/>
      <c r="Q219" s="23">
        <v>0</v>
      </c>
      <c r="R219" s="23">
        <v>0</v>
      </c>
      <c r="S219" s="23">
        <v>0</v>
      </c>
      <c r="T219" s="23">
        <v>0.434</v>
      </c>
      <c r="U219" s="23"/>
      <c r="V219" s="23"/>
      <c r="W219" s="23">
        <v>0.36</v>
      </c>
    </row>
    <row r="220" spans="1:23" x14ac:dyDescent="0.25">
      <c r="A220" s="23" t="s">
        <v>122</v>
      </c>
      <c r="B220" s="23" t="s">
        <v>515</v>
      </c>
      <c r="C220" s="23" t="s">
        <v>562</v>
      </c>
      <c r="D220" s="23" t="s">
        <v>563</v>
      </c>
      <c r="E220" s="23"/>
      <c r="F220" s="23">
        <v>7.9850000000000003</v>
      </c>
      <c r="G220" s="23">
        <v>0</v>
      </c>
      <c r="H220" s="23">
        <v>7.9850000000000003</v>
      </c>
      <c r="I220" s="23">
        <v>0</v>
      </c>
      <c r="J220" s="23"/>
      <c r="K220" s="23"/>
      <c r="L220" s="23"/>
      <c r="M220" s="23"/>
      <c r="N220" s="23">
        <v>2.5350000000000001</v>
      </c>
      <c r="O220" s="23">
        <v>3.8660000000000001</v>
      </c>
      <c r="P220" s="23"/>
      <c r="Q220" s="23">
        <v>0</v>
      </c>
      <c r="R220" s="23">
        <v>0</v>
      </c>
      <c r="S220" s="23">
        <v>0</v>
      </c>
      <c r="T220" s="23">
        <v>6.9000000000000006E-2</v>
      </c>
      <c r="U220" s="23"/>
      <c r="V220" s="23"/>
      <c r="W220" s="23">
        <v>0</v>
      </c>
    </row>
    <row r="221" spans="1:23" x14ac:dyDescent="0.25">
      <c r="A221" s="23" t="s">
        <v>122</v>
      </c>
      <c r="B221" s="23" t="s">
        <v>515</v>
      </c>
      <c r="C221" s="23" t="s">
        <v>564</v>
      </c>
      <c r="D221" s="23" t="s">
        <v>565</v>
      </c>
      <c r="E221" s="23"/>
      <c r="F221" s="23">
        <v>8.5</v>
      </c>
      <c r="G221" s="23">
        <v>0</v>
      </c>
      <c r="H221" s="23">
        <v>18</v>
      </c>
      <c r="I221" s="23">
        <v>0</v>
      </c>
      <c r="J221" s="23"/>
      <c r="K221" s="23"/>
      <c r="L221" s="23"/>
      <c r="M221" s="23"/>
      <c r="N221" s="23">
        <v>2.6627429999999999</v>
      </c>
      <c r="O221" s="23">
        <v>3.9821710000000001</v>
      </c>
      <c r="P221" s="23"/>
      <c r="Q221" s="23">
        <v>0</v>
      </c>
      <c r="R221" s="23">
        <v>0</v>
      </c>
      <c r="S221" s="23">
        <v>0</v>
      </c>
      <c r="T221" s="23">
        <v>0.70934399999999997</v>
      </c>
      <c r="U221" s="23"/>
      <c r="V221" s="23"/>
      <c r="W221" s="23">
        <v>0</v>
      </c>
    </row>
    <row r="222" spans="1:23" x14ac:dyDescent="0.25">
      <c r="A222" s="23" t="s">
        <v>122</v>
      </c>
      <c r="B222" s="23" t="s">
        <v>515</v>
      </c>
      <c r="C222" s="23" t="s">
        <v>566</v>
      </c>
      <c r="D222" s="23" t="s">
        <v>567</v>
      </c>
      <c r="E222" s="23"/>
      <c r="F222" s="23">
        <v>12.75</v>
      </c>
      <c r="G222" s="23">
        <v>0</v>
      </c>
      <c r="H222" s="23">
        <v>23.375</v>
      </c>
      <c r="I222" s="23">
        <v>0</v>
      </c>
      <c r="J222" s="23"/>
      <c r="K222" s="23"/>
      <c r="L222" s="23"/>
      <c r="M222" s="23"/>
      <c r="N222" s="23">
        <v>2.5741000000000001</v>
      </c>
      <c r="O222" s="23">
        <v>3.3386999999999998</v>
      </c>
      <c r="P222" s="23"/>
      <c r="Q222" s="23"/>
      <c r="R222" s="23"/>
      <c r="S222" s="23">
        <v>0</v>
      </c>
      <c r="T222" s="23">
        <v>0.59530000000000005</v>
      </c>
      <c r="U222" s="23"/>
      <c r="V222" s="23"/>
      <c r="W222" s="23"/>
    </row>
    <row r="223" spans="1:23" x14ac:dyDescent="0.25">
      <c r="A223" s="23" t="s">
        <v>122</v>
      </c>
      <c r="B223" s="23" t="s">
        <v>515</v>
      </c>
      <c r="C223" s="23" t="s">
        <v>568</v>
      </c>
      <c r="D223" s="23" t="s">
        <v>569</v>
      </c>
      <c r="E223" s="23"/>
      <c r="F223" s="23">
        <v>6.9847000000000001</v>
      </c>
      <c r="G223" s="23">
        <v>0</v>
      </c>
      <c r="H223" s="23">
        <v>17.977699999999999</v>
      </c>
      <c r="I223" s="23">
        <v>0</v>
      </c>
      <c r="J223" s="23"/>
      <c r="K223" s="23"/>
      <c r="L223" s="23"/>
      <c r="M223" s="23"/>
      <c r="N223" s="23">
        <v>2.6360000000000001</v>
      </c>
      <c r="O223" s="23">
        <v>3.911</v>
      </c>
      <c r="P223" s="23"/>
      <c r="Q223" s="23"/>
      <c r="R223" s="23"/>
      <c r="S223" s="23">
        <v>0</v>
      </c>
      <c r="T223" s="23">
        <v>0.32540000000000002</v>
      </c>
      <c r="U223" s="23"/>
      <c r="V223" s="23"/>
      <c r="W223" s="23"/>
    </row>
    <row r="224" spans="1:23" x14ac:dyDescent="0.25">
      <c r="A224" s="23" t="s">
        <v>122</v>
      </c>
      <c r="B224" s="23" t="s">
        <v>515</v>
      </c>
      <c r="C224" s="23" t="s">
        <v>570</v>
      </c>
      <c r="D224" s="23" t="s">
        <v>571</v>
      </c>
      <c r="E224" s="23"/>
      <c r="F224" s="23">
        <v>8.7200000000000006</v>
      </c>
      <c r="G224" s="23">
        <v>0</v>
      </c>
      <c r="H224" s="23">
        <v>8.7200000000000006</v>
      </c>
      <c r="I224" s="23">
        <v>0</v>
      </c>
      <c r="J224" s="23"/>
      <c r="K224" s="23"/>
      <c r="L224" s="23"/>
      <c r="M224" s="23"/>
      <c r="N224" s="23">
        <v>2.6539999999999999</v>
      </c>
      <c r="O224" s="23">
        <v>3.3540000000000001</v>
      </c>
      <c r="P224" s="23"/>
      <c r="Q224" s="23">
        <v>0</v>
      </c>
      <c r="R224" s="23">
        <v>0</v>
      </c>
      <c r="S224" s="23">
        <v>0</v>
      </c>
      <c r="T224" s="23">
        <v>0</v>
      </c>
      <c r="U224" s="23"/>
      <c r="V224" s="23"/>
      <c r="W224" s="23">
        <v>0</v>
      </c>
    </row>
    <row r="225" spans="1:23" x14ac:dyDescent="0.25">
      <c r="A225" s="23" t="s">
        <v>122</v>
      </c>
      <c r="B225" s="23" t="s">
        <v>515</v>
      </c>
      <c r="C225" s="23" t="s">
        <v>572</v>
      </c>
      <c r="D225" s="23" t="s">
        <v>573</v>
      </c>
      <c r="E225" s="23"/>
      <c r="F225" s="23">
        <v>6.8057999999999996</v>
      </c>
      <c r="G225" s="23">
        <v>0</v>
      </c>
      <c r="H225" s="23">
        <v>13.9762</v>
      </c>
      <c r="I225" s="23">
        <v>0</v>
      </c>
      <c r="J225" s="23"/>
      <c r="K225" s="23"/>
      <c r="L225" s="23"/>
      <c r="M225" s="23"/>
      <c r="N225" s="23">
        <v>2.7517</v>
      </c>
      <c r="O225" s="23">
        <v>4.1334</v>
      </c>
      <c r="P225" s="23"/>
      <c r="Q225" s="23"/>
      <c r="R225" s="23"/>
      <c r="S225" s="23">
        <v>0</v>
      </c>
      <c r="T225" s="23">
        <v>7.9299999999999995E-2</v>
      </c>
      <c r="U225" s="23"/>
      <c r="V225" s="23"/>
      <c r="W225" s="23"/>
    </row>
    <row r="226" spans="1:23" x14ac:dyDescent="0.25">
      <c r="A226" s="23" t="s">
        <v>122</v>
      </c>
      <c r="B226" s="23" t="s">
        <v>515</v>
      </c>
      <c r="C226" s="23" t="s">
        <v>574</v>
      </c>
      <c r="D226" s="23" t="s">
        <v>575</v>
      </c>
      <c r="E226" s="23"/>
      <c r="F226" s="23">
        <v>9.4</v>
      </c>
      <c r="G226" s="23">
        <v>0</v>
      </c>
      <c r="H226" s="23">
        <v>9.4</v>
      </c>
      <c r="I226" s="23">
        <v>0</v>
      </c>
      <c r="J226" s="23"/>
      <c r="K226" s="23"/>
      <c r="L226" s="23"/>
      <c r="M226" s="23"/>
      <c r="N226" s="23">
        <v>2.65</v>
      </c>
      <c r="O226" s="23">
        <v>3.9</v>
      </c>
      <c r="P226" s="23"/>
      <c r="Q226" s="23">
        <v>0</v>
      </c>
      <c r="R226" s="23">
        <v>0</v>
      </c>
      <c r="S226" s="23">
        <v>0</v>
      </c>
      <c r="T226" s="23">
        <v>0.17</v>
      </c>
      <c r="U226" s="23"/>
      <c r="V226" s="23"/>
      <c r="W226" s="23">
        <v>0</v>
      </c>
    </row>
    <row r="227" spans="1:23" x14ac:dyDescent="0.25">
      <c r="A227" s="23" t="s">
        <v>122</v>
      </c>
      <c r="B227" s="23" t="s">
        <v>515</v>
      </c>
      <c r="C227" s="23" t="s">
        <v>576</v>
      </c>
      <c r="D227" s="23" t="s">
        <v>577</v>
      </c>
      <c r="E227" s="23"/>
      <c r="F227" s="23">
        <v>29.59</v>
      </c>
      <c r="G227" s="23">
        <v>0</v>
      </c>
      <c r="H227" s="23">
        <v>29.59</v>
      </c>
      <c r="I227" s="23">
        <v>0</v>
      </c>
      <c r="J227" s="23"/>
      <c r="K227" s="23"/>
      <c r="L227" s="23"/>
      <c r="M227" s="23"/>
      <c r="N227" s="23">
        <v>2.64</v>
      </c>
      <c r="O227" s="23">
        <v>3.88</v>
      </c>
      <c r="P227" s="23"/>
      <c r="Q227" s="23"/>
      <c r="R227" s="23"/>
      <c r="S227" s="23">
        <v>0</v>
      </c>
      <c r="T227" s="23">
        <v>0.89</v>
      </c>
      <c r="U227" s="23"/>
      <c r="V227" s="23"/>
      <c r="W227" s="23"/>
    </row>
    <row r="228" spans="1:23" x14ac:dyDescent="0.25">
      <c r="A228" s="23" t="s">
        <v>122</v>
      </c>
      <c r="B228" s="23" t="s">
        <v>515</v>
      </c>
      <c r="C228" s="23" t="s">
        <v>578</v>
      </c>
      <c r="D228" s="23" t="s">
        <v>579</v>
      </c>
      <c r="E228" s="23"/>
      <c r="F228" s="23">
        <v>7.1193</v>
      </c>
      <c r="G228" s="23">
        <v>0</v>
      </c>
      <c r="H228" s="23">
        <v>18.572700000000001</v>
      </c>
      <c r="I228" s="23">
        <v>0</v>
      </c>
      <c r="J228" s="23"/>
      <c r="K228" s="23"/>
      <c r="L228" s="23"/>
      <c r="M228" s="23"/>
      <c r="N228" s="23">
        <v>2.7044000000000001</v>
      </c>
      <c r="O228" s="23">
        <v>3.8891</v>
      </c>
      <c r="P228" s="23"/>
      <c r="Q228" s="23">
        <v>0</v>
      </c>
      <c r="R228" s="23">
        <v>0</v>
      </c>
      <c r="S228" s="23">
        <v>0</v>
      </c>
      <c r="T228" s="23">
        <v>2.4199999999999999E-2</v>
      </c>
      <c r="U228" s="23"/>
      <c r="V228" s="23"/>
      <c r="W228" s="23">
        <v>0</v>
      </c>
    </row>
    <row r="229" spans="1:23" x14ac:dyDescent="0.25">
      <c r="A229" s="23" t="s">
        <v>122</v>
      </c>
      <c r="B229" s="23" t="s">
        <v>515</v>
      </c>
      <c r="C229" s="23" t="s">
        <v>580</v>
      </c>
      <c r="D229" s="23" t="s">
        <v>581</v>
      </c>
      <c r="E229" s="23"/>
      <c r="F229" s="23">
        <v>12.35</v>
      </c>
      <c r="G229" s="23">
        <v>0</v>
      </c>
      <c r="H229" s="23">
        <v>24.324999999999999</v>
      </c>
      <c r="I229" s="23">
        <v>0</v>
      </c>
      <c r="J229" s="23"/>
      <c r="K229" s="23"/>
      <c r="L229" s="23"/>
      <c r="M229" s="23"/>
      <c r="N229" s="23">
        <v>2.5628000000000002</v>
      </c>
      <c r="O229" s="23">
        <v>4.0284000000000004</v>
      </c>
      <c r="P229" s="23"/>
      <c r="Q229" s="23">
        <v>0</v>
      </c>
      <c r="R229" s="23">
        <v>0</v>
      </c>
      <c r="S229" s="23">
        <v>0</v>
      </c>
      <c r="T229" s="23">
        <v>0.38162000000000001</v>
      </c>
      <c r="U229" s="23"/>
      <c r="V229" s="23"/>
      <c r="W229" s="23">
        <v>0</v>
      </c>
    </row>
    <row r="230" spans="1:23" x14ac:dyDescent="0.25">
      <c r="A230" s="23" t="s">
        <v>122</v>
      </c>
      <c r="B230" s="23" t="s">
        <v>515</v>
      </c>
      <c r="C230" s="23" t="s">
        <v>582</v>
      </c>
      <c r="D230" s="23" t="s">
        <v>583</v>
      </c>
      <c r="E230" s="23"/>
      <c r="F230" s="23">
        <v>9.5690000000000008</v>
      </c>
      <c r="G230" s="23">
        <v>0</v>
      </c>
      <c r="H230" s="23">
        <v>14.461</v>
      </c>
      <c r="I230" s="23">
        <v>0</v>
      </c>
      <c r="J230" s="23"/>
      <c r="K230" s="23"/>
      <c r="L230" s="23"/>
      <c r="M230" s="23"/>
      <c r="N230" s="23">
        <v>2.4620000000000002</v>
      </c>
      <c r="O230" s="23">
        <v>3.73</v>
      </c>
      <c r="P230" s="23"/>
      <c r="Q230" s="23">
        <v>0</v>
      </c>
      <c r="R230" s="23">
        <v>0</v>
      </c>
      <c r="S230" s="23">
        <v>0</v>
      </c>
      <c r="T230" s="23">
        <v>0.27</v>
      </c>
      <c r="U230" s="23"/>
      <c r="V230" s="23"/>
      <c r="W230" s="23">
        <v>0</v>
      </c>
    </row>
    <row r="231" spans="1:23" x14ac:dyDescent="0.25">
      <c r="A231" s="23" t="s">
        <v>122</v>
      </c>
      <c r="B231" s="23" t="s">
        <v>515</v>
      </c>
      <c r="C231" s="23" t="s">
        <v>584</v>
      </c>
      <c r="D231" s="23" t="s">
        <v>585</v>
      </c>
      <c r="E231" s="23"/>
      <c r="F231" s="23">
        <v>11.9261</v>
      </c>
      <c r="G231" s="23">
        <v>0</v>
      </c>
      <c r="H231" s="23">
        <v>16.076899999999998</v>
      </c>
      <c r="I231" s="23">
        <v>0</v>
      </c>
      <c r="J231" s="23"/>
      <c r="K231" s="23"/>
      <c r="L231" s="23"/>
      <c r="M231" s="23"/>
      <c r="N231" s="23">
        <v>2.5988000000000002</v>
      </c>
      <c r="O231" s="23">
        <v>3.871</v>
      </c>
      <c r="P231" s="23"/>
      <c r="Q231" s="23"/>
      <c r="R231" s="23"/>
      <c r="S231" s="23">
        <v>0</v>
      </c>
      <c r="T231" s="23">
        <v>0.15709999999999999</v>
      </c>
      <c r="U231" s="23"/>
      <c r="V231" s="23"/>
      <c r="W231" s="23"/>
    </row>
    <row r="232" spans="1:23" x14ac:dyDescent="0.25">
      <c r="A232" s="23" t="s">
        <v>122</v>
      </c>
      <c r="B232" s="23" t="s">
        <v>515</v>
      </c>
      <c r="C232" s="23" t="s">
        <v>586</v>
      </c>
      <c r="D232" s="23" t="s">
        <v>587</v>
      </c>
      <c r="E232" s="23"/>
      <c r="F232" s="23">
        <v>7.8045200000000001</v>
      </c>
      <c r="G232" s="23">
        <v>0</v>
      </c>
      <c r="H232" s="23">
        <v>8.1739499999999996</v>
      </c>
      <c r="I232" s="23">
        <v>0</v>
      </c>
      <c r="J232" s="23"/>
      <c r="K232" s="23"/>
      <c r="L232" s="23"/>
      <c r="M232" s="23"/>
      <c r="N232" s="23">
        <v>2.66235</v>
      </c>
      <c r="O232" s="23">
        <v>3.5710099999999998</v>
      </c>
      <c r="P232" s="23"/>
      <c r="Q232" s="23">
        <v>0</v>
      </c>
      <c r="R232" s="23">
        <v>0</v>
      </c>
      <c r="S232" s="23">
        <v>0</v>
      </c>
      <c r="T232" s="23">
        <v>0.19012999999999999</v>
      </c>
      <c r="U232" s="23"/>
      <c r="V232" s="23"/>
      <c r="W232" s="23">
        <v>0</v>
      </c>
    </row>
    <row r="233" spans="1:23" x14ac:dyDescent="0.25">
      <c r="A233" s="23" t="s">
        <v>122</v>
      </c>
      <c r="B233" s="23" t="s">
        <v>515</v>
      </c>
      <c r="C233" s="23" t="s">
        <v>588</v>
      </c>
      <c r="D233" s="23" t="s">
        <v>589</v>
      </c>
      <c r="E233" s="23"/>
      <c r="F233" s="23">
        <v>11.33</v>
      </c>
      <c r="G233" s="23">
        <v>0</v>
      </c>
      <c r="H233" s="23">
        <v>11.33</v>
      </c>
      <c r="I233" s="23">
        <v>0</v>
      </c>
      <c r="J233" s="23"/>
      <c r="K233" s="23"/>
      <c r="L233" s="23"/>
      <c r="M233" s="23"/>
      <c r="N233" s="23">
        <v>2.46</v>
      </c>
      <c r="O233" s="23">
        <v>3.87</v>
      </c>
      <c r="P233" s="23"/>
      <c r="Q233" s="23">
        <v>0</v>
      </c>
      <c r="R233" s="23">
        <v>0</v>
      </c>
      <c r="S233" s="23">
        <v>0</v>
      </c>
      <c r="T233" s="23">
        <v>0</v>
      </c>
      <c r="U233" s="23"/>
      <c r="V233" s="23"/>
      <c r="W233" s="23">
        <v>0</v>
      </c>
    </row>
    <row r="234" spans="1:23" x14ac:dyDescent="0.25">
      <c r="A234" s="23" t="s">
        <v>122</v>
      </c>
      <c r="B234" s="23" t="s">
        <v>515</v>
      </c>
      <c r="C234" s="23" t="s">
        <v>590</v>
      </c>
      <c r="D234" s="23" t="s">
        <v>591</v>
      </c>
      <c r="E234" s="23"/>
      <c r="F234" s="23">
        <v>8.61</v>
      </c>
      <c r="G234" s="23">
        <v>0</v>
      </c>
      <c r="H234" s="23">
        <v>15.75</v>
      </c>
      <c r="I234" s="23">
        <v>0</v>
      </c>
      <c r="J234" s="23"/>
      <c r="K234" s="23"/>
      <c r="L234" s="23"/>
      <c r="M234" s="23"/>
      <c r="N234" s="23">
        <v>2.5299999999999998</v>
      </c>
      <c r="O234" s="23">
        <v>3.9</v>
      </c>
      <c r="P234" s="23"/>
      <c r="Q234" s="23"/>
      <c r="R234" s="23"/>
      <c r="S234" s="23">
        <v>0</v>
      </c>
      <c r="T234" s="23"/>
      <c r="U234" s="23"/>
      <c r="V234" s="23"/>
      <c r="W234" s="23"/>
    </row>
    <row r="235" spans="1:23" x14ac:dyDescent="0.25">
      <c r="A235" s="23" t="s">
        <v>122</v>
      </c>
      <c r="B235" s="23" t="s">
        <v>515</v>
      </c>
      <c r="C235" s="23" t="s">
        <v>592</v>
      </c>
      <c r="D235" s="23" t="s">
        <v>593</v>
      </c>
      <c r="E235" s="23"/>
      <c r="F235" s="23">
        <v>11.618</v>
      </c>
      <c r="G235" s="23">
        <v>0</v>
      </c>
      <c r="H235" s="23">
        <v>11.618</v>
      </c>
      <c r="I235" s="23">
        <v>0</v>
      </c>
      <c r="J235" s="23"/>
      <c r="K235" s="23"/>
      <c r="L235" s="23"/>
      <c r="M235" s="23"/>
      <c r="N235" s="23">
        <v>2.6701999999999999</v>
      </c>
      <c r="O235" s="23">
        <v>3.8769999999999998</v>
      </c>
      <c r="P235" s="23"/>
      <c r="Q235" s="23"/>
      <c r="R235" s="23"/>
      <c r="S235" s="23">
        <v>0</v>
      </c>
      <c r="T235" s="23">
        <v>0.15060000000000001</v>
      </c>
      <c r="U235" s="23"/>
      <c r="V235" s="23"/>
      <c r="W235" s="23"/>
    </row>
    <row r="236" spans="1:23" x14ac:dyDescent="0.25">
      <c r="A236" s="23" t="s">
        <v>122</v>
      </c>
      <c r="B236" s="23" t="s">
        <v>515</v>
      </c>
      <c r="C236" s="23" t="s">
        <v>594</v>
      </c>
      <c r="D236" s="23" t="s">
        <v>595</v>
      </c>
      <c r="E236" s="23"/>
      <c r="F236" s="23">
        <v>8.3111999999999995</v>
      </c>
      <c r="G236" s="23">
        <v>0</v>
      </c>
      <c r="H236" s="23">
        <v>8.3111999999999995</v>
      </c>
      <c r="I236" s="23">
        <v>0</v>
      </c>
      <c r="J236" s="23"/>
      <c r="K236" s="23"/>
      <c r="L236" s="23"/>
      <c r="M236" s="23"/>
      <c r="N236" s="23">
        <v>2.6518000000000002</v>
      </c>
      <c r="O236" s="23">
        <v>3.9881000000000002</v>
      </c>
      <c r="P236" s="23"/>
      <c r="Q236" s="23"/>
      <c r="R236" s="23"/>
      <c r="S236" s="23">
        <v>0</v>
      </c>
      <c r="T236" s="23"/>
      <c r="U236" s="23"/>
      <c r="V236" s="23"/>
      <c r="W236" s="23"/>
    </row>
    <row r="237" spans="1:23" x14ac:dyDescent="0.25">
      <c r="A237" s="23" t="s">
        <v>122</v>
      </c>
      <c r="B237" s="23" t="s">
        <v>515</v>
      </c>
      <c r="C237" s="23" t="s">
        <v>596</v>
      </c>
      <c r="D237" s="23" t="s">
        <v>597</v>
      </c>
      <c r="E237" s="23"/>
      <c r="F237" s="23">
        <v>11.9</v>
      </c>
      <c r="G237" s="23">
        <v>0</v>
      </c>
      <c r="H237" s="23">
        <v>18.600000000000001</v>
      </c>
      <c r="I237" s="23">
        <v>0</v>
      </c>
      <c r="J237" s="23"/>
      <c r="K237" s="23"/>
      <c r="L237" s="23"/>
      <c r="M237" s="23"/>
      <c r="N237" s="23">
        <v>2.609</v>
      </c>
      <c r="O237" s="23">
        <v>4.6007999999999996</v>
      </c>
      <c r="P237" s="23"/>
      <c r="Q237" s="23"/>
      <c r="R237" s="23"/>
      <c r="S237" s="23">
        <v>0</v>
      </c>
      <c r="T237" s="23">
        <v>0.7389</v>
      </c>
      <c r="U237" s="23"/>
      <c r="V237" s="23"/>
      <c r="W237" s="23"/>
    </row>
    <row r="238" spans="1:23" x14ac:dyDescent="0.25">
      <c r="A238" s="23" t="s">
        <v>122</v>
      </c>
      <c r="B238" s="23" t="s">
        <v>515</v>
      </c>
      <c r="C238" s="23" t="s">
        <v>598</v>
      </c>
      <c r="D238" s="23" t="s">
        <v>599</v>
      </c>
      <c r="E238" s="23"/>
      <c r="F238" s="23">
        <v>10.2041</v>
      </c>
      <c r="G238" s="23">
        <v>0</v>
      </c>
      <c r="H238" s="23">
        <v>10.2041</v>
      </c>
      <c r="I238" s="23">
        <v>0</v>
      </c>
      <c r="J238" s="23"/>
      <c r="K238" s="23"/>
      <c r="L238" s="23"/>
      <c r="M238" s="23"/>
      <c r="N238" s="23">
        <v>2.3708</v>
      </c>
      <c r="O238" s="23">
        <v>3.7884000000000002</v>
      </c>
      <c r="P238" s="23"/>
      <c r="Q238" s="23">
        <v>0</v>
      </c>
      <c r="R238" s="23">
        <v>0</v>
      </c>
      <c r="S238" s="23">
        <v>0</v>
      </c>
      <c r="T238" s="23">
        <v>0.24429999999999999</v>
      </c>
      <c r="U238" s="23"/>
      <c r="V238" s="23"/>
      <c r="W238" s="23">
        <v>0</v>
      </c>
    </row>
    <row r="239" spans="1:23" x14ac:dyDescent="0.25">
      <c r="A239" s="23" t="s">
        <v>122</v>
      </c>
      <c r="B239" s="23" t="s">
        <v>515</v>
      </c>
      <c r="C239" s="23" t="s">
        <v>600</v>
      </c>
      <c r="D239" s="23" t="s">
        <v>601</v>
      </c>
      <c r="E239" s="23"/>
      <c r="F239" s="23">
        <v>9.2979000000000003</v>
      </c>
      <c r="G239" s="23">
        <v>0</v>
      </c>
      <c r="H239" s="23">
        <v>23.8353</v>
      </c>
      <c r="I239" s="23">
        <v>0</v>
      </c>
      <c r="J239" s="23"/>
      <c r="K239" s="23"/>
      <c r="L239" s="23"/>
      <c r="M239" s="23"/>
      <c r="N239" s="23">
        <v>2.6692</v>
      </c>
      <c r="O239" s="23">
        <v>3.7909000000000002</v>
      </c>
      <c r="P239" s="23"/>
      <c r="Q239" s="23">
        <v>0</v>
      </c>
      <c r="R239" s="23">
        <v>0</v>
      </c>
      <c r="S239" s="23">
        <v>0</v>
      </c>
      <c r="T239" s="23">
        <v>0.21629999999999999</v>
      </c>
      <c r="U239" s="23"/>
      <c r="V239" s="23"/>
      <c r="W239" s="23">
        <v>0</v>
      </c>
    </row>
    <row r="240" spans="1:23" x14ac:dyDescent="0.25">
      <c r="A240" s="23" t="s">
        <v>122</v>
      </c>
      <c r="B240" s="23" t="s">
        <v>515</v>
      </c>
      <c r="C240" s="23" t="s">
        <v>602</v>
      </c>
      <c r="D240" s="23" t="s">
        <v>603</v>
      </c>
      <c r="E240" s="23"/>
      <c r="F240" s="23">
        <v>7.5</v>
      </c>
      <c r="G240" s="23">
        <v>0</v>
      </c>
      <c r="H240" s="23">
        <v>7.5</v>
      </c>
      <c r="I240" s="23">
        <v>0</v>
      </c>
      <c r="J240" s="23"/>
      <c r="K240" s="23"/>
      <c r="L240" s="23"/>
      <c r="M240" s="23"/>
      <c r="N240" s="23">
        <v>2.2599999999999998</v>
      </c>
      <c r="O240" s="23">
        <v>3.9</v>
      </c>
      <c r="P240" s="23"/>
      <c r="Q240" s="23"/>
      <c r="R240" s="23"/>
      <c r="S240" s="23">
        <v>0</v>
      </c>
      <c r="T240" s="23"/>
      <c r="U240" s="23"/>
      <c r="V240" s="23"/>
      <c r="W240" s="23"/>
    </row>
    <row r="241" spans="1:23" x14ac:dyDescent="0.25">
      <c r="A241" s="23" t="s">
        <v>122</v>
      </c>
      <c r="B241" s="23" t="s">
        <v>515</v>
      </c>
      <c r="C241" s="23" t="s">
        <v>604</v>
      </c>
      <c r="D241" s="23" t="s">
        <v>605</v>
      </c>
      <c r="E241" s="23"/>
      <c r="F241" s="23">
        <v>18.145</v>
      </c>
      <c r="G241" s="23">
        <v>0</v>
      </c>
      <c r="H241" s="23">
        <v>18.145</v>
      </c>
      <c r="I241" s="23">
        <v>0</v>
      </c>
      <c r="J241" s="23"/>
      <c r="K241" s="23"/>
      <c r="L241" s="23"/>
      <c r="M241" s="23"/>
      <c r="N241" s="23">
        <v>2.5720000000000001</v>
      </c>
      <c r="O241" s="23">
        <v>3.8959999999999999</v>
      </c>
      <c r="P241" s="23"/>
      <c r="Q241" s="23">
        <v>0</v>
      </c>
      <c r="R241" s="23">
        <v>0</v>
      </c>
      <c r="S241" s="23">
        <v>0</v>
      </c>
      <c r="T241" s="23">
        <v>0.156</v>
      </c>
      <c r="U241" s="23"/>
      <c r="V241" s="23"/>
      <c r="W241" s="23">
        <v>0</v>
      </c>
    </row>
    <row r="242" spans="1:23" x14ac:dyDescent="0.25">
      <c r="A242" s="23" t="s">
        <v>122</v>
      </c>
      <c r="B242" s="23" t="s">
        <v>515</v>
      </c>
      <c r="C242" s="23" t="s">
        <v>606</v>
      </c>
      <c r="D242" s="23" t="s">
        <v>607</v>
      </c>
      <c r="E242" s="23"/>
      <c r="F242" s="23">
        <v>7.1</v>
      </c>
      <c r="G242" s="23">
        <v>0</v>
      </c>
      <c r="H242" s="23">
        <v>23.52</v>
      </c>
      <c r="I242" s="23">
        <v>0</v>
      </c>
      <c r="J242" s="23"/>
      <c r="K242" s="23"/>
      <c r="L242" s="23"/>
      <c r="M242" s="23"/>
      <c r="N242" s="23">
        <v>2.3462000000000001</v>
      </c>
      <c r="O242" s="23">
        <v>3.8871000000000002</v>
      </c>
      <c r="P242" s="23"/>
      <c r="Q242" s="23"/>
      <c r="R242" s="23"/>
      <c r="S242" s="23">
        <v>0</v>
      </c>
      <c r="T242" s="23">
        <v>5.3499999999999999E-2</v>
      </c>
      <c r="U242" s="23"/>
      <c r="V242" s="23"/>
      <c r="W242" s="23"/>
    </row>
    <row r="243" spans="1:23" x14ac:dyDescent="0.25">
      <c r="A243" s="23" t="s">
        <v>122</v>
      </c>
      <c r="B243" s="23" t="s">
        <v>515</v>
      </c>
      <c r="C243" s="23" t="s">
        <v>608</v>
      </c>
      <c r="D243" s="23" t="s">
        <v>609</v>
      </c>
      <c r="E243" s="23"/>
      <c r="F243" s="23">
        <v>4.6917</v>
      </c>
      <c r="G243" s="23">
        <v>0</v>
      </c>
      <c r="H243" s="23">
        <v>13.260899999999999</v>
      </c>
      <c r="I243" s="23">
        <v>0</v>
      </c>
      <c r="J243" s="23"/>
      <c r="K243" s="23"/>
      <c r="L243" s="23"/>
      <c r="M243" s="23"/>
      <c r="N243" s="23">
        <v>2.6286</v>
      </c>
      <c r="O243" s="23">
        <v>3.7446000000000002</v>
      </c>
      <c r="P243" s="23"/>
      <c r="Q243" s="23">
        <v>0</v>
      </c>
      <c r="R243" s="23">
        <v>0</v>
      </c>
      <c r="S243" s="23">
        <v>0</v>
      </c>
      <c r="T243" s="23">
        <v>0.20380000000000001</v>
      </c>
      <c r="U243" s="23"/>
      <c r="V243" s="23"/>
      <c r="W243" s="23">
        <v>0</v>
      </c>
    </row>
    <row r="244" spans="1:23" x14ac:dyDescent="0.25">
      <c r="A244" s="23" t="s">
        <v>122</v>
      </c>
      <c r="B244" s="23" t="s">
        <v>515</v>
      </c>
      <c r="C244" s="23" t="s">
        <v>610</v>
      </c>
      <c r="D244" s="23" t="s">
        <v>611</v>
      </c>
      <c r="E244" s="23"/>
      <c r="F244" s="23">
        <v>24.99</v>
      </c>
      <c r="G244" s="23">
        <v>0</v>
      </c>
      <c r="H244" s="23">
        <v>26.23</v>
      </c>
      <c r="I244" s="23">
        <v>0</v>
      </c>
      <c r="J244" s="23"/>
      <c r="K244" s="23"/>
      <c r="L244" s="23"/>
      <c r="M244" s="23"/>
      <c r="N244" s="23">
        <v>5.01</v>
      </c>
      <c r="O244" s="23">
        <v>3.27</v>
      </c>
      <c r="P244" s="23"/>
      <c r="Q244" s="23"/>
      <c r="R244" s="23"/>
      <c r="S244" s="23">
        <v>0</v>
      </c>
      <c r="T244" s="23">
        <v>0.28000000000000003</v>
      </c>
      <c r="U244" s="23"/>
      <c r="V244" s="23"/>
      <c r="W244" s="23"/>
    </row>
    <row r="245" spans="1:23" x14ac:dyDescent="0.25">
      <c r="A245" s="23" t="s">
        <v>122</v>
      </c>
      <c r="B245" s="23" t="s">
        <v>515</v>
      </c>
      <c r="C245" s="23" t="s">
        <v>612</v>
      </c>
      <c r="D245" s="23" t="s">
        <v>613</v>
      </c>
      <c r="E245" s="23"/>
      <c r="F245" s="23">
        <v>12.303000000000001</v>
      </c>
      <c r="G245" s="23">
        <v>0</v>
      </c>
      <c r="H245" s="23">
        <v>34.514000000000003</v>
      </c>
      <c r="I245" s="23">
        <v>0</v>
      </c>
      <c r="J245" s="23"/>
      <c r="K245" s="23"/>
      <c r="L245" s="23"/>
      <c r="M245" s="23"/>
      <c r="N245" s="23">
        <v>2.5579999999999998</v>
      </c>
      <c r="O245" s="23">
        <v>4.0358999999999998</v>
      </c>
      <c r="P245" s="23"/>
      <c r="Q245" s="23">
        <v>0</v>
      </c>
      <c r="R245" s="23">
        <v>0</v>
      </c>
      <c r="S245" s="23">
        <v>0</v>
      </c>
      <c r="T245" s="23">
        <v>0.20100000000000001</v>
      </c>
      <c r="U245" s="23"/>
      <c r="V245" s="23"/>
      <c r="W245" s="23">
        <v>0</v>
      </c>
    </row>
    <row r="246" spans="1:23" x14ac:dyDescent="0.25">
      <c r="A246" s="23" t="s">
        <v>122</v>
      </c>
      <c r="B246" s="23" t="s">
        <v>515</v>
      </c>
      <c r="C246" s="23" t="s">
        <v>614</v>
      </c>
      <c r="D246" s="23" t="s">
        <v>615</v>
      </c>
      <c r="E246" s="23"/>
      <c r="F246" s="23">
        <v>10.38</v>
      </c>
      <c r="G246" s="23">
        <v>0</v>
      </c>
      <c r="H246" s="23">
        <v>11.16</v>
      </c>
      <c r="I246" s="23">
        <v>0</v>
      </c>
      <c r="J246" s="23"/>
      <c r="K246" s="23"/>
      <c r="L246" s="23"/>
      <c r="M246" s="23"/>
      <c r="N246" s="23">
        <v>2.5219999999999998</v>
      </c>
      <c r="O246" s="23">
        <v>3.3456999999999999</v>
      </c>
      <c r="P246" s="23"/>
      <c r="Q246" s="23">
        <v>2.5219999999999998</v>
      </c>
      <c r="R246" s="23">
        <v>3.3456999999999999</v>
      </c>
      <c r="S246" s="23">
        <v>0</v>
      </c>
      <c r="T246" s="23">
        <v>0.49530000000000002</v>
      </c>
      <c r="U246" s="23"/>
      <c r="V246" s="23"/>
      <c r="W246" s="23"/>
    </row>
    <row r="247" spans="1:23" x14ac:dyDescent="0.25">
      <c r="A247" s="23" t="s">
        <v>122</v>
      </c>
      <c r="B247" s="23" t="s">
        <v>515</v>
      </c>
      <c r="C247" s="23" t="s">
        <v>616</v>
      </c>
      <c r="D247" s="23" t="s">
        <v>617</v>
      </c>
      <c r="E247" s="23"/>
      <c r="F247" s="23">
        <v>8.4</v>
      </c>
      <c r="G247" s="23">
        <v>0</v>
      </c>
      <c r="H247" s="23">
        <v>8.4</v>
      </c>
      <c r="I247" s="23">
        <v>0</v>
      </c>
      <c r="J247" s="23"/>
      <c r="K247" s="23"/>
      <c r="L247" s="23"/>
      <c r="M247" s="23"/>
      <c r="N247" s="23">
        <v>2.52</v>
      </c>
      <c r="O247" s="23">
        <v>3.9550000000000001</v>
      </c>
      <c r="P247" s="23"/>
      <c r="Q247" s="23">
        <v>0</v>
      </c>
      <c r="R247" s="23">
        <v>0</v>
      </c>
      <c r="S247" s="23">
        <v>0</v>
      </c>
      <c r="T247" s="23">
        <v>0</v>
      </c>
      <c r="U247" s="23"/>
      <c r="V247" s="23"/>
      <c r="W247" s="23">
        <v>0</v>
      </c>
    </row>
    <row r="248" spans="1:23" x14ac:dyDescent="0.25">
      <c r="A248" s="23" t="s">
        <v>122</v>
      </c>
      <c r="B248" s="23" t="s">
        <v>515</v>
      </c>
      <c r="C248" s="23" t="s">
        <v>618</v>
      </c>
      <c r="D248" s="23" t="s">
        <v>619</v>
      </c>
      <c r="E248" s="23"/>
      <c r="F248" s="23">
        <v>13.868</v>
      </c>
      <c r="G248" s="23">
        <v>0</v>
      </c>
      <c r="H248" s="23">
        <v>33.643000000000001</v>
      </c>
      <c r="I248" s="23">
        <v>0</v>
      </c>
      <c r="J248" s="23"/>
      <c r="K248" s="23"/>
      <c r="L248" s="23"/>
      <c r="M248" s="23"/>
      <c r="N248" s="23">
        <v>2.4900000000000002</v>
      </c>
      <c r="O248" s="23">
        <v>4.8659999999999997</v>
      </c>
      <c r="P248" s="23"/>
      <c r="Q248" s="23"/>
      <c r="R248" s="23"/>
      <c r="S248" s="23">
        <v>0</v>
      </c>
      <c r="T248" s="23">
        <v>0.15</v>
      </c>
      <c r="U248" s="23"/>
      <c r="V248" s="23"/>
      <c r="W248" s="23"/>
    </row>
    <row r="249" spans="1:23" x14ac:dyDescent="0.25">
      <c r="A249" s="23" t="s">
        <v>122</v>
      </c>
      <c r="B249" s="23" t="s">
        <v>515</v>
      </c>
      <c r="C249" s="23" t="s">
        <v>620</v>
      </c>
      <c r="D249" s="23" t="s">
        <v>621</v>
      </c>
      <c r="E249" s="23"/>
      <c r="F249" s="23">
        <v>7.5297000000000001</v>
      </c>
      <c r="G249" s="23">
        <v>0</v>
      </c>
      <c r="H249" s="23">
        <v>8.2096999999999998</v>
      </c>
      <c r="I249" s="23">
        <v>0</v>
      </c>
      <c r="J249" s="23"/>
      <c r="K249" s="23"/>
      <c r="L249" s="23"/>
      <c r="M249" s="23"/>
      <c r="N249" s="23">
        <v>2.6139000000000001</v>
      </c>
      <c r="O249" s="23">
        <v>3.8117000000000001</v>
      </c>
      <c r="P249" s="23"/>
      <c r="Q249" s="23">
        <v>0</v>
      </c>
      <c r="R249" s="23">
        <v>0</v>
      </c>
      <c r="S249" s="23">
        <v>0</v>
      </c>
      <c r="T249" s="23">
        <v>0.20799999999999999</v>
      </c>
      <c r="U249" s="23"/>
      <c r="V249" s="23"/>
      <c r="W249" s="23">
        <v>0</v>
      </c>
    </row>
    <row r="250" spans="1:23" x14ac:dyDescent="0.25">
      <c r="A250" s="23" t="s">
        <v>122</v>
      </c>
      <c r="B250" s="23" t="s">
        <v>515</v>
      </c>
      <c r="C250" s="23" t="s">
        <v>622</v>
      </c>
      <c r="D250" s="23" t="s">
        <v>623</v>
      </c>
      <c r="E250" s="23"/>
      <c r="F250" s="23">
        <v>7.37</v>
      </c>
      <c r="G250" s="23">
        <v>0</v>
      </c>
      <c r="H250" s="23">
        <v>12.35</v>
      </c>
      <c r="I250" s="23">
        <v>0</v>
      </c>
      <c r="J250" s="23"/>
      <c r="K250" s="23"/>
      <c r="L250" s="23"/>
      <c r="M250" s="23"/>
      <c r="N250" s="23">
        <v>2.62</v>
      </c>
      <c r="O250" s="23">
        <v>3.76</v>
      </c>
      <c r="P250" s="23"/>
      <c r="Q250" s="23"/>
      <c r="R250" s="23"/>
      <c r="S250" s="23">
        <v>0</v>
      </c>
      <c r="T250" s="23">
        <v>0.24</v>
      </c>
      <c r="U250" s="23"/>
      <c r="V250" s="23"/>
      <c r="W250" s="23"/>
    </row>
    <row r="251" spans="1:23" x14ac:dyDescent="0.25">
      <c r="A251" s="23" t="s">
        <v>122</v>
      </c>
      <c r="B251" s="23" t="s">
        <v>515</v>
      </c>
      <c r="C251" s="23" t="s">
        <v>624</v>
      </c>
      <c r="D251" s="23" t="s">
        <v>625</v>
      </c>
      <c r="E251" s="23"/>
      <c r="F251" s="23">
        <v>11.375400000000001</v>
      </c>
      <c r="G251" s="23">
        <v>0</v>
      </c>
      <c r="H251" s="23">
        <v>16.805399999999999</v>
      </c>
      <c r="I251" s="23">
        <v>0</v>
      </c>
      <c r="J251" s="23"/>
      <c r="K251" s="23"/>
      <c r="L251" s="23"/>
      <c r="M251" s="23"/>
      <c r="N251" s="23">
        <v>2.6987000000000001</v>
      </c>
      <c r="O251" s="23">
        <v>3.7584</v>
      </c>
      <c r="P251" s="23"/>
      <c r="Q251" s="23">
        <v>0</v>
      </c>
      <c r="R251" s="23">
        <v>0</v>
      </c>
      <c r="S251" s="23">
        <v>0</v>
      </c>
      <c r="T251" s="23">
        <v>0.40029999999999999</v>
      </c>
      <c r="U251" s="23"/>
      <c r="V251" s="23"/>
      <c r="W251" s="23">
        <v>0</v>
      </c>
    </row>
    <row r="252" spans="1:23" x14ac:dyDescent="0.25">
      <c r="A252" s="23" t="s">
        <v>122</v>
      </c>
      <c r="B252" s="23" t="s">
        <v>515</v>
      </c>
      <c r="C252" s="23" t="s">
        <v>626</v>
      </c>
      <c r="D252" s="23" t="s">
        <v>627</v>
      </c>
      <c r="E252" s="23"/>
      <c r="F252" s="23">
        <v>10.612399999999999</v>
      </c>
      <c r="G252" s="23">
        <v>0</v>
      </c>
      <c r="H252" s="23">
        <v>10.612399999999999</v>
      </c>
      <c r="I252" s="23">
        <v>0</v>
      </c>
      <c r="J252" s="23"/>
      <c r="K252" s="23"/>
      <c r="L252" s="23"/>
      <c r="M252" s="23"/>
      <c r="N252" s="23">
        <v>2.5829</v>
      </c>
      <c r="O252" s="23">
        <v>4.1725000000000003</v>
      </c>
      <c r="P252" s="23"/>
      <c r="Q252" s="23">
        <v>0</v>
      </c>
      <c r="R252" s="23">
        <v>0</v>
      </c>
      <c r="S252" s="23">
        <v>0</v>
      </c>
      <c r="T252" s="23">
        <v>0.16739999999999999</v>
      </c>
      <c r="U252" s="23"/>
      <c r="V252" s="23"/>
      <c r="W252" s="23">
        <v>0</v>
      </c>
    </row>
    <row r="253" spans="1:23" x14ac:dyDescent="0.25">
      <c r="A253" s="23" t="s">
        <v>122</v>
      </c>
      <c r="B253" s="23" t="s">
        <v>515</v>
      </c>
      <c r="C253" s="23" t="s">
        <v>628</v>
      </c>
      <c r="D253" s="23" t="s">
        <v>629</v>
      </c>
      <c r="E253" s="23"/>
      <c r="F253" s="23">
        <v>12.646699999999999</v>
      </c>
      <c r="G253" s="23">
        <v>0</v>
      </c>
      <c r="H253" s="23">
        <v>12.646699999999999</v>
      </c>
      <c r="I253" s="23">
        <v>0</v>
      </c>
      <c r="J253" s="23"/>
      <c r="K253" s="23"/>
      <c r="L253" s="23"/>
      <c r="M253" s="23"/>
      <c r="N253" s="23">
        <v>2.6105</v>
      </c>
      <c r="O253" s="23">
        <v>4.0071000000000003</v>
      </c>
      <c r="P253" s="23"/>
      <c r="Q253" s="23">
        <v>0</v>
      </c>
      <c r="R253" s="23">
        <v>0</v>
      </c>
      <c r="S253" s="23">
        <v>0</v>
      </c>
      <c r="T253" s="23">
        <v>3.0099999999999998E-2</v>
      </c>
      <c r="U253" s="23"/>
      <c r="V253" s="23"/>
      <c r="W253" s="23">
        <v>0</v>
      </c>
    </row>
    <row r="254" spans="1:23" x14ac:dyDescent="0.25">
      <c r="A254" s="23" t="s">
        <v>122</v>
      </c>
      <c r="B254" s="23" t="s">
        <v>515</v>
      </c>
      <c r="C254" s="23" t="s">
        <v>630</v>
      </c>
      <c r="D254" s="23" t="s">
        <v>631</v>
      </c>
      <c r="E254" s="23"/>
      <c r="F254" s="23">
        <v>6.8</v>
      </c>
      <c r="G254" s="23">
        <v>0</v>
      </c>
      <c r="H254" s="23">
        <v>16.39</v>
      </c>
      <c r="I254" s="23">
        <v>0</v>
      </c>
      <c r="J254" s="23"/>
      <c r="K254" s="23"/>
      <c r="L254" s="23"/>
      <c r="M254" s="23"/>
      <c r="N254" s="23">
        <v>2.5299999999999998</v>
      </c>
      <c r="O254" s="23">
        <v>3.9990000000000001</v>
      </c>
      <c r="P254" s="23"/>
      <c r="Q254" s="23">
        <v>0</v>
      </c>
      <c r="R254" s="23">
        <v>0</v>
      </c>
      <c r="S254" s="23">
        <v>0</v>
      </c>
      <c r="T254" s="23">
        <v>4.4999999999999998E-2</v>
      </c>
      <c r="U254" s="23"/>
      <c r="V254" s="23"/>
      <c r="W254" s="23">
        <v>0</v>
      </c>
    </row>
    <row r="255" spans="1:23" x14ac:dyDescent="0.25">
      <c r="A255" s="23" t="s">
        <v>122</v>
      </c>
      <c r="B255" s="23" t="s">
        <v>515</v>
      </c>
      <c r="C255" s="23" t="s">
        <v>632</v>
      </c>
      <c r="D255" s="23" t="s">
        <v>633</v>
      </c>
      <c r="E255" s="23"/>
      <c r="F255" s="23">
        <v>25.86</v>
      </c>
      <c r="G255" s="23">
        <v>0</v>
      </c>
      <c r="H255" s="23">
        <v>25.86</v>
      </c>
      <c r="I255" s="23">
        <v>0</v>
      </c>
      <c r="J255" s="23"/>
      <c r="K255" s="23"/>
      <c r="L255" s="23"/>
      <c r="M255" s="23"/>
      <c r="N255" s="23">
        <v>2.59</v>
      </c>
      <c r="O255" s="23">
        <v>4.2300000000000004</v>
      </c>
      <c r="P255" s="23"/>
      <c r="Q255" s="23">
        <v>0</v>
      </c>
      <c r="R255" s="23">
        <v>0</v>
      </c>
      <c r="S255" s="23">
        <v>0</v>
      </c>
      <c r="T255" s="23">
        <v>0.16</v>
      </c>
      <c r="U255" s="23"/>
      <c r="V255" s="23"/>
      <c r="W255" s="23">
        <v>0</v>
      </c>
    </row>
    <row r="256" spans="1:23" x14ac:dyDescent="0.25">
      <c r="A256" s="23" t="s">
        <v>122</v>
      </c>
      <c r="B256" s="23" t="s">
        <v>515</v>
      </c>
      <c r="C256" s="23" t="s">
        <v>634</v>
      </c>
      <c r="D256" s="23" t="s">
        <v>635</v>
      </c>
      <c r="E256" s="23"/>
      <c r="F256" s="23">
        <v>7.7777799999999999</v>
      </c>
      <c r="G256" s="23">
        <v>0</v>
      </c>
      <c r="H256" s="23">
        <v>12.945</v>
      </c>
      <c r="I256" s="23">
        <v>0</v>
      </c>
      <c r="J256" s="23"/>
      <c r="K256" s="23"/>
      <c r="L256" s="23"/>
      <c r="M256" s="23"/>
      <c r="N256" s="23">
        <v>2.6830400000000001</v>
      </c>
      <c r="O256" s="23">
        <v>2.9765600000000001</v>
      </c>
      <c r="P256" s="23"/>
      <c r="Q256" s="23">
        <v>0</v>
      </c>
      <c r="R256" s="23">
        <v>0</v>
      </c>
      <c r="S256" s="23">
        <v>0</v>
      </c>
      <c r="T256" s="23">
        <v>0.13975000000000001</v>
      </c>
      <c r="U256" s="23"/>
      <c r="V256" s="23"/>
      <c r="W256" s="23">
        <v>0</v>
      </c>
    </row>
    <row r="257" spans="1:23" x14ac:dyDescent="0.25">
      <c r="A257" s="23" t="s">
        <v>122</v>
      </c>
      <c r="B257" s="23" t="s">
        <v>515</v>
      </c>
      <c r="C257" s="23" t="s">
        <v>636</v>
      </c>
      <c r="D257" s="23" t="s">
        <v>637</v>
      </c>
      <c r="E257" s="23"/>
      <c r="F257" s="23">
        <v>7.21</v>
      </c>
      <c r="G257" s="23">
        <v>0</v>
      </c>
      <c r="H257" s="23">
        <v>14.000999999999999</v>
      </c>
      <c r="I257" s="23">
        <v>0</v>
      </c>
      <c r="J257" s="23"/>
      <c r="K257" s="23"/>
      <c r="L257" s="23"/>
      <c r="M257" s="23"/>
      <c r="N257" s="23">
        <v>2.3287</v>
      </c>
      <c r="O257" s="23">
        <v>3.2360000000000002</v>
      </c>
      <c r="P257" s="23"/>
      <c r="Q257" s="23">
        <v>0</v>
      </c>
      <c r="R257" s="23">
        <v>0</v>
      </c>
      <c r="S257" s="23">
        <v>0</v>
      </c>
      <c r="T257" s="23">
        <v>0</v>
      </c>
      <c r="U257" s="23"/>
      <c r="V257" s="23"/>
      <c r="W257" s="23">
        <v>0</v>
      </c>
    </row>
    <row r="258" spans="1:23" x14ac:dyDescent="0.25">
      <c r="A258" s="23" t="s">
        <v>122</v>
      </c>
      <c r="B258" s="23" t="s">
        <v>515</v>
      </c>
      <c r="C258" s="23" t="s">
        <v>638</v>
      </c>
      <c r="D258" s="23" t="s">
        <v>639</v>
      </c>
      <c r="E258" s="23"/>
      <c r="F258" s="23">
        <v>9.1308000000000007</v>
      </c>
      <c r="G258" s="23">
        <v>0</v>
      </c>
      <c r="H258" s="23">
        <v>25.1873</v>
      </c>
      <c r="I258" s="23">
        <v>0</v>
      </c>
      <c r="J258" s="23"/>
      <c r="K258" s="23"/>
      <c r="L258" s="23"/>
      <c r="M258" s="23"/>
      <c r="N258" s="23">
        <v>2.8472</v>
      </c>
      <c r="O258" s="23">
        <v>3.8319999999999999</v>
      </c>
      <c r="P258" s="23"/>
      <c r="Q258" s="23">
        <v>0</v>
      </c>
      <c r="R258" s="23">
        <v>0</v>
      </c>
      <c r="S258" s="23">
        <v>0</v>
      </c>
      <c r="T258" s="23">
        <v>8.8999999999999999E-3</v>
      </c>
      <c r="U258" s="23"/>
      <c r="V258" s="23"/>
      <c r="W258" s="23">
        <v>0</v>
      </c>
    </row>
    <row r="259" spans="1:23" x14ac:dyDescent="0.25">
      <c r="A259" s="23" t="s">
        <v>122</v>
      </c>
      <c r="B259" s="23" t="s">
        <v>515</v>
      </c>
      <c r="C259" s="23" t="s">
        <v>640</v>
      </c>
      <c r="D259" s="23" t="s">
        <v>641</v>
      </c>
      <c r="E259" s="23"/>
      <c r="F259" s="23">
        <v>7.8023999999999996</v>
      </c>
      <c r="G259" s="23">
        <v>0</v>
      </c>
      <c r="H259" s="23">
        <v>19.9572</v>
      </c>
      <c r="I259" s="23">
        <v>0</v>
      </c>
      <c r="J259" s="23"/>
      <c r="K259" s="23"/>
      <c r="L259" s="23"/>
      <c r="M259" s="23"/>
      <c r="N259" s="23">
        <v>2.7000999999999999</v>
      </c>
      <c r="O259" s="23">
        <v>3.8875999999999999</v>
      </c>
      <c r="P259" s="23"/>
      <c r="Q259" s="23">
        <v>0</v>
      </c>
      <c r="R259" s="23">
        <v>0</v>
      </c>
      <c r="S259" s="23">
        <v>0</v>
      </c>
      <c r="T259" s="23">
        <v>0.1484</v>
      </c>
      <c r="U259" s="23"/>
      <c r="V259" s="23"/>
      <c r="W259" s="23">
        <v>0</v>
      </c>
    </row>
    <row r="260" spans="1:23" x14ac:dyDescent="0.25">
      <c r="A260" s="23" t="s">
        <v>122</v>
      </c>
      <c r="B260" s="23" t="s">
        <v>515</v>
      </c>
      <c r="C260" s="23" t="s">
        <v>642</v>
      </c>
      <c r="D260" s="23" t="s">
        <v>643</v>
      </c>
      <c r="E260" s="23"/>
      <c r="F260" s="23">
        <v>5.633</v>
      </c>
      <c r="G260" s="23">
        <v>0</v>
      </c>
      <c r="H260" s="23">
        <v>9.1621000000000006</v>
      </c>
      <c r="I260" s="23">
        <v>0</v>
      </c>
      <c r="J260" s="23"/>
      <c r="K260" s="23"/>
      <c r="L260" s="23"/>
      <c r="M260" s="23"/>
      <c r="N260" s="23">
        <v>2.6804100000000002</v>
      </c>
      <c r="O260" s="23">
        <v>3.8876300000000001</v>
      </c>
      <c r="P260" s="23"/>
      <c r="Q260" s="23">
        <v>2.6804100000000002</v>
      </c>
      <c r="R260" s="23">
        <v>3.8876300000000001</v>
      </c>
      <c r="S260" s="23">
        <v>0</v>
      </c>
      <c r="T260" s="23">
        <v>0.14058999999999999</v>
      </c>
      <c r="U260" s="23"/>
      <c r="V260" s="23"/>
      <c r="W260" s="23">
        <v>0</v>
      </c>
    </row>
    <row r="261" spans="1:23" x14ac:dyDescent="0.25">
      <c r="A261" s="23" t="s">
        <v>122</v>
      </c>
      <c r="B261" s="23" t="s">
        <v>515</v>
      </c>
      <c r="C261" s="23" t="s">
        <v>644</v>
      </c>
      <c r="D261" s="23" t="s">
        <v>645</v>
      </c>
      <c r="E261" s="23"/>
      <c r="F261" s="23">
        <v>12.74</v>
      </c>
      <c r="G261" s="23">
        <v>0</v>
      </c>
      <c r="H261" s="23">
        <v>31.2073</v>
      </c>
      <c r="I261" s="23">
        <v>0</v>
      </c>
      <c r="J261" s="23"/>
      <c r="K261" s="23"/>
      <c r="L261" s="23"/>
      <c r="M261" s="23"/>
      <c r="N261" s="23">
        <v>2.5097</v>
      </c>
      <c r="O261" s="23">
        <v>3.3339500000000002</v>
      </c>
      <c r="P261" s="23"/>
      <c r="Q261" s="23">
        <v>0</v>
      </c>
      <c r="R261" s="23">
        <v>0</v>
      </c>
      <c r="S261" s="23">
        <v>0</v>
      </c>
      <c r="T261" s="23">
        <v>0.20780000000000001</v>
      </c>
      <c r="U261" s="23"/>
      <c r="V261" s="23"/>
      <c r="W261" s="23">
        <v>0</v>
      </c>
    </row>
    <row r="262" spans="1:23" x14ac:dyDescent="0.25">
      <c r="A262" s="23" t="s">
        <v>122</v>
      </c>
      <c r="B262" s="23" t="s">
        <v>515</v>
      </c>
      <c r="C262" s="23" t="s">
        <v>646</v>
      </c>
      <c r="D262" s="23" t="s">
        <v>647</v>
      </c>
      <c r="E262" s="23"/>
      <c r="F262" s="23">
        <v>11.419065</v>
      </c>
      <c r="G262" s="23">
        <v>0</v>
      </c>
      <c r="H262" s="23">
        <v>19.996268000000001</v>
      </c>
      <c r="I262" s="23">
        <v>0</v>
      </c>
      <c r="J262" s="23"/>
      <c r="K262" s="23"/>
      <c r="L262" s="23"/>
      <c r="M262" s="23"/>
      <c r="N262" s="23">
        <v>2.4750429999999999</v>
      </c>
      <c r="O262" s="23">
        <v>3.5206140000000001</v>
      </c>
      <c r="P262" s="23"/>
      <c r="Q262" s="23">
        <v>0</v>
      </c>
      <c r="R262" s="23">
        <v>0</v>
      </c>
      <c r="S262" s="23">
        <v>0</v>
      </c>
      <c r="T262" s="23">
        <v>0.14499300000000001</v>
      </c>
      <c r="U262" s="23"/>
      <c r="V262" s="23"/>
      <c r="W262" s="23">
        <v>0</v>
      </c>
    </row>
    <row r="263" spans="1:23" x14ac:dyDescent="0.25">
      <c r="A263" s="23" t="s">
        <v>122</v>
      </c>
      <c r="B263" s="23" t="s">
        <v>515</v>
      </c>
      <c r="C263" s="23" t="s">
        <v>648</v>
      </c>
      <c r="D263" s="23" t="s">
        <v>649</v>
      </c>
      <c r="E263" s="23"/>
      <c r="F263" s="23">
        <v>7.4</v>
      </c>
      <c r="G263" s="23">
        <v>0</v>
      </c>
      <c r="H263" s="23">
        <v>14</v>
      </c>
      <c r="I263" s="23">
        <v>0</v>
      </c>
      <c r="J263" s="23"/>
      <c r="K263" s="23"/>
      <c r="L263" s="23"/>
      <c r="M263" s="23"/>
      <c r="N263" s="23">
        <v>2.6865000000000001</v>
      </c>
      <c r="O263" s="23">
        <v>3.109</v>
      </c>
      <c r="P263" s="23"/>
      <c r="Q263" s="23">
        <v>2.6865000000000001</v>
      </c>
      <c r="R263" s="23">
        <v>3.109</v>
      </c>
      <c r="S263" s="23">
        <v>0</v>
      </c>
      <c r="T263" s="23">
        <v>0</v>
      </c>
      <c r="U263" s="23"/>
      <c r="V263" s="23"/>
      <c r="W263" s="23">
        <v>0</v>
      </c>
    </row>
    <row r="264" spans="1:23" x14ac:dyDescent="0.25">
      <c r="A264" s="23" t="s">
        <v>122</v>
      </c>
      <c r="B264" s="23" t="s">
        <v>515</v>
      </c>
      <c r="C264" s="23" t="s">
        <v>650</v>
      </c>
      <c r="D264" s="23" t="s">
        <v>651</v>
      </c>
      <c r="E264" s="23"/>
      <c r="F264" s="23">
        <v>12.228</v>
      </c>
      <c r="G264" s="23">
        <v>0</v>
      </c>
      <c r="H264" s="23">
        <v>21.486799999999999</v>
      </c>
      <c r="I264" s="23">
        <v>0</v>
      </c>
      <c r="J264" s="23"/>
      <c r="K264" s="23"/>
      <c r="L264" s="23"/>
      <c r="M264" s="23"/>
      <c r="N264" s="23">
        <v>2.71</v>
      </c>
      <c r="O264" s="23">
        <v>3.8132999999999999</v>
      </c>
      <c r="P264" s="23"/>
      <c r="Q264" s="23">
        <v>0</v>
      </c>
      <c r="R264" s="23">
        <v>0</v>
      </c>
      <c r="S264" s="23">
        <v>0</v>
      </c>
      <c r="T264" s="23">
        <v>0.14130000000000001</v>
      </c>
      <c r="U264" s="23"/>
      <c r="V264" s="23"/>
      <c r="W264" s="23">
        <v>0</v>
      </c>
    </row>
    <row r="265" spans="1:23" x14ac:dyDescent="0.25">
      <c r="A265" s="23" t="s">
        <v>122</v>
      </c>
      <c r="B265" s="23" t="s">
        <v>515</v>
      </c>
      <c r="C265" s="23" t="s">
        <v>652</v>
      </c>
      <c r="D265" s="23" t="s">
        <v>653</v>
      </c>
      <c r="E265" s="23"/>
      <c r="F265" s="23">
        <v>10.75</v>
      </c>
      <c r="G265" s="23">
        <v>0</v>
      </c>
      <c r="H265" s="23">
        <v>10.75</v>
      </c>
      <c r="I265" s="23">
        <v>0</v>
      </c>
      <c r="J265" s="23"/>
      <c r="K265" s="23"/>
      <c r="L265" s="23"/>
      <c r="M265" s="23"/>
      <c r="N265" s="23">
        <v>2.3656999999999999</v>
      </c>
      <c r="O265" s="23">
        <v>3.7605</v>
      </c>
      <c r="P265" s="23"/>
      <c r="Q265" s="23"/>
      <c r="R265" s="23"/>
      <c r="S265" s="23">
        <v>0</v>
      </c>
      <c r="T265" s="23"/>
      <c r="U265" s="23"/>
      <c r="V265" s="23"/>
      <c r="W265" s="23"/>
    </row>
    <row r="266" spans="1:23" x14ac:dyDescent="0.25">
      <c r="A266" s="23" t="s">
        <v>122</v>
      </c>
      <c r="B266" s="23" t="s">
        <v>515</v>
      </c>
      <c r="C266" s="23" t="s">
        <v>654</v>
      </c>
      <c r="D266" s="23" t="s">
        <v>655</v>
      </c>
      <c r="E266" s="23"/>
      <c r="F266" s="23">
        <v>6.86</v>
      </c>
      <c r="G266" s="23">
        <v>0</v>
      </c>
      <c r="H266" s="23">
        <v>18.3</v>
      </c>
      <c r="I266" s="23">
        <v>0</v>
      </c>
      <c r="J266" s="23"/>
      <c r="K266" s="23"/>
      <c r="L266" s="23"/>
      <c r="M266" s="23"/>
      <c r="N266" s="23">
        <v>2.7473000000000001</v>
      </c>
      <c r="O266" s="23">
        <v>3.9824000000000002</v>
      </c>
      <c r="P266" s="23"/>
      <c r="Q266" s="23">
        <v>0</v>
      </c>
      <c r="R266" s="23">
        <v>0</v>
      </c>
      <c r="S266" s="23">
        <v>0</v>
      </c>
      <c r="T266" s="23">
        <v>0</v>
      </c>
      <c r="U266" s="23"/>
      <c r="V266" s="23"/>
      <c r="W266" s="23">
        <v>0</v>
      </c>
    </row>
    <row r="267" spans="1:23" x14ac:dyDescent="0.25">
      <c r="A267" s="23" t="s">
        <v>122</v>
      </c>
      <c r="B267" s="23" t="s">
        <v>515</v>
      </c>
      <c r="C267" s="23" t="s">
        <v>656</v>
      </c>
      <c r="D267" s="23" t="s">
        <v>657</v>
      </c>
      <c r="E267" s="23"/>
      <c r="F267" s="23">
        <v>12.688800000000001</v>
      </c>
      <c r="G267" s="23">
        <v>0</v>
      </c>
      <c r="H267" s="23">
        <v>12.688800000000001</v>
      </c>
      <c r="I267" s="23">
        <v>0</v>
      </c>
      <c r="J267" s="23"/>
      <c r="K267" s="23"/>
      <c r="L267" s="23"/>
      <c r="M267" s="23"/>
      <c r="N267" s="23">
        <v>2.6465000000000001</v>
      </c>
      <c r="O267" s="23">
        <v>3.7934000000000001</v>
      </c>
      <c r="P267" s="23"/>
      <c r="Q267" s="23">
        <v>0</v>
      </c>
      <c r="R267" s="23">
        <v>0</v>
      </c>
      <c r="S267" s="23">
        <v>0</v>
      </c>
      <c r="T267" s="23">
        <v>0.4456</v>
      </c>
      <c r="U267" s="23"/>
      <c r="V267" s="23"/>
      <c r="W267" s="23">
        <v>0</v>
      </c>
    </row>
    <row r="268" spans="1:23" x14ac:dyDescent="0.25">
      <c r="A268" s="23" t="s">
        <v>122</v>
      </c>
      <c r="B268" s="23" t="s">
        <v>515</v>
      </c>
      <c r="C268" s="23" t="s">
        <v>658</v>
      </c>
      <c r="D268" s="23" t="s">
        <v>659</v>
      </c>
      <c r="E268" s="23"/>
      <c r="F268" s="23">
        <v>19.495999999999999</v>
      </c>
      <c r="G268" s="23">
        <v>0</v>
      </c>
      <c r="H268" s="23">
        <v>19.495999999999999</v>
      </c>
      <c r="I268" s="23">
        <v>0</v>
      </c>
      <c r="J268" s="23"/>
      <c r="K268" s="23"/>
      <c r="L268" s="23"/>
      <c r="M268" s="23"/>
      <c r="N268" s="23">
        <v>2.6070000000000002</v>
      </c>
      <c r="O268" s="23">
        <v>4.55</v>
      </c>
      <c r="P268" s="23"/>
      <c r="Q268" s="23"/>
      <c r="R268" s="23"/>
      <c r="S268" s="23">
        <v>0</v>
      </c>
      <c r="T268" s="23">
        <v>0.157</v>
      </c>
      <c r="U268" s="23"/>
      <c r="V268" s="23"/>
      <c r="W268" s="23"/>
    </row>
    <row r="269" spans="1:23" x14ac:dyDescent="0.25">
      <c r="A269" s="23" t="s">
        <v>122</v>
      </c>
      <c r="B269" s="23" t="s">
        <v>515</v>
      </c>
      <c r="C269" s="23" t="s">
        <v>660</v>
      </c>
      <c r="D269" s="23" t="s">
        <v>661</v>
      </c>
      <c r="E269" s="23"/>
      <c r="F269" s="23">
        <v>5.6654999999999998</v>
      </c>
      <c r="G269" s="23">
        <v>0</v>
      </c>
      <c r="H269" s="23">
        <v>13.0067</v>
      </c>
      <c r="I269" s="23">
        <v>0</v>
      </c>
      <c r="J269" s="23"/>
      <c r="K269" s="23"/>
      <c r="L269" s="23"/>
      <c r="M269" s="23"/>
      <c r="N269" s="23">
        <v>2.65</v>
      </c>
      <c r="O269" s="23">
        <v>3.9</v>
      </c>
      <c r="P269" s="23"/>
      <c r="Q269" s="23">
        <v>2.65</v>
      </c>
      <c r="R269" s="23">
        <v>3.9</v>
      </c>
      <c r="S269" s="23">
        <v>0</v>
      </c>
      <c r="T269" s="23">
        <v>0.25130000000000002</v>
      </c>
      <c r="U269" s="23"/>
      <c r="V269" s="23"/>
      <c r="W269" s="23"/>
    </row>
    <row r="270" spans="1:23" x14ac:dyDescent="0.25">
      <c r="A270" s="23" t="s">
        <v>122</v>
      </c>
      <c r="B270" s="23" t="s">
        <v>515</v>
      </c>
      <c r="C270" s="23" t="s">
        <v>662</v>
      </c>
      <c r="D270" s="23" t="s">
        <v>663</v>
      </c>
      <c r="E270" s="23"/>
      <c r="F270" s="23">
        <v>0.28399999999999997</v>
      </c>
      <c r="G270" s="23">
        <v>0</v>
      </c>
      <c r="H270" s="23">
        <v>0.28399999999999997</v>
      </c>
      <c r="I270" s="23">
        <v>0</v>
      </c>
      <c r="J270" s="23"/>
      <c r="K270" s="23"/>
      <c r="L270" s="23"/>
      <c r="M270" s="23"/>
      <c r="N270" s="23">
        <v>2.7250000000000001</v>
      </c>
      <c r="O270" s="23">
        <v>3.6349999999999998</v>
      </c>
      <c r="P270" s="23"/>
      <c r="Q270" s="23"/>
      <c r="R270" s="23"/>
      <c r="S270" s="23">
        <v>0</v>
      </c>
      <c r="T270" s="23">
        <v>0.125</v>
      </c>
      <c r="U270" s="23"/>
      <c r="V270" s="23"/>
      <c r="W270" s="23"/>
    </row>
    <row r="271" spans="1:23" x14ac:dyDescent="0.25">
      <c r="A271" s="23" t="s">
        <v>122</v>
      </c>
      <c r="B271" s="23" t="s">
        <v>515</v>
      </c>
      <c r="C271" s="23" t="s">
        <v>664</v>
      </c>
      <c r="D271" s="23" t="s">
        <v>665</v>
      </c>
      <c r="E271" s="23"/>
      <c r="F271" s="23">
        <v>12.319000000000001</v>
      </c>
      <c r="G271" s="23">
        <v>0</v>
      </c>
      <c r="H271" s="23">
        <v>12.319000000000001</v>
      </c>
      <c r="I271" s="23">
        <v>0</v>
      </c>
      <c r="J271" s="23"/>
      <c r="K271" s="23"/>
      <c r="L271" s="23"/>
      <c r="M271" s="23"/>
      <c r="N271" s="23">
        <v>2.3079999999999998</v>
      </c>
      <c r="O271" s="23">
        <v>3.8690000000000002</v>
      </c>
      <c r="P271" s="23"/>
      <c r="Q271" s="23">
        <v>0</v>
      </c>
      <c r="R271" s="23">
        <v>0</v>
      </c>
      <c r="S271" s="23">
        <v>0</v>
      </c>
      <c r="T271" s="23">
        <v>0</v>
      </c>
      <c r="U271" s="23"/>
      <c r="V271" s="23"/>
      <c r="W271" s="23">
        <v>0</v>
      </c>
    </row>
    <row r="272" spans="1:23" x14ac:dyDescent="0.25">
      <c r="A272" s="23" t="s">
        <v>122</v>
      </c>
      <c r="B272" s="23" t="s">
        <v>515</v>
      </c>
      <c r="C272" s="23" t="s">
        <v>666</v>
      </c>
      <c r="D272" s="23" t="s">
        <v>667</v>
      </c>
      <c r="E272" s="23"/>
      <c r="F272" s="23">
        <v>11.32</v>
      </c>
      <c r="G272" s="23">
        <v>0</v>
      </c>
      <c r="H272" s="23">
        <v>11.32</v>
      </c>
      <c r="I272" s="23">
        <v>0</v>
      </c>
      <c r="J272" s="23"/>
      <c r="K272" s="23"/>
      <c r="L272" s="23"/>
      <c r="M272" s="23"/>
      <c r="N272" s="23">
        <v>2.65</v>
      </c>
      <c r="O272" s="23">
        <v>3.9</v>
      </c>
      <c r="P272" s="23"/>
      <c r="Q272" s="23">
        <v>0</v>
      </c>
      <c r="R272" s="23">
        <v>0</v>
      </c>
      <c r="S272" s="23">
        <v>0</v>
      </c>
      <c r="T272" s="23">
        <v>0</v>
      </c>
      <c r="U272" s="23"/>
      <c r="V272" s="23"/>
      <c r="W272" s="23">
        <v>0</v>
      </c>
    </row>
    <row r="273" spans="1:23" x14ac:dyDescent="0.25">
      <c r="A273" s="23" t="s">
        <v>122</v>
      </c>
      <c r="B273" s="23" t="s">
        <v>515</v>
      </c>
      <c r="C273" s="23" t="s">
        <v>668</v>
      </c>
      <c r="D273" s="23" t="s">
        <v>669</v>
      </c>
      <c r="E273" s="23"/>
      <c r="F273" s="23">
        <v>8.1</v>
      </c>
      <c r="G273" s="23">
        <v>0</v>
      </c>
      <c r="H273" s="23">
        <v>20.8993</v>
      </c>
      <c r="I273" s="23">
        <v>0</v>
      </c>
      <c r="J273" s="23"/>
      <c r="K273" s="23"/>
      <c r="L273" s="23"/>
      <c r="M273" s="23"/>
      <c r="N273" s="23">
        <v>2.4620000000000002</v>
      </c>
      <c r="O273" s="23">
        <v>3.871</v>
      </c>
      <c r="P273" s="23"/>
      <c r="Q273" s="23">
        <v>0</v>
      </c>
      <c r="R273" s="23">
        <v>0</v>
      </c>
      <c r="S273" s="23">
        <v>0</v>
      </c>
      <c r="T273" s="23">
        <v>0</v>
      </c>
      <c r="U273" s="23"/>
      <c r="V273" s="23"/>
      <c r="W273" s="23">
        <v>0</v>
      </c>
    </row>
    <row r="274" spans="1:23" x14ac:dyDescent="0.25">
      <c r="A274" s="23" t="s">
        <v>122</v>
      </c>
      <c r="B274" s="23" t="s">
        <v>515</v>
      </c>
      <c r="C274" s="23" t="s">
        <v>670</v>
      </c>
      <c r="D274" s="23" t="s">
        <v>671</v>
      </c>
      <c r="E274" s="23"/>
      <c r="F274" s="23">
        <v>10.1907</v>
      </c>
      <c r="G274" s="23">
        <v>0</v>
      </c>
      <c r="H274" s="23">
        <v>15.4785</v>
      </c>
      <c r="I274" s="23">
        <v>0</v>
      </c>
      <c r="J274" s="23"/>
      <c r="K274" s="23"/>
      <c r="L274" s="23"/>
      <c r="M274" s="23"/>
      <c r="N274" s="23">
        <v>2.7382</v>
      </c>
      <c r="O274" s="23">
        <v>4.1403999999999996</v>
      </c>
      <c r="P274" s="23"/>
      <c r="Q274" s="23">
        <v>2.7382</v>
      </c>
      <c r="R274" s="23">
        <v>4.1403999999999996</v>
      </c>
      <c r="S274" s="23">
        <v>0</v>
      </c>
      <c r="T274" s="23">
        <v>0.2011</v>
      </c>
      <c r="U274" s="23"/>
      <c r="V274" s="23"/>
      <c r="W274" s="23">
        <v>0</v>
      </c>
    </row>
    <row r="275" spans="1:23" x14ac:dyDescent="0.25">
      <c r="A275" s="23" t="s">
        <v>122</v>
      </c>
      <c r="B275" s="23" t="s">
        <v>515</v>
      </c>
      <c r="C275" s="23" t="s">
        <v>672</v>
      </c>
      <c r="D275" s="23" t="s">
        <v>673</v>
      </c>
      <c r="E275" s="23"/>
      <c r="F275" s="23">
        <v>15</v>
      </c>
      <c r="G275" s="23">
        <v>0</v>
      </c>
      <c r="H275" s="23">
        <v>26.74</v>
      </c>
      <c r="I275" s="23">
        <v>0</v>
      </c>
      <c r="J275" s="23"/>
      <c r="K275" s="23"/>
      <c r="L275" s="23"/>
      <c r="M275" s="23"/>
      <c r="N275" s="23">
        <v>2.65</v>
      </c>
      <c r="O275" s="23">
        <v>3.9</v>
      </c>
      <c r="P275" s="23"/>
      <c r="Q275" s="23"/>
      <c r="R275" s="23"/>
      <c r="S275" s="23">
        <v>0</v>
      </c>
      <c r="T275" s="23">
        <v>4.6899999999999997E-2</v>
      </c>
      <c r="U275" s="23"/>
      <c r="V275" s="23"/>
      <c r="W275" s="23"/>
    </row>
    <row r="276" spans="1:23" x14ac:dyDescent="0.25">
      <c r="A276" s="23" t="s">
        <v>122</v>
      </c>
      <c r="B276" s="23" t="s">
        <v>515</v>
      </c>
      <c r="C276" s="23" t="s">
        <v>674</v>
      </c>
      <c r="D276" s="23" t="s">
        <v>675</v>
      </c>
      <c r="E276" s="23"/>
      <c r="F276" s="23">
        <v>9.9847999999999999</v>
      </c>
      <c r="G276" s="23">
        <v>0</v>
      </c>
      <c r="H276" s="23">
        <v>19.457000000000001</v>
      </c>
      <c r="I276" s="23">
        <v>0</v>
      </c>
      <c r="J276" s="23"/>
      <c r="K276" s="23"/>
      <c r="L276" s="23"/>
      <c r="M276" s="23"/>
      <c r="N276" s="23">
        <v>2.6566000000000001</v>
      </c>
      <c r="O276" s="23">
        <v>3.7320000000000002</v>
      </c>
      <c r="P276" s="23"/>
      <c r="Q276" s="23"/>
      <c r="R276" s="23"/>
      <c r="S276" s="23">
        <v>0</v>
      </c>
      <c r="T276" s="23">
        <v>0.33379999999999999</v>
      </c>
      <c r="U276" s="23"/>
      <c r="V276" s="23"/>
      <c r="W276" s="23"/>
    </row>
    <row r="277" spans="1:23" x14ac:dyDescent="0.25">
      <c r="A277" s="23" t="s">
        <v>122</v>
      </c>
      <c r="B277" s="23" t="s">
        <v>515</v>
      </c>
      <c r="C277" s="23" t="s">
        <v>676</v>
      </c>
      <c r="D277" s="23" t="s">
        <v>677</v>
      </c>
      <c r="E277" s="23"/>
      <c r="F277" s="23">
        <v>4.7058999999999997</v>
      </c>
      <c r="G277" s="23">
        <v>0</v>
      </c>
      <c r="H277" s="23">
        <v>4.7058999999999997</v>
      </c>
      <c r="I277" s="23">
        <v>0</v>
      </c>
      <c r="J277" s="23"/>
      <c r="K277" s="23"/>
      <c r="L277" s="23"/>
      <c r="M277" s="23"/>
      <c r="N277" s="23">
        <v>2.8935</v>
      </c>
      <c r="O277" s="23">
        <v>4.4165000000000001</v>
      </c>
      <c r="P277" s="23"/>
      <c r="Q277" s="23">
        <v>2.8935</v>
      </c>
      <c r="R277" s="23">
        <v>4.4165000000000001</v>
      </c>
      <c r="S277" s="23">
        <v>0</v>
      </c>
      <c r="T277" s="23">
        <v>0</v>
      </c>
      <c r="U277" s="23"/>
      <c r="V277" s="23"/>
      <c r="W277" s="23">
        <v>0</v>
      </c>
    </row>
    <row r="278" spans="1:23" x14ac:dyDescent="0.25">
      <c r="A278" s="23" t="s">
        <v>122</v>
      </c>
      <c r="B278" s="23" t="s">
        <v>515</v>
      </c>
      <c r="C278" s="23" t="s">
        <v>678</v>
      </c>
      <c r="D278" s="23" t="s">
        <v>679</v>
      </c>
      <c r="E278" s="23"/>
      <c r="F278" s="23">
        <v>10.3355</v>
      </c>
      <c r="G278" s="23">
        <v>0</v>
      </c>
      <c r="H278" s="23">
        <v>11.8142</v>
      </c>
      <c r="I278" s="23">
        <v>0</v>
      </c>
      <c r="J278" s="23"/>
      <c r="K278" s="23"/>
      <c r="L278" s="23"/>
      <c r="M278" s="23"/>
      <c r="N278" s="23">
        <v>2.7265999999999999</v>
      </c>
      <c r="O278" s="23">
        <v>3.8759999999999999</v>
      </c>
      <c r="P278" s="23"/>
      <c r="Q278" s="23">
        <v>0</v>
      </c>
      <c r="R278" s="23">
        <v>0</v>
      </c>
      <c r="S278" s="23">
        <v>0</v>
      </c>
      <c r="T278" s="23">
        <v>6.4199999999999993E-2</v>
      </c>
      <c r="U278" s="23"/>
      <c r="V278" s="23"/>
      <c r="W278" s="23">
        <v>0</v>
      </c>
    </row>
    <row r="279" spans="1:23" x14ac:dyDescent="0.25">
      <c r="A279" s="23" t="s">
        <v>122</v>
      </c>
      <c r="B279" s="23" t="s">
        <v>515</v>
      </c>
      <c r="C279" s="23" t="s">
        <v>680</v>
      </c>
      <c r="D279" s="23" t="s">
        <v>681</v>
      </c>
      <c r="E279" s="23"/>
      <c r="F279" s="23">
        <v>6.92</v>
      </c>
      <c r="G279" s="23">
        <v>0</v>
      </c>
      <c r="H279" s="23">
        <v>6.92</v>
      </c>
      <c r="I279" s="23">
        <v>0</v>
      </c>
      <c r="J279" s="23"/>
      <c r="K279" s="23"/>
      <c r="L279" s="23"/>
      <c r="M279" s="23"/>
      <c r="N279" s="23">
        <v>2.6231</v>
      </c>
      <c r="O279" s="23">
        <v>3.9298000000000002</v>
      </c>
      <c r="P279" s="23"/>
      <c r="Q279" s="23">
        <v>0</v>
      </c>
      <c r="R279" s="23">
        <v>0</v>
      </c>
      <c r="S279" s="23">
        <v>0</v>
      </c>
      <c r="T279" s="23">
        <v>0.32469999999999999</v>
      </c>
      <c r="U279" s="23"/>
      <c r="V279" s="23"/>
      <c r="W279" s="23">
        <v>0</v>
      </c>
    </row>
    <row r="280" spans="1:23" x14ac:dyDescent="0.25">
      <c r="A280" s="23" t="s">
        <v>122</v>
      </c>
      <c r="B280" s="23" t="s">
        <v>515</v>
      </c>
      <c r="C280" s="23" t="s">
        <v>682</v>
      </c>
      <c r="D280" s="23" t="s">
        <v>683</v>
      </c>
      <c r="E280" s="23"/>
      <c r="F280" s="23">
        <v>12.75</v>
      </c>
      <c r="G280" s="23">
        <v>0</v>
      </c>
      <c r="H280" s="23">
        <v>18.965</v>
      </c>
      <c r="I280" s="23">
        <v>0</v>
      </c>
      <c r="J280" s="23"/>
      <c r="K280" s="23"/>
      <c r="L280" s="23"/>
      <c r="M280" s="23"/>
      <c r="N280" s="23">
        <v>2.6797</v>
      </c>
      <c r="O280" s="23">
        <v>4.0182000000000002</v>
      </c>
      <c r="P280" s="23"/>
      <c r="Q280" s="23">
        <v>0</v>
      </c>
      <c r="R280" s="23">
        <v>0</v>
      </c>
      <c r="S280" s="23">
        <v>0</v>
      </c>
      <c r="T280" s="23">
        <v>0.20599999999999999</v>
      </c>
      <c r="U280" s="23"/>
      <c r="V280" s="23"/>
      <c r="W280" s="23">
        <v>0</v>
      </c>
    </row>
    <row r="281" spans="1:23" x14ac:dyDescent="0.25">
      <c r="A281" s="23" t="s">
        <v>122</v>
      </c>
      <c r="B281" s="23" t="s">
        <v>515</v>
      </c>
      <c r="C281" s="23" t="s">
        <v>684</v>
      </c>
      <c r="D281" s="23" t="s">
        <v>685</v>
      </c>
      <c r="E281" s="23"/>
      <c r="F281" s="23">
        <v>11.391400000000001</v>
      </c>
      <c r="G281" s="23">
        <v>0</v>
      </c>
      <c r="H281" s="23">
        <v>22.755199999999999</v>
      </c>
      <c r="I281" s="23">
        <v>0</v>
      </c>
      <c r="J281" s="23"/>
      <c r="K281" s="23"/>
      <c r="L281" s="23"/>
      <c r="M281" s="23"/>
      <c r="N281" s="23">
        <v>2.5853999999999999</v>
      </c>
      <c r="O281" s="23">
        <v>3.7629999999999999</v>
      </c>
      <c r="P281" s="23"/>
      <c r="Q281" s="23">
        <v>0</v>
      </c>
      <c r="R281" s="23">
        <v>0</v>
      </c>
      <c r="S281" s="23">
        <v>0</v>
      </c>
      <c r="T281" s="23">
        <v>2.18E-2</v>
      </c>
      <c r="U281" s="23"/>
      <c r="V281" s="23"/>
      <c r="W281" s="23">
        <v>0.1133</v>
      </c>
    </row>
    <row r="282" spans="1:23" x14ac:dyDescent="0.25">
      <c r="A282" s="23" t="s">
        <v>122</v>
      </c>
      <c r="B282" s="23" t="s">
        <v>515</v>
      </c>
      <c r="C282" s="23" t="s">
        <v>686</v>
      </c>
      <c r="D282" s="23" t="s">
        <v>687</v>
      </c>
      <c r="E282" s="23"/>
      <c r="F282" s="23">
        <v>12.542999999999999</v>
      </c>
      <c r="G282" s="23">
        <v>0</v>
      </c>
      <c r="H282" s="23">
        <v>28.702999999999999</v>
      </c>
      <c r="I282" s="23">
        <v>0</v>
      </c>
      <c r="J282" s="23"/>
      <c r="K282" s="23"/>
      <c r="L282" s="23"/>
      <c r="M282" s="23"/>
      <c r="N282" s="23">
        <v>2.5369999999999999</v>
      </c>
      <c r="O282" s="23">
        <v>3.9249999999999998</v>
      </c>
      <c r="P282" s="23"/>
      <c r="Q282" s="23">
        <v>0</v>
      </c>
      <c r="R282" s="23">
        <v>0</v>
      </c>
      <c r="S282" s="23">
        <v>0</v>
      </c>
      <c r="T282" s="23">
        <v>0.32</v>
      </c>
      <c r="U282" s="23"/>
      <c r="V282" s="23"/>
      <c r="W282" s="23">
        <v>0</v>
      </c>
    </row>
    <row r="283" spans="1:23" x14ac:dyDescent="0.25">
      <c r="A283" s="23" t="s">
        <v>122</v>
      </c>
      <c r="B283" s="23" t="s">
        <v>515</v>
      </c>
      <c r="C283" s="23" t="s">
        <v>688</v>
      </c>
      <c r="D283" s="23" t="s">
        <v>689</v>
      </c>
      <c r="E283" s="23"/>
      <c r="F283" s="23">
        <v>15.55</v>
      </c>
      <c r="G283" s="23">
        <v>0</v>
      </c>
      <c r="H283" s="23">
        <v>29</v>
      </c>
      <c r="I283" s="23">
        <v>0</v>
      </c>
      <c r="J283" s="23"/>
      <c r="K283" s="23"/>
      <c r="L283" s="23"/>
      <c r="M283" s="23"/>
      <c r="N283" s="23">
        <v>2.6648999999999998</v>
      </c>
      <c r="O283" s="23">
        <v>4.0457000000000001</v>
      </c>
      <c r="P283" s="23"/>
      <c r="Q283" s="23">
        <v>2.6648999999999998</v>
      </c>
      <c r="R283" s="23">
        <v>4.0457000000000001</v>
      </c>
      <c r="S283" s="23">
        <v>0</v>
      </c>
      <c r="T283" s="23">
        <v>0.57320000000000004</v>
      </c>
      <c r="U283" s="23"/>
      <c r="V283" s="23"/>
      <c r="W283" s="23"/>
    </row>
    <row r="284" spans="1:23" x14ac:dyDescent="0.25">
      <c r="A284" s="23" t="s">
        <v>122</v>
      </c>
      <c r="B284" s="23" t="s">
        <v>515</v>
      </c>
      <c r="C284" s="23" t="s">
        <v>690</v>
      </c>
      <c r="D284" s="23" t="s">
        <v>691</v>
      </c>
      <c r="E284" s="23"/>
      <c r="F284" s="23">
        <v>8.3699999999999992</v>
      </c>
      <c r="G284" s="23">
        <v>0</v>
      </c>
      <c r="H284" s="23">
        <v>14.76</v>
      </c>
      <c r="I284" s="23">
        <v>0</v>
      </c>
      <c r="J284" s="23"/>
      <c r="K284" s="23"/>
      <c r="L284" s="23"/>
      <c r="M284" s="23"/>
      <c r="N284" s="23">
        <v>2.65</v>
      </c>
      <c r="O284" s="23">
        <v>3.71</v>
      </c>
      <c r="P284" s="23"/>
      <c r="Q284" s="23"/>
      <c r="R284" s="23"/>
      <c r="S284" s="23">
        <v>0</v>
      </c>
      <c r="T284" s="23">
        <v>0.03</v>
      </c>
      <c r="U284" s="23"/>
      <c r="V284" s="23"/>
      <c r="W284" s="23"/>
    </row>
    <row r="285" spans="1:23" x14ac:dyDescent="0.25">
      <c r="A285" s="23" t="s">
        <v>122</v>
      </c>
      <c r="B285" s="23" t="s">
        <v>515</v>
      </c>
      <c r="C285" s="23" t="s">
        <v>692</v>
      </c>
      <c r="D285" s="23" t="s">
        <v>693</v>
      </c>
      <c r="E285" s="23"/>
      <c r="F285" s="23">
        <v>11.068199999999999</v>
      </c>
      <c r="G285" s="23">
        <v>0</v>
      </c>
      <c r="H285" s="23">
        <v>17.031700000000001</v>
      </c>
      <c r="I285" s="23">
        <v>0</v>
      </c>
      <c r="J285" s="23"/>
      <c r="K285" s="23"/>
      <c r="L285" s="23"/>
      <c r="M285" s="23"/>
      <c r="N285" s="23">
        <v>2.4504999999999999</v>
      </c>
      <c r="O285" s="23">
        <v>4.8535000000000004</v>
      </c>
      <c r="P285" s="23"/>
      <c r="Q285" s="23"/>
      <c r="R285" s="23"/>
      <c r="S285" s="23">
        <v>0</v>
      </c>
      <c r="T285" s="23">
        <v>0.33800000000000002</v>
      </c>
      <c r="U285" s="23"/>
      <c r="V285" s="23"/>
      <c r="W285" s="23"/>
    </row>
    <row r="286" spans="1:23" x14ac:dyDescent="0.25">
      <c r="A286" s="23" t="s">
        <v>122</v>
      </c>
      <c r="B286" s="23" t="s">
        <v>515</v>
      </c>
      <c r="C286" s="23" t="s">
        <v>694</v>
      </c>
      <c r="D286" s="23" t="s">
        <v>695</v>
      </c>
      <c r="E286" s="23"/>
      <c r="F286" s="23">
        <v>6.7309999999999999</v>
      </c>
      <c r="G286" s="23">
        <v>0</v>
      </c>
      <c r="H286" s="23">
        <v>15.269</v>
      </c>
      <c r="I286" s="23">
        <v>0</v>
      </c>
      <c r="J286" s="23"/>
      <c r="K286" s="23"/>
      <c r="L286" s="23"/>
      <c r="M286" s="23"/>
      <c r="N286" s="23">
        <v>2.629</v>
      </c>
      <c r="O286" s="23">
        <v>3.8650000000000002</v>
      </c>
      <c r="P286" s="23"/>
      <c r="Q286" s="23">
        <v>2.629</v>
      </c>
      <c r="R286" s="23">
        <v>3.8650000000000002</v>
      </c>
      <c r="S286" s="23">
        <v>0</v>
      </c>
      <c r="T286" s="23">
        <v>0.57599999999999996</v>
      </c>
      <c r="U286" s="23"/>
      <c r="V286" s="23"/>
      <c r="W286" s="23"/>
    </row>
    <row r="287" spans="1:23" x14ac:dyDescent="0.25">
      <c r="A287" s="23" t="s">
        <v>122</v>
      </c>
      <c r="B287" s="23" t="s">
        <v>515</v>
      </c>
      <c r="C287" s="23" t="s">
        <v>696</v>
      </c>
      <c r="D287" s="23" t="s">
        <v>697</v>
      </c>
      <c r="E287" s="23"/>
      <c r="F287" s="23">
        <v>4.5</v>
      </c>
      <c r="G287" s="23">
        <v>0</v>
      </c>
      <c r="H287" s="23">
        <v>17.149999999999999</v>
      </c>
      <c r="I287" s="23">
        <v>0</v>
      </c>
      <c r="J287" s="23"/>
      <c r="K287" s="23"/>
      <c r="L287" s="23"/>
      <c r="M287" s="23"/>
      <c r="N287" s="23">
        <v>2.1596000000000002</v>
      </c>
      <c r="O287" s="23">
        <v>4.9114000000000004</v>
      </c>
      <c r="P287" s="23"/>
      <c r="Q287" s="23">
        <v>2.1596000000000002</v>
      </c>
      <c r="R287" s="23">
        <v>4.9114000000000004</v>
      </c>
      <c r="S287" s="23">
        <v>0</v>
      </c>
      <c r="T287" s="23">
        <v>4.3099999999999999E-2</v>
      </c>
      <c r="U287" s="23"/>
      <c r="V287" s="23"/>
      <c r="W287" s="23"/>
    </row>
    <row r="288" spans="1:23" x14ac:dyDescent="0.25">
      <c r="A288" s="23" t="s">
        <v>122</v>
      </c>
      <c r="B288" s="23" t="s">
        <v>515</v>
      </c>
      <c r="C288" s="23" t="s">
        <v>698</v>
      </c>
      <c r="D288" s="23" t="s">
        <v>699</v>
      </c>
      <c r="E288" s="23"/>
      <c r="F288" s="23">
        <v>17.327999999999999</v>
      </c>
      <c r="G288" s="23">
        <v>0</v>
      </c>
      <c r="H288" s="23">
        <v>18.334</v>
      </c>
      <c r="I288" s="23">
        <v>0</v>
      </c>
      <c r="J288" s="23"/>
      <c r="K288" s="23"/>
      <c r="L288" s="23"/>
      <c r="M288" s="23"/>
      <c r="N288" s="23">
        <v>3.0590000000000002</v>
      </c>
      <c r="O288" s="23">
        <v>4.5030000000000001</v>
      </c>
      <c r="P288" s="23"/>
      <c r="Q288" s="23"/>
      <c r="R288" s="23"/>
      <c r="S288" s="23">
        <v>0</v>
      </c>
      <c r="T288" s="23">
        <v>0.51700000000000002</v>
      </c>
      <c r="U288" s="23"/>
      <c r="V288" s="23"/>
      <c r="W288" s="23"/>
    </row>
    <row r="289" spans="1:23" x14ac:dyDescent="0.25">
      <c r="A289" s="23" t="s">
        <v>122</v>
      </c>
      <c r="B289" s="23" t="s">
        <v>515</v>
      </c>
      <c r="C289" s="23" t="s">
        <v>700</v>
      </c>
      <c r="D289" s="23" t="s">
        <v>701</v>
      </c>
      <c r="E289" s="23"/>
      <c r="F289" s="23">
        <v>12.39</v>
      </c>
      <c r="G289" s="23">
        <v>0</v>
      </c>
      <c r="H289" s="23">
        <v>12.39</v>
      </c>
      <c r="I289" s="23">
        <v>0</v>
      </c>
      <c r="J289" s="23"/>
      <c r="K289" s="23"/>
      <c r="L289" s="23"/>
      <c r="M289" s="23"/>
      <c r="N289" s="23">
        <v>2.6</v>
      </c>
      <c r="O289" s="23">
        <v>4.3899999999999997</v>
      </c>
      <c r="P289" s="23"/>
      <c r="Q289" s="23">
        <v>0</v>
      </c>
      <c r="R289" s="23">
        <v>0</v>
      </c>
      <c r="S289" s="23">
        <v>0</v>
      </c>
      <c r="T289" s="23">
        <v>0.34</v>
      </c>
      <c r="U289" s="23"/>
      <c r="V289" s="23"/>
      <c r="W289" s="23">
        <v>0</v>
      </c>
    </row>
    <row r="290" spans="1:23" x14ac:dyDescent="0.25">
      <c r="A290" s="23" t="s">
        <v>122</v>
      </c>
      <c r="B290" s="23" t="s">
        <v>702</v>
      </c>
      <c r="C290" s="23" t="s">
        <v>703</v>
      </c>
      <c r="D290" s="23" t="s">
        <v>704</v>
      </c>
      <c r="E290" s="23"/>
      <c r="F290" s="23">
        <v>2.3780999999999999</v>
      </c>
      <c r="G290" s="23">
        <v>0</v>
      </c>
      <c r="H290" s="23">
        <v>2.3780999999999999</v>
      </c>
      <c r="I290" s="23">
        <v>0</v>
      </c>
      <c r="J290" s="23"/>
      <c r="K290" s="23"/>
      <c r="L290" s="23"/>
      <c r="M290" s="23"/>
      <c r="N290" s="23">
        <v>2.8208000000000002</v>
      </c>
      <c r="O290" s="23">
        <v>4.2346000000000004</v>
      </c>
      <c r="P290" s="23"/>
      <c r="Q290" s="23">
        <v>0</v>
      </c>
      <c r="R290" s="23">
        <v>0</v>
      </c>
      <c r="S290" s="23">
        <v>0</v>
      </c>
      <c r="T290" s="23">
        <v>0</v>
      </c>
      <c r="U290" s="23"/>
      <c r="V290" s="23"/>
      <c r="W290" s="23">
        <v>0</v>
      </c>
    </row>
    <row r="291" spans="1:23" x14ac:dyDescent="0.25">
      <c r="A291" s="23" t="s">
        <v>122</v>
      </c>
      <c r="B291" s="23" t="s">
        <v>702</v>
      </c>
      <c r="C291" s="23" t="s">
        <v>705</v>
      </c>
      <c r="D291" s="23" t="s">
        <v>706</v>
      </c>
      <c r="E291" s="23"/>
      <c r="F291" s="23">
        <v>2.5499999999999998</v>
      </c>
      <c r="G291" s="23">
        <v>0</v>
      </c>
      <c r="H291" s="23">
        <v>2.5499999999999998</v>
      </c>
      <c r="I291" s="23">
        <v>0</v>
      </c>
      <c r="J291" s="23"/>
      <c r="K291" s="23"/>
      <c r="L291" s="23"/>
      <c r="M291" s="23"/>
      <c r="N291" s="23">
        <v>2.67</v>
      </c>
      <c r="O291" s="23">
        <v>4</v>
      </c>
      <c r="P291" s="23"/>
      <c r="Q291" s="23">
        <v>0</v>
      </c>
      <c r="R291" s="23">
        <v>0</v>
      </c>
      <c r="S291" s="23">
        <v>0</v>
      </c>
      <c r="T291" s="23">
        <v>0</v>
      </c>
      <c r="U291" s="23"/>
      <c r="V291" s="23"/>
      <c r="W291" s="23">
        <v>0</v>
      </c>
    </row>
    <row r="292" spans="1:23" x14ac:dyDescent="0.25">
      <c r="A292" s="23" t="s">
        <v>122</v>
      </c>
      <c r="B292" s="23" t="s">
        <v>702</v>
      </c>
      <c r="C292" s="23" t="s">
        <v>707</v>
      </c>
      <c r="D292" s="23" t="s">
        <v>708</v>
      </c>
      <c r="E292" s="23"/>
      <c r="F292" s="23">
        <v>7.49</v>
      </c>
      <c r="G292" s="23">
        <v>0</v>
      </c>
      <c r="H292" s="23">
        <v>7.49</v>
      </c>
      <c r="I292" s="23">
        <v>0</v>
      </c>
      <c r="J292" s="23"/>
      <c r="K292" s="23"/>
      <c r="L292" s="23"/>
      <c r="M292" s="23"/>
      <c r="N292" s="23">
        <v>2.7473000000000001</v>
      </c>
      <c r="O292" s="23">
        <v>4.0599999999999996</v>
      </c>
      <c r="P292" s="23"/>
      <c r="Q292" s="23">
        <v>0</v>
      </c>
      <c r="R292" s="23">
        <v>0</v>
      </c>
      <c r="S292" s="23">
        <v>0</v>
      </c>
      <c r="T292" s="23">
        <v>0.25569999999999998</v>
      </c>
      <c r="U292" s="23"/>
      <c r="V292" s="23"/>
      <c r="W292" s="23">
        <v>0</v>
      </c>
    </row>
    <row r="293" spans="1:23" x14ac:dyDescent="0.25">
      <c r="A293" s="23" t="s">
        <v>122</v>
      </c>
      <c r="B293" s="23" t="s">
        <v>702</v>
      </c>
      <c r="C293" s="23" t="s">
        <v>709</v>
      </c>
      <c r="D293" s="23" t="s">
        <v>710</v>
      </c>
      <c r="E293" s="23"/>
      <c r="F293" s="23">
        <v>1.4179999999999999</v>
      </c>
      <c r="G293" s="23">
        <v>0</v>
      </c>
      <c r="H293" s="23">
        <v>1.4179999999999999</v>
      </c>
      <c r="I293" s="23">
        <v>0</v>
      </c>
      <c r="J293" s="23"/>
      <c r="K293" s="23"/>
      <c r="L293" s="23"/>
      <c r="M293" s="23"/>
      <c r="N293" s="23">
        <v>2.7589999999999999</v>
      </c>
      <c r="O293" s="23">
        <v>2.8889999999999998</v>
      </c>
      <c r="P293" s="23"/>
      <c r="Q293" s="23"/>
      <c r="R293" s="23"/>
      <c r="S293" s="23">
        <v>0</v>
      </c>
      <c r="T293" s="23"/>
      <c r="U293" s="23"/>
      <c r="V293" s="23"/>
      <c r="W293" s="23"/>
    </row>
    <row r="294" spans="1:23" x14ac:dyDescent="0.25">
      <c r="A294" s="23" t="s">
        <v>122</v>
      </c>
      <c r="B294" s="23" t="s">
        <v>702</v>
      </c>
      <c r="C294" s="23" t="s">
        <v>711</v>
      </c>
      <c r="D294" s="23" t="s">
        <v>712</v>
      </c>
      <c r="E294" s="23"/>
      <c r="F294" s="23">
        <v>2.625</v>
      </c>
      <c r="G294" s="23">
        <v>0</v>
      </c>
      <c r="H294" s="23">
        <v>2.625</v>
      </c>
      <c r="I294" s="23">
        <v>0</v>
      </c>
      <c r="J294" s="23"/>
      <c r="K294" s="23"/>
      <c r="L294" s="23"/>
      <c r="M294" s="23"/>
      <c r="N294" s="23">
        <v>2.702</v>
      </c>
      <c r="O294" s="23">
        <v>3.9578000000000002</v>
      </c>
      <c r="P294" s="23"/>
      <c r="Q294" s="23"/>
      <c r="R294" s="23"/>
      <c r="S294" s="23">
        <v>0</v>
      </c>
      <c r="T294" s="23">
        <v>0.27429999999999999</v>
      </c>
      <c r="U294" s="23"/>
      <c r="V294" s="23"/>
      <c r="W294" s="23"/>
    </row>
    <row r="295" spans="1:23" x14ac:dyDescent="0.25">
      <c r="A295" s="23" t="s">
        <v>122</v>
      </c>
      <c r="B295" s="23" t="s">
        <v>702</v>
      </c>
      <c r="C295" s="23" t="s">
        <v>713</v>
      </c>
      <c r="D295" s="23" t="s">
        <v>714</v>
      </c>
      <c r="E295" s="23"/>
      <c r="F295" s="23">
        <v>2.52</v>
      </c>
      <c r="G295" s="23">
        <v>0</v>
      </c>
      <c r="H295" s="23">
        <v>2.52</v>
      </c>
      <c r="I295" s="23">
        <v>0</v>
      </c>
      <c r="J295" s="23"/>
      <c r="K295" s="23"/>
      <c r="L295" s="23"/>
      <c r="M295" s="23"/>
      <c r="N295" s="23">
        <v>2.5983999999999998</v>
      </c>
      <c r="O295" s="23">
        <v>3.9510000000000001</v>
      </c>
      <c r="P295" s="23"/>
      <c r="Q295" s="23">
        <v>2.5983999999999998</v>
      </c>
      <c r="R295" s="23">
        <v>3.9510000000000001</v>
      </c>
      <c r="S295" s="23">
        <v>0</v>
      </c>
      <c r="T295" s="23">
        <v>5.5300000000000002E-2</v>
      </c>
      <c r="U295" s="23"/>
      <c r="V295" s="23"/>
      <c r="W295" s="23">
        <v>0</v>
      </c>
    </row>
    <row r="296" spans="1:23" x14ac:dyDescent="0.25">
      <c r="A296" s="23" t="s">
        <v>122</v>
      </c>
      <c r="B296" s="23" t="s">
        <v>702</v>
      </c>
      <c r="C296" s="23" t="s">
        <v>715</v>
      </c>
      <c r="D296" s="23" t="s">
        <v>716</v>
      </c>
      <c r="E296" s="23"/>
      <c r="F296" s="23">
        <v>1.6819999999999999</v>
      </c>
      <c r="G296" s="23">
        <v>0</v>
      </c>
      <c r="H296" s="23">
        <v>1.6819999999999999</v>
      </c>
      <c r="I296" s="23">
        <v>0</v>
      </c>
      <c r="J296" s="23"/>
      <c r="K296" s="23"/>
      <c r="L296" s="23"/>
      <c r="M296" s="23"/>
      <c r="N296" s="23">
        <v>2.1920000000000002</v>
      </c>
      <c r="O296" s="23">
        <v>4.109</v>
      </c>
      <c r="P296" s="23"/>
      <c r="Q296" s="23">
        <v>0</v>
      </c>
      <c r="R296" s="23">
        <v>0</v>
      </c>
      <c r="S296" s="23">
        <v>0</v>
      </c>
      <c r="T296" s="23">
        <v>0</v>
      </c>
      <c r="U296" s="23"/>
      <c r="V296" s="23"/>
      <c r="W296" s="23">
        <v>0</v>
      </c>
    </row>
    <row r="297" spans="1:23" x14ac:dyDescent="0.25">
      <c r="A297" s="23" t="s">
        <v>122</v>
      </c>
      <c r="B297" s="23" t="s">
        <v>702</v>
      </c>
      <c r="C297" s="23" t="s">
        <v>717</v>
      </c>
      <c r="D297" s="23" t="s">
        <v>718</v>
      </c>
      <c r="E297" s="23"/>
      <c r="F297" s="23">
        <v>4.0010000000000003</v>
      </c>
      <c r="G297" s="23">
        <v>0</v>
      </c>
      <c r="H297" s="23">
        <v>4.0010000000000003</v>
      </c>
      <c r="I297" s="23">
        <v>0</v>
      </c>
      <c r="J297" s="23"/>
      <c r="K297" s="23"/>
      <c r="L297" s="23"/>
      <c r="M297" s="23"/>
      <c r="N297" s="23">
        <v>2.5268999999999999</v>
      </c>
      <c r="O297" s="23">
        <v>4.0830000000000002</v>
      </c>
      <c r="P297" s="23"/>
      <c r="Q297" s="23"/>
      <c r="R297" s="23"/>
      <c r="S297" s="23">
        <v>0</v>
      </c>
      <c r="T297" s="23">
        <v>0.23599999999999999</v>
      </c>
      <c r="U297" s="23"/>
      <c r="V297" s="23"/>
      <c r="W297" s="23"/>
    </row>
    <row r="298" spans="1:23" x14ac:dyDescent="0.25">
      <c r="A298" s="23" t="s">
        <v>122</v>
      </c>
      <c r="B298" s="23" t="s">
        <v>702</v>
      </c>
      <c r="C298" s="23" t="s">
        <v>719</v>
      </c>
      <c r="D298" s="23" t="s">
        <v>720</v>
      </c>
      <c r="E298" s="23"/>
      <c r="F298" s="23">
        <v>2.7884000000000002</v>
      </c>
      <c r="G298" s="23">
        <v>0</v>
      </c>
      <c r="H298" s="23">
        <v>9.6300000000000008</v>
      </c>
      <c r="I298" s="23">
        <v>0</v>
      </c>
      <c r="J298" s="23"/>
      <c r="K298" s="23"/>
      <c r="L298" s="23"/>
      <c r="M298" s="23"/>
      <c r="N298" s="23">
        <v>2.6953999999999998</v>
      </c>
      <c r="O298" s="23">
        <v>3.4531000000000001</v>
      </c>
      <c r="P298" s="23"/>
      <c r="Q298" s="23">
        <v>0</v>
      </c>
      <c r="R298" s="23">
        <v>0</v>
      </c>
      <c r="S298" s="23">
        <v>0</v>
      </c>
      <c r="T298" s="23">
        <v>0</v>
      </c>
      <c r="U298" s="23"/>
      <c r="V298" s="23"/>
      <c r="W298" s="23">
        <v>0</v>
      </c>
    </row>
    <row r="299" spans="1:23" x14ac:dyDescent="0.25">
      <c r="A299" s="23" t="s">
        <v>122</v>
      </c>
      <c r="B299" s="23" t="s">
        <v>702</v>
      </c>
      <c r="C299" s="23" t="s">
        <v>721</v>
      </c>
      <c r="D299" s="23" t="s">
        <v>722</v>
      </c>
      <c r="E299" s="23"/>
      <c r="F299" s="23">
        <v>1.56</v>
      </c>
      <c r="G299" s="23">
        <v>0</v>
      </c>
      <c r="H299" s="23">
        <v>1.56</v>
      </c>
      <c r="I299" s="23">
        <v>0</v>
      </c>
      <c r="J299" s="23"/>
      <c r="K299" s="23"/>
      <c r="L299" s="23"/>
      <c r="M299" s="23"/>
      <c r="N299" s="23">
        <v>2.63</v>
      </c>
      <c r="O299" s="23">
        <v>4.08</v>
      </c>
      <c r="P299" s="23"/>
      <c r="Q299" s="23">
        <v>2.63</v>
      </c>
      <c r="R299" s="23">
        <v>4.08</v>
      </c>
      <c r="S299" s="23">
        <v>0</v>
      </c>
      <c r="T299" s="23">
        <v>0</v>
      </c>
      <c r="U299" s="23"/>
      <c r="V299" s="23"/>
      <c r="W299" s="23">
        <v>0</v>
      </c>
    </row>
    <row r="300" spans="1:23" x14ac:dyDescent="0.25">
      <c r="A300" s="23" t="s">
        <v>122</v>
      </c>
      <c r="B300" s="23" t="s">
        <v>702</v>
      </c>
      <c r="C300" s="23" t="s">
        <v>723</v>
      </c>
      <c r="D300" s="23" t="s">
        <v>724</v>
      </c>
      <c r="E300" s="23"/>
      <c r="F300" s="23">
        <v>2.4500000000000002</v>
      </c>
      <c r="G300" s="23">
        <v>0</v>
      </c>
      <c r="H300" s="23">
        <v>2.4500000000000002</v>
      </c>
      <c r="I300" s="23">
        <v>0</v>
      </c>
      <c r="J300" s="23"/>
      <c r="K300" s="23"/>
      <c r="L300" s="23"/>
      <c r="M300" s="23"/>
      <c r="N300" s="23">
        <v>2.7185999999999999</v>
      </c>
      <c r="O300" s="23">
        <v>3.7467000000000001</v>
      </c>
      <c r="P300" s="23"/>
      <c r="Q300" s="23">
        <v>0</v>
      </c>
      <c r="R300" s="23">
        <v>0</v>
      </c>
      <c r="S300" s="23">
        <v>0</v>
      </c>
      <c r="T300" s="23">
        <v>0</v>
      </c>
      <c r="U300" s="23"/>
      <c r="V300" s="23"/>
      <c r="W300" s="23">
        <v>0</v>
      </c>
    </row>
    <row r="301" spans="1:23" x14ac:dyDescent="0.25">
      <c r="A301" s="23" t="s">
        <v>122</v>
      </c>
      <c r="B301" s="23" t="s">
        <v>702</v>
      </c>
      <c r="C301" s="23" t="s">
        <v>725</v>
      </c>
      <c r="D301" s="23" t="s">
        <v>726</v>
      </c>
      <c r="E301" s="23"/>
      <c r="F301" s="23">
        <v>2.68</v>
      </c>
      <c r="G301" s="23">
        <v>0</v>
      </c>
      <c r="H301" s="23">
        <v>2.68</v>
      </c>
      <c r="I301" s="23">
        <v>0</v>
      </c>
      <c r="J301" s="23"/>
      <c r="K301" s="23"/>
      <c r="L301" s="23"/>
      <c r="M301" s="23"/>
      <c r="N301" s="23">
        <v>2.63</v>
      </c>
      <c r="O301" s="23">
        <v>3.6516999999999999</v>
      </c>
      <c r="P301" s="23"/>
      <c r="Q301" s="23">
        <v>0</v>
      </c>
      <c r="R301" s="23">
        <v>0</v>
      </c>
      <c r="S301" s="23">
        <v>0</v>
      </c>
      <c r="T301" s="23">
        <v>0</v>
      </c>
      <c r="U301" s="23"/>
      <c r="V301" s="23"/>
      <c r="W301" s="23">
        <v>0</v>
      </c>
    </row>
    <row r="302" spans="1:23" x14ac:dyDescent="0.25">
      <c r="A302" s="23" t="s">
        <v>122</v>
      </c>
      <c r="B302" s="23" t="s">
        <v>702</v>
      </c>
      <c r="C302" s="23" t="s">
        <v>727</v>
      </c>
      <c r="D302" s="23" t="s">
        <v>728</v>
      </c>
      <c r="E302" s="23"/>
      <c r="F302" s="23">
        <v>4.5330000000000004</v>
      </c>
      <c r="G302" s="23">
        <v>0</v>
      </c>
      <c r="H302" s="23">
        <v>6.2069999999999999</v>
      </c>
      <c r="I302" s="23">
        <v>0</v>
      </c>
      <c r="J302" s="23"/>
      <c r="K302" s="23"/>
      <c r="L302" s="23"/>
      <c r="M302" s="23"/>
      <c r="N302" s="23">
        <v>2.81</v>
      </c>
      <c r="O302" s="23">
        <v>3.9929999999999999</v>
      </c>
      <c r="P302" s="23"/>
      <c r="Q302" s="23">
        <v>2.81</v>
      </c>
      <c r="R302" s="23">
        <v>3.9929999999999999</v>
      </c>
      <c r="S302" s="23">
        <v>0</v>
      </c>
      <c r="T302" s="23"/>
      <c r="U302" s="23"/>
      <c r="V302" s="23"/>
      <c r="W302" s="23"/>
    </row>
    <row r="303" spans="1:23" x14ac:dyDescent="0.25">
      <c r="A303" s="23" t="s">
        <v>122</v>
      </c>
      <c r="B303" s="23" t="s">
        <v>702</v>
      </c>
      <c r="C303" s="23" t="s">
        <v>729</v>
      </c>
      <c r="D303" s="23" t="s">
        <v>730</v>
      </c>
      <c r="E303" s="23"/>
      <c r="F303" s="23">
        <v>3.415</v>
      </c>
      <c r="G303" s="23">
        <v>0</v>
      </c>
      <c r="H303" s="23">
        <v>3.415</v>
      </c>
      <c r="I303" s="23">
        <v>0</v>
      </c>
      <c r="J303" s="23"/>
      <c r="K303" s="23"/>
      <c r="L303" s="23"/>
      <c r="M303" s="23"/>
      <c r="N303" s="23">
        <v>2.6160000000000001</v>
      </c>
      <c r="O303" s="23">
        <v>4.0999999999999996</v>
      </c>
      <c r="P303" s="23"/>
      <c r="Q303" s="23">
        <v>0</v>
      </c>
      <c r="R303" s="23">
        <v>0</v>
      </c>
      <c r="S303" s="23">
        <v>0</v>
      </c>
      <c r="T303" s="23">
        <v>0</v>
      </c>
      <c r="U303" s="23"/>
      <c r="V303" s="23"/>
      <c r="W303" s="23">
        <v>0</v>
      </c>
    </row>
    <row r="304" spans="1:23" x14ac:dyDescent="0.25">
      <c r="A304" s="23" t="s">
        <v>122</v>
      </c>
      <c r="B304" s="23" t="s">
        <v>702</v>
      </c>
      <c r="C304" s="23" t="s">
        <v>731</v>
      </c>
      <c r="D304" s="23" t="s">
        <v>732</v>
      </c>
      <c r="E304" s="23"/>
      <c r="F304" s="23">
        <v>2.9</v>
      </c>
      <c r="G304" s="23">
        <v>0</v>
      </c>
      <c r="H304" s="23">
        <v>2.9</v>
      </c>
      <c r="I304" s="23">
        <v>0</v>
      </c>
      <c r="J304" s="23"/>
      <c r="K304" s="23"/>
      <c r="L304" s="23"/>
      <c r="M304" s="23"/>
      <c r="N304" s="23">
        <v>2.6846000000000001</v>
      </c>
      <c r="O304" s="23">
        <v>3.9796</v>
      </c>
      <c r="P304" s="23"/>
      <c r="Q304" s="23"/>
      <c r="R304" s="23"/>
      <c r="S304" s="23">
        <v>0</v>
      </c>
      <c r="T304" s="23"/>
      <c r="U304" s="23"/>
      <c r="V304" s="23"/>
      <c r="W304" s="23"/>
    </row>
    <row r="305" spans="1:23" x14ac:dyDescent="0.25">
      <c r="A305" s="23" t="s">
        <v>122</v>
      </c>
      <c r="B305" s="23" t="s">
        <v>702</v>
      </c>
      <c r="C305" s="23" t="s">
        <v>733</v>
      </c>
      <c r="D305" s="23" t="s">
        <v>734</v>
      </c>
      <c r="E305" s="23"/>
      <c r="F305" s="23">
        <v>1.8652</v>
      </c>
      <c r="G305" s="23">
        <v>0</v>
      </c>
      <c r="H305" s="23">
        <v>1.8652</v>
      </c>
      <c r="I305" s="23">
        <v>0</v>
      </c>
      <c r="J305" s="23"/>
      <c r="K305" s="23"/>
      <c r="L305" s="23"/>
      <c r="M305" s="23"/>
      <c r="N305" s="23">
        <v>2.2650000000000001</v>
      </c>
      <c r="O305" s="23">
        <v>3.931</v>
      </c>
      <c r="P305" s="23"/>
      <c r="Q305" s="23">
        <v>0</v>
      </c>
      <c r="R305" s="23">
        <v>0</v>
      </c>
      <c r="S305" s="23">
        <v>0</v>
      </c>
      <c r="T305" s="23">
        <v>0.22170000000000001</v>
      </c>
      <c r="U305" s="23"/>
      <c r="V305" s="23"/>
      <c r="W305" s="23">
        <v>0</v>
      </c>
    </row>
    <row r="306" spans="1:23" x14ac:dyDescent="0.25">
      <c r="A306" s="23" t="s">
        <v>122</v>
      </c>
      <c r="B306" s="23" t="s">
        <v>702</v>
      </c>
      <c r="C306" s="23" t="s">
        <v>735</v>
      </c>
      <c r="D306" s="23" t="s">
        <v>736</v>
      </c>
      <c r="E306" s="23"/>
      <c r="F306" s="23">
        <v>2.6073</v>
      </c>
      <c r="G306" s="23">
        <v>0</v>
      </c>
      <c r="H306" s="23">
        <v>2.6073</v>
      </c>
      <c r="I306" s="23">
        <v>0</v>
      </c>
      <c r="J306" s="23"/>
      <c r="K306" s="23"/>
      <c r="L306" s="23"/>
      <c r="M306" s="23"/>
      <c r="N306" s="23">
        <v>2.6747000000000001</v>
      </c>
      <c r="O306" s="23">
        <v>3.8090999999999999</v>
      </c>
      <c r="P306" s="23"/>
      <c r="Q306" s="23"/>
      <c r="R306" s="23"/>
      <c r="S306" s="23">
        <v>0</v>
      </c>
      <c r="T306" s="23">
        <v>0.1236</v>
      </c>
      <c r="U306" s="23"/>
      <c r="V306" s="23"/>
      <c r="W306" s="23"/>
    </row>
    <row r="307" spans="1:23" x14ac:dyDescent="0.25">
      <c r="A307" s="23" t="s">
        <v>122</v>
      </c>
      <c r="B307" s="23" t="s">
        <v>702</v>
      </c>
      <c r="C307" s="23" t="s">
        <v>737</v>
      </c>
      <c r="D307" s="23" t="s">
        <v>738</v>
      </c>
      <c r="E307" s="23"/>
      <c r="F307" s="23">
        <v>4.0330000000000004</v>
      </c>
      <c r="G307" s="23">
        <v>0</v>
      </c>
      <c r="H307" s="23">
        <v>4.0330000000000004</v>
      </c>
      <c r="I307" s="23">
        <v>0</v>
      </c>
      <c r="J307" s="23"/>
      <c r="K307" s="23"/>
      <c r="L307" s="23"/>
      <c r="M307" s="23"/>
      <c r="N307" s="23">
        <v>3.0030000000000001</v>
      </c>
      <c r="O307" s="23">
        <v>3.96</v>
      </c>
      <c r="P307" s="23"/>
      <c r="Q307" s="23">
        <v>0</v>
      </c>
      <c r="R307" s="23">
        <v>0</v>
      </c>
      <c r="S307" s="23">
        <v>0</v>
      </c>
      <c r="T307" s="23">
        <v>0</v>
      </c>
      <c r="U307" s="23"/>
      <c r="V307" s="23"/>
      <c r="W307" s="23">
        <v>0</v>
      </c>
    </row>
    <row r="308" spans="1:23" x14ac:dyDescent="0.25">
      <c r="A308" s="23" t="s">
        <v>122</v>
      </c>
      <c r="B308" s="23" t="s">
        <v>702</v>
      </c>
      <c r="C308" s="23" t="s">
        <v>739</v>
      </c>
      <c r="D308" s="23" t="s">
        <v>740</v>
      </c>
      <c r="E308" s="23"/>
      <c r="F308" s="23">
        <v>2.0760000000000001</v>
      </c>
      <c r="G308" s="23">
        <v>0</v>
      </c>
      <c r="H308" s="23">
        <v>2.0760000000000001</v>
      </c>
      <c r="I308" s="23">
        <v>0</v>
      </c>
      <c r="J308" s="23"/>
      <c r="K308" s="23"/>
      <c r="L308" s="23"/>
      <c r="M308" s="23"/>
      <c r="N308" s="23">
        <v>2.802</v>
      </c>
      <c r="O308" s="23">
        <v>3.7869999999999999</v>
      </c>
      <c r="P308" s="23"/>
      <c r="Q308" s="23">
        <v>0</v>
      </c>
      <c r="R308" s="23">
        <v>0</v>
      </c>
      <c r="S308" s="23">
        <v>0</v>
      </c>
      <c r="T308" s="23">
        <v>0</v>
      </c>
      <c r="U308" s="23"/>
      <c r="V308" s="23"/>
      <c r="W308" s="23">
        <v>0</v>
      </c>
    </row>
    <row r="309" spans="1:23" x14ac:dyDescent="0.25">
      <c r="A309" s="23" t="s">
        <v>122</v>
      </c>
      <c r="B309" s="23" t="s">
        <v>702</v>
      </c>
      <c r="C309" s="23" t="s">
        <v>741</v>
      </c>
      <c r="D309" s="23" t="s">
        <v>742</v>
      </c>
      <c r="E309" s="23"/>
      <c r="F309" s="23">
        <v>1.5791999999999999</v>
      </c>
      <c r="G309" s="23">
        <v>0</v>
      </c>
      <c r="H309" s="23">
        <v>4.3700900000000003</v>
      </c>
      <c r="I309" s="23">
        <v>0</v>
      </c>
      <c r="J309" s="23"/>
      <c r="K309" s="23"/>
      <c r="L309" s="23"/>
      <c r="M309" s="23"/>
      <c r="N309" s="23">
        <v>2.6884999999999999</v>
      </c>
      <c r="O309" s="23">
        <v>4.0265000000000004</v>
      </c>
      <c r="P309" s="23"/>
      <c r="Q309" s="23">
        <v>0</v>
      </c>
      <c r="R309" s="23">
        <v>0</v>
      </c>
      <c r="S309" s="23">
        <v>0</v>
      </c>
      <c r="T309" s="23">
        <v>0</v>
      </c>
      <c r="U309" s="23"/>
      <c r="V309" s="23"/>
      <c r="W309" s="23">
        <v>0</v>
      </c>
    </row>
    <row r="310" spans="1:23" x14ac:dyDescent="0.25">
      <c r="A310" s="23" t="s">
        <v>122</v>
      </c>
      <c r="B310" s="23" t="s">
        <v>702</v>
      </c>
      <c r="C310" s="23" t="s">
        <v>743</v>
      </c>
      <c r="D310" s="23" t="s">
        <v>744</v>
      </c>
      <c r="E310" s="23"/>
      <c r="F310" s="23">
        <v>3.22</v>
      </c>
      <c r="G310" s="23">
        <v>0</v>
      </c>
      <c r="H310" s="23">
        <v>3.22</v>
      </c>
      <c r="I310" s="23">
        <v>0</v>
      </c>
      <c r="J310" s="23"/>
      <c r="K310" s="23"/>
      <c r="L310" s="23"/>
      <c r="M310" s="23"/>
      <c r="N310" s="23">
        <v>2.62</v>
      </c>
      <c r="O310" s="23">
        <v>3.82</v>
      </c>
      <c r="P310" s="23"/>
      <c r="Q310" s="23"/>
      <c r="R310" s="23"/>
      <c r="S310" s="23">
        <v>0</v>
      </c>
      <c r="T310" s="23"/>
      <c r="U310" s="23"/>
      <c r="V310" s="23"/>
      <c r="W310" s="23"/>
    </row>
    <row r="311" spans="1:23" x14ac:dyDescent="0.25">
      <c r="A311" s="23" t="s">
        <v>122</v>
      </c>
      <c r="B311" s="23" t="s">
        <v>702</v>
      </c>
      <c r="C311" s="23" t="s">
        <v>745</v>
      </c>
      <c r="D311" s="23" t="s">
        <v>746</v>
      </c>
      <c r="E311" s="23"/>
      <c r="F311" s="23">
        <v>1.7430000000000001</v>
      </c>
      <c r="G311" s="23">
        <v>0</v>
      </c>
      <c r="H311" s="23">
        <v>1.7430000000000001</v>
      </c>
      <c r="I311" s="23">
        <v>0</v>
      </c>
      <c r="J311" s="23"/>
      <c r="K311" s="23"/>
      <c r="L311" s="23"/>
      <c r="M311" s="23"/>
      <c r="N311" s="23">
        <v>2.5129000000000001</v>
      </c>
      <c r="O311" s="23">
        <v>4.0647000000000002</v>
      </c>
      <c r="P311" s="23"/>
      <c r="Q311" s="23"/>
      <c r="R311" s="23"/>
      <c r="S311" s="23">
        <v>0</v>
      </c>
      <c r="T311" s="23"/>
      <c r="U311" s="23"/>
      <c r="V311" s="23"/>
      <c r="W311" s="23"/>
    </row>
    <row r="312" spans="1:23" x14ac:dyDescent="0.25">
      <c r="A312" s="23" t="s">
        <v>122</v>
      </c>
      <c r="B312" s="23" t="s">
        <v>702</v>
      </c>
      <c r="C312" s="23" t="s">
        <v>747</v>
      </c>
      <c r="D312" s="23" t="s">
        <v>748</v>
      </c>
      <c r="E312" s="23"/>
      <c r="F312" s="23">
        <v>3.4244699999999999</v>
      </c>
      <c r="G312" s="23">
        <v>0</v>
      </c>
      <c r="H312" s="23">
        <v>3.4244699999999999</v>
      </c>
      <c r="I312" s="23">
        <v>0</v>
      </c>
      <c r="J312" s="23"/>
      <c r="K312" s="23"/>
      <c r="L312" s="23"/>
      <c r="M312" s="23"/>
      <c r="N312" s="23">
        <v>2.9390999999999998</v>
      </c>
      <c r="O312" s="23">
        <v>3.8426</v>
      </c>
      <c r="P312" s="23"/>
      <c r="Q312" s="23">
        <v>0</v>
      </c>
      <c r="R312" s="23">
        <v>0</v>
      </c>
      <c r="S312" s="23">
        <v>0</v>
      </c>
      <c r="T312" s="23">
        <v>0</v>
      </c>
      <c r="U312" s="23"/>
      <c r="V312" s="23"/>
      <c r="W312" s="23">
        <v>0</v>
      </c>
    </row>
    <row r="313" spans="1:23" x14ac:dyDescent="0.25">
      <c r="A313" s="23" t="s">
        <v>122</v>
      </c>
      <c r="B313" s="23" t="s">
        <v>702</v>
      </c>
      <c r="C313" s="23" t="s">
        <v>749</v>
      </c>
      <c r="D313" s="23" t="s">
        <v>750</v>
      </c>
      <c r="E313" s="23"/>
      <c r="F313" s="23">
        <v>2.379</v>
      </c>
      <c r="G313" s="23">
        <v>0</v>
      </c>
      <c r="H313" s="23">
        <v>2.379</v>
      </c>
      <c r="I313" s="23">
        <v>0</v>
      </c>
      <c r="J313" s="23"/>
      <c r="K313" s="23"/>
      <c r="L313" s="23"/>
      <c r="M313" s="23"/>
      <c r="N313" s="23">
        <v>2.7132999999999998</v>
      </c>
      <c r="O313" s="23">
        <v>4.0134999999999996</v>
      </c>
      <c r="P313" s="23"/>
      <c r="Q313" s="23"/>
      <c r="R313" s="23"/>
      <c r="S313" s="23">
        <v>0</v>
      </c>
      <c r="T313" s="23">
        <v>0.22020000000000001</v>
      </c>
      <c r="U313" s="23"/>
      <c r="V313" s="23"/>
      <c r="W313" s="23"/>
    </row>
    <row r="314" spans="1:23" x14ac:dyDescent="0.25">
      <c r="A314" s="23" t="s">
        <v>122</v>
      </c>
      <c r="B314" s="23" t="s">
        <v>702</v>
      </c>
      <c r="C314" s="23" t="s">
        <v>751</v>
      </c>
      <c r="D314" s="23" t="s">
        <v>752</v>
      </c>
      <c r="E314" s="23"/>
      <c r="F314" s="23">
        <v>4.3348000000000004</v>
      </c>
      <c r="G314" s="23">
        <v>0</v>
      </c>
      <c r="H314" s="23">
        <v>4.3348000000000004</v>
      </c>
      <c r="I314" s="23">
        <v>0</v>
      </c>
      <c r="J314" s="23"/>
      <c r="K314" s="23"/>
      <c r="L314" s="23"/>
      <c r="M314" s="23"/>
      <c r="N314" s="23">
        <v>2.7038000000000002</v>
      </c>
      <c r="O314" s="23">
        <v>4.0430000000000001</v>
      </c>
      <c r="P314" s="23"/>
      <c r="Q314" s="23"/>
      <c r="R314" s="23"/>
      <c r="S314" s="23">
        <v>0</v>
      </c>
      <c r="T314" s="23">
        <v>0.25169999999999998</v>
      </c>
      <c r="U314" s="23"/>
      <c r="V314" s="23"/>
      <c r="W314" s="23"/>
    </row>
    <row r="315" spans="1:23" x14ac:dyDescent="0.25">
      <c r="A315" s="23" t="s">
        <v>122</v>
      </c>
      <c r="B315" s="23" t="s">
        <v>702</v>
      </c>
      <c r="C315" s="23" t="s">
        <v>753</v>
      </c>
      <c r="D315" s="23" t="s">
        <v>754</v>
      </c>
      <c r="E315" s="23"/>
      <c r="F315" s="23">
        <v>2.0139999999999998</v>
      </c>
      <c r="G315" s="23">
        <v>0</v>
      </c>
      <c r="H315" s="23">
        <v>2.0139999999999998</v>
      </c>
      <c r="I315" s="23">
        <v>0</v>
      </c>
      <c r="J315" s="23"/>
      <c r="K315" s="23"/>
      <c r="L315" s="23"/>
      <c r="M315" s="23"/>
      <c r="N315" s="23">
        <v>2.7559999999999998</v>
      </c>
      <c r="O315" s="23">
        <v>3.8159999999999998</v>
      </c>
      <c r="P315" s="23"/>
      <c r="Q315" s="23">
        <v>0</v>
      </c>
      <c r="R315" s="23">
        <v>0</v>
      </c>
      <c r="S315" s="23">
        <v>0</v>
      </c>
      <c r="T315" s="23">
        <v>0</v>
      </c>
      <c r="U315" s="23"/>
      <c r="V315" s="23"/>
      <c r="W315" s="23">
        <v>0</v>
      </c>
    </row>
    <row r="316" spans="1:23" x14ac:dyDescent="0.25">
      <c r="A316" s="23" t="s">
        <v>122</v>
      </c>
      <c r="B316" s="23" t="s">
        <v>702</v>
      </c>
      <c r="C316" s="23" t="s">
        <v>755</v>
      </c>
      <c r="D316" s="23" t="s">
        <v>756</v>
      </c>
      <c r="E316" s="23"/>
      <c r="F316" s="23">
        <v>3.407</v>
      </c>
      <c r="G316" s="23">
        <v>0</v>
      </c>
      <c r="H316" s="23">
        <v>3.407</v>
      </c>
      <c r="I316" s="23">
        <v>0</v>
      </c>
      <c r="J316" s="23"/>
      <c r="K316" s="23"/>
      <c r="L316" s="23"/>
      <c r="M316" s="23"/>
      <c r="N316" s="23">
        <v>2.7189000000000001</v>
      </c>
      <c r="O316" s="23">
        <v>3.9312</v>
      </c>
      <c r="P316" s="23"/>
      <c r="Q316" s="23">
        <v>0</v>
      </c>
      <c r="R316" s="23">
        <v>0</v>
      </c>
      <c r="S316" s="23">
        <v>0</v>
      </c>
      <c r="T316" s="23">
        <v>0</v>
      </c>
      <c r="U316" s="23"/>
      <c r="V316" s="23"/>
      <c r="W316" s="23">
        <v>0</v>
      </c>
    </row>
    <row r="317" spans="1:23" x14ac:dyDescent="0.25">
      <c r="A317" s="23" t="s">
        <v>122</v>
      </c>
      <c r="B317" s="23" t="s">
        <v>702</v>
      </c>
      <c r="C317" s="23" t="s">
        <v>757</v>
      </c>
      <c r="D317" s="23" t="s">
        <v>758</v>
      </c>
      <c r="E317" s="23"/>
      <c r="F317" s="23">
        <v>2.4712999999999998</v>
      </c>
      <c r="G317" s="23">
        <v>0</v>
      </c>
      <c r="H317" s="23">
        <v>5.77</v>
      </c>
      <c r="I317" s="23">
        <v>0</v>
      </c>
      <c r="J317" s="23"/>
      <c r="K317" s="23"/>
      <c r="L317" s="23"/>
      <c r="M317" s="23"/>
      <c r="N317" s="23">
        <v>2.7738</v>
      </c>
      <c r="O317" s="23">
        <v>4.09</v>
      </c>
      <c r="P317" s="23"/>
      <c r="Q317" s="23">
        <v>0</v>
      </c>
      <c r="R317" s="23">
        <v>0</v>
      </c>
      <c r="S317" s="23">
        <v>0</v>
      </c>
      <c r="T317" s="23">
        <v>0</v>
      </c>
      <c r="U317" s="23"/>
      <c r="V317" s="23"/>
      <c r="W317" s="23">
        <v>0</v>
      </c>
    </row>
    <row r="318" spans="1:23" x14ac:dyDescent="0.25">
      <c r="A318" s="23" t="s">
        <v>122</v>
      </c>
      <c r="B318" s="23" t="s">
        <v>702</v>
      </c>
      <c r="C318" s="23" t="s">
        <v>759</v>
      </c>
      <c r="D318" s="23" t="s">
        <v>760</v>
      </c>
      <c r="E318" s="23"/>
      <c r="F318" s="23">
        <v>2.0699999999999998</v>
      </c>
      <c r="G318" s="23">
        <v>0</v>
      </c>
      <c r="H318" s="23">
        <v>0</v>
      </c>
      <c r="I318" s="23">
        <v>0</v>
      </c>
      <c r="J318" s="23"/>
      <c r="K318" s="23"/>
      <c r="L318" s="23"/>
      <c r="M318" s="23"/>
      <c r="N318" s="23">
        <v>2.67</v>
      </c>
      <c r="O318" s="23">
        <v>0</v>
      </c>
      <c r="P318" s="23"/>
      <c r="Q318" s="23">
        <v>2.67</v>
      </c>
      <c r="R318" s="23">
        <v>0</v>
      </c>
      <c r="S318" s="23">
        <v>0</v>
      </c>
      <c r="T318" s="23">
        <v>5.8000000000000003E-2</v>
      </c>
      <c r="U318" s="23"/>
      <c r="V318" s="23"/>
      <c r="W318" s="23"/>
    </row>
    <row r="319" spans="1:23" x14ac:dyDescent="0.25">
      <c r="A319" s="23" t="s">
        <v>122</v>
      </c>
      <c r="B319" s="23" t="s">
        <v>702</v>
      </c>
      <c r="C319" s="23" t="s">
        <v>761</v>
      </c>
      <c r="D319" s="23" t="s">
        <v>762</v>
      </c>
      <c r="E319" s="23"/>
      <c r="F319" s="23">
        <v>0.68510000000000004</v>
      </c>
      <c r="G319" s="23">
        <v>0</v>
      </c>
      <c r="H319" s="23">
        <v>3.72</v>
      </c>
      <c r="I319" s="23">
        <v>0</v>
      </c>
      <c r="J319" s="23"/>
      <c r="K319" s="23"/>
      <c r="L319" s="23"/>
      <c r="M319" s="23"/>
      <c r="N319" s="23">
        <v>2.7090999999999998</v>
      </c>
      <c r="O319" s="23">
        <v>3.8045</v>
      </c>
      <c r="P319" s="23"/>
      <c r="Q319" s="23">
        <v>0</v>
      </c>
      <c r="R319" s="23">
        <v>0</v>
      </c>
      <c r="S319" s="23">
        <v>0</v>
      </c>
      <c r="T319" s="23">
        <v>0</v>
      </c>
      <c r="U319" s="23"/>
      <c r="V319" s="23"/>
      <c r="W319" s="23">
        <v>0</v>
      </c>
    </row>
    <row r="320" spans="1:23" x14ac:dyDescent="0.25">
      <c r="A320" s="23" t="s">
        <v>122</v>
      </c>
      <c r="B320" s="23" t="s">
        <v>702</v>
      </c>
      <c r="C320" s="23" t="s">
        <v>763</v>
      </c>
      <c r="D320" s="23" t="s">
        <v>764</v>
      </c>
      <c r="E320" s="23"/>
      <c r="F320" s="23">
        <v>2.0998999999999999</v>
      </c>
      <c r="G320" s="23">
        <v>0</v>
      </c>
      <c r="H320" s="23">
        <v>2.0998999999999999</v>
      </c>
      <c r="I320" s="23">
        <v>0</v>
      </c>
      <c r="J320" s="23"/>
      <c r="K320" s="23"/>
      <c r="L320" s="23"/>
      <c r="M320" s="23"/>
      <c r="N320" s="23">
        <v>2.629</v>
      </c>
      <c r="O320" s="23">
        <v>3.742</v>
      </c>
      <c r="P320" s="23"/>
      <c r="Q320" s="23">
        <v>0</v>
      </c>
      <c r="R320" s="23">
        <v>0</v>
      </c>
      <c r="S320" s="23">
        <v>0</v>
      </c>
      <c r="T320" s="23">
        <v>0</v>
      </c>
      <c r="U320" s="23"/>
      <c r="V320" s="23"/>
      <c r="W320" s="23">
        <v>0</v>
      </c>
    </row>
    <row r="321" spans="1:23" x14ac:dyDescent="0.25">
      <c r="A321" s="23" t="s">
        <v>122</v>
      </c>
      <c r="B321" s="23" t="s">
        <v>702</v>
      </c>
      <c r="C321" s="23" t="s">
        <v>765</v>
      </c>
      <c r="D321" s="23" t="s">
        <v>766</v>
      </c>
      <c r="E321" s="23"/>
      <c r="F321" s="23">
        <v>2.3803999999999998</v>
      </c>
      <c r="G321" s="23">
        <v>0</v>
      </c>
      <c r="H321" s="23">
        <v>2.3803999999999998</v>
      </c>
      <c r="I321" s="23">
        <v>0</v>
      </c>
      <c r="J321" s="23"/>
      <c r="K321" s="23"/>
      <c r="L321" s="23"/>
      <c r="M321" s="23"/>
      <c r="N321" s="23">
        <v>2.5215000000000001</v>
      </c>
      <c r="O321" s="23">
        <v>2.5215000000000001</v>
      </c>
      <c r="P321" s="23"/>
      <c r="Q321" s="23">
        <v>0</v>
      </c>
      <c r="R321" s="23">
        <v>0</v>
      </c>
      <c r="S321" s="23">
        <v>0</v>
      </c>
      <c r="T321" s="23">
        <v>0.2747</v>
      </c>
      <c r="U321" s="23"/>
      <c r="V321" s="23"/>
      <c r="W321" s="23">
        <v>0</v>
      </c>
    </row>
    <row r="322" spans="1:23" x14ac:dyDescent="0.25">
      <c r="A322" s="23" t="s">
        <v>122</v>
      </c>
      <c r="B322" s="23" t="s">
        <v>702</v>
      </c>
      <c r="C322" s="23" t="s">
        <v>767</v>
      </c>
      <c r="D322" s="23" t="s">
        <v>768</v>
      </c>
      <c r="E322" s="23"/>
      <c r="F322" s="23">
        <v>3.63</v>
      </c>
      <c r="G322" s="23">
        <v>0</v>
      </c>
      <c r="H322" s="23">
        <v>3.63</v>
      </c>
      <c r="I322" s="23">
        <v>0</v>
      </c>
      <c r="J322" s="23"/>
      <c r="K322" s="23"/>
      <c r="L322" s="23"/>
      <c r="M322" s="23"/>
      <c r="N322" s="23">
        <v>2.6812999999999998</v>
      </c>
      <c r="O322" s="23">
        <v>4.0380000000000003</v>
      </c>
      <c r="P322" s="23"/>
      <c r="Q322" s="23">
        <v>0</v>
      </c>
      <c r="R322" s="23">
        <v>0</v>
      </c>
      <c r="S322" s="23">
        <v>0</v>
      </c>
      <c r="T322" s="23">
        <v>0.24959999999999999</v>
      </c>
      <c r="U322" s="23"/>
      <c r="V322" s="23"/>
      <c r="W322" s="23">
        <v>0</v>
      </c>
    </row>
    <row r="323" spans="1:23" x14ac:dyDescent="0.25">
      <c r="A323" s="23" t="s">
        <v>122</v>
      </c>
      <c r="B323" s="23" t="s">
        <v>702</v>
      </c>
      <c r="C323" s="23" t="s">
        <v>769</v>
      </c>
      <c r="D323" s="23" t="s">
        <v>770</v>
      </c>
      <c r="E323" s="23"/>
      <c r="F323" s="23">
        <v>8.7805</v>
      </c>
      <c r="G323" s="23">
        <v>0</v>
      </c>
      <c r="H323" s="23">
        <v>12</v>
      </c>
      <c r="I323" s="23">
        <v>0</v>
      </c>
      <c r="J323" s="23"/>
      <c r="K323" s="23"/>
      <c r="L323" s="23"/>
      <c r="M323" s="23"/>
      <c r="N323" s="23">
        <v>2.8153800000000002</v>
      </c>
      <c r="O323" s="23">
        <v>4</v>
      </c>
      <c r="P323" s="23"/>
      <c r="Q323" s="23">
        <v>0</v>
      </c>
      <c r="R323" s="23">
        <v>0</v>
      </c>
      <c r="S323" s="23">
        <v>0</v>
      </c>
      <c r="T323" s="23">
        <v>0.28071000000000002</v>
      </c>
      <c r="U323" s="23"/>
      <c r="V323" s="23"/>
      <c r="W323" s="23">
        <v>0</v>
      </c>
    </row>
    <row r="324" spans="1:23" x14ac:dyDescent="0.25">
      <c r="A324" s="23" t="s">
        <v>122</v>
      </c>
      <c r="B324" s="23" t="s">
        <v>702</v>
      </c>
      <c r="C324" s="23" t="s">
        <v>771</v>
      </c>
      <c r="D324" s="23" t="s">
        <v>772</v>
      </c>
      <c r="E324" s="23"/>
      <c r="F324" s="23">
        <v>2.41</v>
      </c>
      <c r="G324" s="23">
        <v>0</v>
      </c>
      <c r="H324" s="23">
        <v>2.41</v>
      </c>
      <c r="I324" s="23">
        <v>0</v>
      </c>
      <c r="J324" s="23"/>
      <c r="K324" s="23"/>
      <c r="L324" s="23"/>
      <c r="M324" s="23"/>
      <c r="N324" s="23">
        <v>2.66</v>
      </c>
      <c r="O324" s="23">
        <v>4.0199999999999996</v>
      </c>
      <c r="P324" s="23"/>
      <c r="Q324" s="23"/>
      <c r="R324" s="23"/>
      <c r="S324" s="23">
        <v>0</v>
      </c>
      <c r="T324" s="23"/>
      <c r="U324" s="23"/>
      <c r="V324" s="23"/>
      <c r="W324" s="23"/>
    </row>
    <row r="325" spans="1:23" x14ac:dyDescent="0.25">
      <c r="A325" s="23" t="s">
        <v>122</v>
      </c>
      <c r="B325" s="23" t="s">
        <v>702</v>
      </c>
      <c r="C325" s="23" t="s">
        <v>773</v>
      </c>
      <c r="D325" s="23" t="s">
        <v>774</v>
      </c>
      <c r="E325" s="23"/>
      <c r="F325" s="23">
        <v>2.0451999999999999</v>
      </c>
      <c r="G325" s="23">
        <v>0</v>
      </c>
      <c r="H325" s="23">
        <v>3.3769</v>
      </c>
      <c r="I325" s="23">
        <v>0</v>
      </c>
      <c r="J325" s="23"/>
      <c r="K325" s="23"/>
      <c r="L325" s="23"/>
      <c r="M325" s="23"/>
      <c r="N325" s="23">
        <v>2.9268999999999998</v>
      </c>
      <c r="O325" s="23">
        <v>7.9143999999999997</v>
      </c>
      <c r="P325" s="23"/>
      <c r="Q325" s="23">
        <v>0</v>
      </c>
      <c r="R325" s="23">
        <v>0</v>
      </c>
      <c r="S325" s="23">
        <v>0</v>
      </c>
      <c r="T325" s="23">
        <v>0</v>
      </c>
      <c r="U325" s="23"/>
      <c r="V325" s="23"/>
      <c r="W325" s="23">
        <v>0</v>
      </c>
    </row>
    <row r="326" spans="1:23" x14ac:dyDescent="0.25">
      <c r="A326" s="23" t="s">
        <v>122</v>
      </c>
      <c r="B326" s="23" t="s">
        <v>702</v>
      </c>
      <c r="C326" s="23" t="s">
        <v>775</v>
      </c>
      <c r="D326" s="23" t="s">
        <v>776</v>
      </c>
      <c r="E326" s="23"/>
      <c r="F326" s="23">
        <v>3.6004399999999999</v>
      </c>
      <c r="G326" s="23">
        <v>0</v>
      </c>
      <c r="H326" s="23">
        <v>17.251999999999999</v>
      </c>
      <c r="I326" s="23">
        <v>0</v>
      </c>
      <c r="J326" s="23"/>
      <c r="K326" s="23"/>
      <c r="L326" s="23"/>
      <c r="M326" s="23"/>
      <c r="N326" s="23">
        <v>2.8496359999999998</v>
      </c>
      <c r="O326" s="23">
        <v>3.7481900000000001</v>
      </c>
      <c r="P326" s="23"/>
      <c r="Q326" s="23">
        <v>0</v>
      </c>
      <c r="R326" s="23">
        <v>0</v>
      </c>
      <c r="S326" s="23">
        <v>0</v>
      </c>
      <c r="T326" s="23">
        <v>0.27369100000000002</v>
      </c>
      <c r="U326" s="23"/>
      <c r="V326" s="23"/>
      <c r="W326" s="23">
        <v>0</v>
      </c>
    </row>
    <row r="327" spans="1:23" x14ac:dyDescent="0.25">
      <c r="A327" s="23" t="s">
        <v>122</v>
      </c>
      <c r="B327" s="23" t="s">
        <v>702</v>
      </c>
      <c r="C327" s="23" t="s">
        <v>777</v>
      </c>
      <c r="D327" s="23" t="s">
        <v>778</v>
      </c>
      <c r="E327" s="23"/>
      <c r="F327" s="23">
        <v>2.2210000000000001</v>
      </c>
      <c r="G327" s="23">
        <v>0</v>
      </c>
      <c r="H327" s="23">
        <v>2.2210000000000001</v>
      </c>
      <c r="I327" s="23">
        <v>0</v>
      </c>
      <c r="J327" s="23"/>
      <c r="K327" s="23"/>
      <c r="L327" s="23"/>
      <c r="M327" s="23"/>
      <c r="N327" s="23">
        <v>2.6551999999999998</v>
      </c>
      <c r="O327" s="23">
        <v>3.2452000000000001</v>
      </c>
      <c r="P327" s="23"/>
      <c r="Q327" s="23">
        <v>0</v>
      </c>
      <c r="R327" s="23">
        <v>0</v>
      </c>
      <c r="S327" s="23">
        <v>0</v>
      </c>
      <c r="T327" s="23">
        <v>0.26900000000000002</v>
      </c>
      <c r="U327" s="23"/>
      <c r="V327" s="23"/>
      <c r="W327" s="23">
        <v>0</v>
      </c>
    </row>
    <row r="328" spans="1:23" x14ac:dyDescent="0.25">
      <c r="A328" s="23" t="s">
        <v>122</v>
      </c>
      <c r="B328" s="23" t="s">
        <v>702</v>
      </c>
      <c r="C328" s="23" t="s">
        <v>779</v>
      </c>
      <c r="D328" s="23" t="s">
        <v>780</v>
      </c>
      <c r="E328" s="23"/>
      <c r="F328" s="23">
        <v>4.9385300000000001</v>
      </c>
      <c r="G328" s="23">
        <v>0</v>
      </c>
      <c r="H328" s="23">
        <v>19.670000000000002</v>
      </c>
      <c r="I328" s="23">
        <v>0</v>
      </c>
      <c r="J328" s="23"/>
      <c r="K328" s="23"/>
      <c r="L328" s="23"/>
      <c r="M328" s="23"/>
      <c r="N328" s="23">
        <v>2.8267600000000002</v>
      </c>
      <c r="O328" s="23">
        <v>4.0157569999999998</v>
      </c>
      <c r="P328" s="23"/>
      <c r="Q328" s="23">
        <v>0</v>
      </c>
      <c r="R328" s="23">
        <v>0</v>
      </c>
      <c r="S328" s="23">
        <v>0</v>
      </c>
      <c r="T328" s="23">
        <v>0.268341</v>
      </c>
      <c r="U328" s="23"/>
      <c r="V328" s="23"/>
      <c r="W328" s="23">
        <v>0</v>
      </c>
    </row>
    <row r="329" spans="1:23" x14ac:dyDescent="0.25">
      <c r="A329" s="23" t="s">
        <v>122</v>
      </c>
      <c r="B329" s="23" t="s">
        <v>702</v>
      </c>
      <c r="C329" s="23" t="s">
        <v>781</v>
      </c>
      <c r="D329" s="23" t="s">
        <v>782</v>
      </c>
      <c r="E329" s="23"/>
      <c r="F329" s="23">
        <v>2.1553</v>
      </c>
      <c r="G329" s="23">
        <v>0</v>
      </c>
      <c r="H329" s="23">
        <v>2.1553</v>
      </c>
      <c r="I329" s="23">
        <v>0</v>
      </c>
      <c r="J329" s="23"/>
      <c r="K329" s="23"/>
      <c r="L329" s="23"/>
      <c r="M329" s="23"/>
      <c r="N329" s="23">
        <v>2.722</v>
      </c>
      <c r="O329" s="23">
        <v>4.093</v>
      </c>
      <c r="P329" s="23"/>
      <c r="Q329" s="23"/>
      <c r="R329" s="23"/>
      <c r="S329" s="23">
        <v>0</v>
      </c>
      <c r="T329" s="23"/>
      <c r="U329" s="23"/>
      <c r="V329" s="23"/>
      <c r="W329" s="23"/>
    </row>
    <row r="330" spans="1:23" x14ac:dyDescent="0.25">
      <c r="A330" s="23" t="s">
        <v>122</v>
      </c>
      <c r="B330" s="23" t="s">
        <v>702</v>
      </c>
      <c r="C330" s="23" t="s">
        <v>783</v>
      </c>
      <c r="D330" s="23" t="s">
        <v>784</v>
      </c>
      <c r="E330" s="23"/>
      <c r="F330" s="23">
        <v>2.6871999999999998</v>
      </c>
      <c r="G330" s="23">
        <v>0</v>
      </c>
      <c r="H330" s="23">
        <v>2.8893</v>
      </c>
      <c r="I330" s="23">
        <v>0</v>
      </c>
      <c r="J330" s="23"/>
      <c r="K330" s="23"/>
      <c r="L330" s="23"/>
      <c r="M330" s="23"/>
      <c r="N330" s="23">
        <v>2.5804999999999998</v>
      </c>
      <c r="O330" s="23">
        <v>3.9496000000000002</v>
      </c>
      <c r="P330" s="23"/>
      <c r="Q330" s="23">
        <v>0</v>
      </c>
      <c r="R330" s="23">
        <v>0</v>
      </c>
      <c r="S330" s="23">
        <v>0</v>
      </c>
      <c r="T330" s="23">
        <v>0</v>
      </c>
      <c r="U330" s="23"/>
      <c r="V330" s="23"/>
      <c r="W330" s="23">
        <v>0</v>
      </c>
    </row>
    <row r="331" spans="1:23" x14ac:dyDescent="0.25">
      <c r="A331" s="23" t="s">
        <v>122</v>
      </c>
      <c r="B331" s="23" t="s">
        <v>702</v>
      </c>
      <c r="C331" s="23" t="s">
        <v>785</v>
      </c>
      <c r="D331" s="23" t="s">
        <v>786</v>
      </c>
      <c r="E331" s="23"/>
      <c r="F331" s="23">
        <v>6.2717000000000001</v>
      </c>
      <c r="G331" s="23">
        <v>0</v>
      </c>
      <c r="H331" s="23">
        <v>25</v>
      </c>
      <c r="I331" s="23">
        <v>0</v>
      </c>
      <c r="J331" s="23"/>
      <c r="K331" s="23"/>
      <c r="L331" s="23"/>
      <c r="M331" s="23"/>
      <c r="N331" s="23">
        <v>2.6987399999999999</v>
      </c>
      <c r="O331" s="23">
        <v>4.0442</v>
      </c>
      <c r="P331" s="23"/>
      <c r="Q331" s="23">
        <v>0</v>
      </c>
      <c r="R331" s="23">
        <v>0</v>
      </c>
      <c r="S331" s="23">
        <v>0</v>
      </c>
      <c r="T331" s="23">
        <v>0.25119000000000002</v>
      </c>
      <c r="U331" s="23"/>
      <c r="V331" s="23"/>
      <c r="W331" s="23">
        <v>0</v>
      </c>
    </row>
    <row r="332" spans="1:23" x14ac:dyDescent="0.25">
      <c r="A332" s="23" t="s">
        <v>122</v>
      </c>
      <c r="B332" s="23" t="s">
        <v>702</v>
      </c>
      <c r="C332" s="23" t="s">
        <v>787</v>
      </c>
      <c r="D332" s="23" t="s">
        <v>788</v>
      </c>
      <c r="E332" s="23"/>
      <c r="F332" s="23">
        <v>0.85250000000000004</v>
      </c>
      <c r="G332" s="23">
        <v>0</v>
      </c>
      <c r="H332" s="23">
        <v>0.85250000000000004</v>
      </c>
      <c r="I332" s="23">
        <v>0</v>
      </c>
      <c r="J332" s="23"/>
      <c r="K332" s="23"/>
      <c r="L332" s="23"/>
      <c r="M332" s="23"/>
      <c r="N332" s="23">
        <v>2.6829999999999998</v>
      </c>
      <c r="O332" s="23">
        <v>3.9525999999999999</v>
      </c>
      <c r="P332" s="23"/>
      <c r="Q332" s="23"/>
      <c r="R332" s="23"/>
      <c r="S332" s="23">
        <v>0</v>
      </c>
      <c r="T332" s="23">
        <v>0.27239999999999998</v>
      </c>
      <c r="U332" s="23"/>
      <c r="V332" s="23"/>
      <c r="W332" s="23"/>
    </row>
    <row r="333" spans="1:23" x14ac:dyDescent="0.25">
      <c r="A333" s="23" t="s">
        <v>122</v>
      </c>
      <c r="B333" s="23" t="s">
        <v>702</v>
      </c>
      <c r="C333" s="23" t="s">
        <v>789</v>
      </c>
      <c r="D333" s="23" t="s">
        <v>790</v>
      </c>
      <c r="E333" s="23"/>
      <c r="F333" s="23">
        <v>2.9548000000000001</v>
      </c>
      <c r="G333" s="23">
        <v>0</v>
      </c>
      <c r="H333" s="23">
        <v>2.9548000000000001</v>
      </c>
      <c r="I333" s="23">
        <v>0</v>
      </c>
      <c r="J333" s="23"/>
      <c r="K333" s="23"/>
      <c r="L333" s="23"/>
      <c r="M333" s="23"/>
      <c r="N333" s="23">
        <v>2.5546000000000002</v>
      </c>
      <c r="O333" s="23">
        <v>3.891</v>
      </c>
      <c r="P333" s="23"/>
      <c r="Q333" s="23"/>
      <c r="R333" s="23"/>
      <c r="S333" s="23">
        <v>0</v>
      </c>
      <c r="T333" s="23">
        <v>0.23780000000000001</v>
      </c>
      <c r="U333" s="23"/>
      <c r="V333" s="23"/>
      <c r="W333" s="23"/>
    </row>
    <row r="334" spans="1:23" x14ac:dyDescent="0.25">
      <c r="A334" s="23" t="s">
        <v>122</v>
      </c>
      <c r="B334" s="23" t="s">
        <v>702</v>
      </c>
      <c r="C334" s="23" t="s">
        <v>791</v>
      </c>
      <c r="D334" s="23" t="s">
        <v>792</v>
      </c>
      <c r="E334" s="23"/>
      <c r="F334" s="23">
        <v>5.0778999999999996</v>
      </c>
      <c r="G334" s="23">
        <v>0</v>
      </c>
      <c r="H334" s="23">
        <v>5.0778999999999996</v>
      </c>
      <c r="I334" s="23">
        <v>0</v>
      </c>
      <c r="J334" s="23"/>
      <c r="K334" s="23"/>
      <c r="L334" s="23"/>
      <c r="M334" s="23"/>
      <c r="N334" s="23">
        <v>2.6720999999999999</v>
      </c>
      <c r="O334" s="23">
        <v>3.9750000000000001</v>
      </c>
      <c r="P334" s="23"/>
      <c r="Q334" s="23">
        <v>0</v>
      </c>
      <c r="R334" s="23">
        <v>0</v>
      </c>
      <c r="S334" s="23">
        <v>0</v>
      </c>
      <c r="T334" s="23">
        <v>0.2487</v>
      </c>
      <c r="U334" s="23"/>
      <c r="V334" s="23"/>
      <c r="W334" s="23">
        <v>0</v>
      </c>
    </row>
    <row r="335" spans="1:23" x14ac:dyDescent="0.25">
      <c r="A335" s="23" t="s">
        <v>122</v>
      </c>
      <c r="B335" s="23" t="s">
        <v>702</v>
      </c>
      <c r="C335" s="23" t="s">
        <v>793</v>
      </c>
      <c r="D335" s="23" t="s">
        <v>794</v>
      </c>
      <c r="E335" s="23"/>
      <c r="F335" s="23">
        <v>1.74</v>
      </c>
      <c r="G335" s="23">
        <v>0</v>
      </c>
      <c r="H335" s="23">
        <v>1.74</v>
      </c>
      <c r="I335" s="23">
        <v>0</v>
      </c>
      <c r="J335" s="23"/>
      <c r="K335" s="23"/>
      <c r="L335" s="23"/>
      <c r="M335" s="23"/>
      <c r="N335" s="23">
        <v>2.69</v>
      </c>
      <c r="O335" s="23">
        <v>4.13</v>
      </c>
      <c r="P335" s="23"/>
      <c r="Q335" s="23">
        <v>2.69</v>
      </c>
      <c r="R335" s="23">
        <v>4.13</v>
      </c>
      <c r="S335" s="23">
        <v>0</v>
      </c>
      <c r="T335" s="23">
        <v>0</v>
      </c>
      <c r="U335" s="23"/>
      <c r="V335" s="23"/>
      <c r="W335" s="23">
        <v>0</v>
      </c>
    </row>
    <row r="336" spans="1:23" x14ac:dyDescent="0.25">
      <c r="A336" s="23" t="s">
        <v>122</v>
      </c>
      <c r="B336" s="23" t="s">
        <v>702</v>
      </c>
      <c r="C336" s="23" t="s">
        <v>795</v>
      </c>
      <c r="D336" s="23" t="s">
        <v>796</v>
      </c>
      <c r="E336" s="23"/>
      <c r="F336" s="23">
        <v>2.0830000000000002</v>
      </c>
      <c r="G336" s="23">
        <v>0</v>
      </c>
      <c r="H336" s="23">
        <v>2.0830000000000002</v>
      </c>
      <c r="I336" s="23">
        <v>0</v>
      </c>
      <c r="J336" s="23"/>
      <c r="K336" s="23"/>
      <c r="L336" s="23"/>
      <c r="M336" s="23"/>
      <c r="N336" s="23">
        <v>2.5939999999999999</v>
      </c>
      <c r="O336" s="23">
        <v>3.927</v>
      </c>
      <c r="P336" s="23"/>
      <c r="Q336" s="23"/>
      <c r="R336" s="23"/>
      <c r="S336" s="23">
        <v>0</v>
      </c>
      <c r="T336" s="23">
        <v>0.26329999999999998</v>
      </c>
      <c r="U336" s="23"/>
      <c r="V336" s="23"/>
      <c r="W336" s="23"/>
    </row>
    <row r="337" spans="1:23" x14ac:dyDescent="0.25">
      <c r="A337" s="23" t="s">
        <v>122</v>
      </c>
      <c r="B337" s="23" t="s">
        <v>702</v>
      </c>
      <c r="C337" s="23" t="s">
        <v>797</v>
      </c>
      <c r="D337" s="23" t="s">
        <v>798</v>
      </c>
      <c r="E337" s="23"/>
      <c r="F337" s="23">
        <v>3.6440000000000001</v>
      </c>
      <c r="G337" s="23">
        <v>0</v>
      </c>
      <c r="H337" s="23">
        <v>3.6440000000000001</v>
      </c>
      <c r="I337" s="23">
        <v>0</v>
      </c>
      <c r="J337" s="23"/>
      <c r="K337" s="23"/>
      <c r="L337" s="23"/>
      <c r="M337" s="23"/>
      <c r="N337" s="23">
        <v>2.5773000000000001</v>
      </c>
      <c r="O337" s="23">
        <v>4.0425000000000004</v>
      </c>
      <c r="P337" s="23"/>
      <c r="Q337" s="23">
        <v>0</v>
      </c>
      <c r="R337" s="23">
        <v>0</v>
      </c>
      <c r="S337" s="23">
        <v>0</v>
      </c>
      <c r="T337" s="23">
        <v>0.25519999999999998</v>
      </c>
      <c r="U337" s="23"/>
      <c r="V337" s="23"/>
      <c r="W337" s="23">
        <v>0</v>
      </c>
    </row>
    <row r="338" spans="1:23" x14ac:dyDescent="0.25">
      <c r="A338" s="23" t="s">
        <v>122</v>
      </c>
      <c r="B338" s="23" t="s">
        <v>702</v>
      </c>
      <c r="C338" s="23" t="s">
        <v>799</v>
      </c>
      <c r="D338" s="23" t="s">
        <v>800</v>
      </c>
      <c r="E338" s="23"/>
      <c r="F338" s="23">
        <v>3.0764999999999998</v>
      </c>
      <c r="G338" s="23">
        <v>0</v>
      </c>
      <c r="H338" s="23">
        <v>3.0764999999999998</v>
      </c>
      <c r="I338" s="23">
        <v>0</v>
      </c>
      <c r="J338" s="23"/>
      <c r="K338" s="23"/>
      <c r="L338" s="23"/>
      <c r="M338" s="23"/>
      <c r="N338" s="23">
        <v>2.5276999999999998</v>
      </c>
      <c r="O338" s="23">
        <v>3.1042999999999998</v>
      </c>
      <c r="P338" s="23"/>
      <c r="Q338" s="23"/>
      <c r="R338" s="23"/>
      <c r="S338" s="23">
        <v>0</v>
      </c>
      <c r="T338" s="23">
        <v>0.1671</v>
      </c>
      <c r="U338" s="23"/>
      <c r="V338" s="23"/>
      <c r="W338" s="23"/>
    </row>
    <row r="339" spans="1:23" x14ac:dyDescent="0.25">
      <c r="A339" s="23" t="s">
        <v>122</v>
      </c>
      <c r="B339" s="23" t="s">
        <v>702</v>
      </c>
      <c r="C339" s="23" t="s">
        <v>801</v>
      </c>
      <c r="D339" s="23" t="s">
        <v>802</v>
      </c>
      <c r="E339" s="23"/>
      <c r="F339" s="23">
        <v>1.2234</v>
      </c>
      <c r="G339" s="23">
        <v>0</v>
      </c>
      <c r="H339" s="23">
        <v>4.1679000000000004</v>
      </c>
      <c r="I339" s="23">
        <v>0</v>
      </c>
      <c r="J339" s="23"/>
      <c r="K339" s="23"/>
      <c r="L339" s="23"/>
      <c r="M339" s="23"/>
      <c r="N339" s="23">
        <v>2.5289999999999999</v>
      </c>
      <c r="O339" s="23">
        <v>3.8572000000000002</v>
      </c>
      <c r="P339" s="23"/>
      <c r="Q339" s="23"/>
      <c r="R339" s="23"/>
      <c r="S339" s="23">
        <v>0</v>
      </c>
      <c r="T339" s="23">
        <v>0.2772</v>
      </c>
      <c r="U339" s="23"/>
      <c r="V339" s="23"/>
      <c r="W339" s="23"/>
    </row>
    <row r="340" spans="1:23" x14ac:dyDescent="0.25">
      <c r="A340" s="23" t="s">
        <v>122</v>
      </c>
      <c r="B340" s="23" t="s">
        <v>702</v>
      </c>
      <c r="C340" s="23" t="s">
        <v>803</v>
      </c>
      <c r="D340" s="23" t="s">
        <v>804</v>
      </c>
      <c r="E340" s="23"/>
      <c r="F340" s="23">
        <v>4.3434299999999997</v>
      </c>
      <c r="G340" s="23">
        <v>0</v>
      </c>
      <c r="H340" s="23">
        <v>17.251999999999999</v>
      </c>
      <c r="I340" s="23">
        <v>0</v>
      </c>
      <c r="J340" s="23"/>
      <c r="K340" s="23"/>
      <c r="L340" s="23"/>
      <c r="M340" s="23"/>
      <c r="N340" s="23">
        <v>2.594147</v>
      </c>
      <c r="O340" s="23">
        <v>4.0281929999999999</v>
      </c>
      <c r="P340" s="23"/>
      <c r="Q340" s="23">
        <v>0</v>
      </c>
      <c r="R340" s="23">
        <v>0</v>
      </c>
      <c r="S340" s="23">
        <v>0</v>
      </c>
      <c r="T340" s="23">
        <v>0.243258</v>
      </c>
      <c r="U340" s="23"/>
      <c r="V340" s="23"/>
      <c r="W340" s="23">
        <v>0</v>
      </c>
    </row>
    <row r="341" spans="1:23" x14ac:dyDescent="0.25">
      <c r="A341" s="23" t="s">
        <v>122</v>
      </c>
      <c r="B341" s="23" t="s">
        <v>805</v>
      </c>
      <c r="C341" s="23" t="s">
        <v>806</v>
      </c>
      <c r="D341" s="23" t="s">
        <v>807</v>
      </c>
      <c r="E341" s="23"/>
      <c r="F341" s="23">
        <v>0.81</v>
      </c>
      <c r="G341" s="23">
        <v>0</v>
      </c>
      <c r="H341" s="23">
        <v>6.4240000000000004</v>
      </c>
      <c r="I341" s="23">
        <v>0</v>
      </c>
      <c r="J341" s="23"/>
      <c r="K341" s="23"/>
      <c r="L341" s="23"/>
      <c r="M341" s="23"/>
      <c r="N341" s="23">
        <v>2.5186000000000002</v>
      </c>
      <c r="O341" s="23">
        <v>3.7080000000000002</v>
      </c>
      <c r="P341" s="23"/>
      <c r="Q341" s="23"/>
      <c r="R341" s="23"/>
      <c r="S341" s="23">
        <v>0</v>
      </c>
      <c r="T341" s="23"/>
      <c r="U341" s="23"/>
      <c r="V341" s="23"/>
      <c r="W341" s="23"/>
    </row>
    <row r="342" spans="1:23" x14ac:dyDescent="0.25">
      <c r="A342" s="23" t="s">
        <v>122</v>
      </c>
      <c r="B342" s="23" t="s">
        <v>805</v>
      </c>
      <c r="C342" s="23" t="s">
        <v>808</v>
      </c>
      <c r="D342" s="23" t="s">
        <v>809</v>
      </c>
      <c r="E342" s="23"/>
      <c r="F342" s="23">
        <v>1.4574499999999999</v>
      </c>
      <c r="G342" s="23">
        <v>0</v>
      </c>
      <c r="H342" s="23">
        <v>3.1</v>
      </c>
      <c r="I342" s="23">
        <v>0</v>
      </c>
      <c r="J342" s="23"/>
      <c r="K342" s="23"/>
      <c r="L342" s="23"/>
      <c r="M342" s="23"/>
      <c r="N342" s="23">
        <v>2.0088900000000001</v>
      </c>
      <c r="O342" s="23">
        <v>3.6657999999999999</v>
      </c>
      <c r="P342" s="23"/>
      <c r="Q342" s="23">
        <v>0</v>
      </c>
      <c r="R342" s="23">
        <v>0</v>
      </c>
      <c r="S342" s="23">
        <v>0</v>
      </c>
      <c r="T342" s="23">
        <v>0.10679</v>
      </c>
      <c r="U342" s="23"/>
      <c r="V342" s="23"/>
      <c r="W342" s="23">
        <v>0</v>
      </c>
    </row>
    <row r="343" spans="1:23" x14ac:dyDescent="0.25">
      <c r="A343" s="23" t="s">
        <v>122</v>
      </c>
      <c r="B343" s="23" t="s">
        <v>805</v>
      </c>
      <c r="C343" s="23" t="s">
        <v>810</v>
      </c>
      <c r="D343" s="23" t="s">
        <v>811</v>
      </c>
      <c r="E343" s="23"/>
      <c r="F343" s="23">
        <v>0.53922999999999999</v>
      </c>
      <c r="G343" s="23">
        <v>0</v>
      </c>
      <c r="H343" s="23">
        <v>0.53922999999999999</v>
      </c>
      <c r="I343" s="23">
        <v>0</v>
      </c>
      <c r="J343" s="23"/>
      <c r="K343" s="23"/>
      <c r="L343" s="23"/>
      <c r="M343" s="23"/>
      <c r="N343" s="23">
        <v>2.6274999999999999</v>
      </c>
      <c r="O343" s="23">
        <v>3.7484899999999999</v>
      </c>
      <c r="P343" s="23"/>
      <c r="Q343" s="23">
        <v>0</v>
      </c>
      <c r="R343" s="23">
        <v>0</v>
      </c>
      <c r="S343" s="23">
        <v>0</v>
      </c>
      <c r="T343" s="23">
        <v>7.3039999999999994E-2</v>
      </c>
      <c r="U343" s="23"/>
      <c r="V343" s="23"/>
      <c r="W343" s="23">
        <v>0</v>
      </c>
    </row>
    <row r="344" spans="1:23" x14ac:dyDescent="0.25">
      <c r="A344" s="23" t="s">
        <v>122</v>
      </c>
      <c r="B344" s="23" t="s">
        <v>805</v>
      </c>
      <c r="C344" s="23" t="s">
        <v>812</v>
      </c>
      <c r="D344" s="23" t="s">
        <v>813</v>
      </c>
      <c r="E344" s="23"/>
      <c r="F344" s="23">
        <v>3.03342</v>
      </c>
      <c r="G344" s="23">
        <v>0</v>
      </c>
      <c r="H344" s="23">
        <v>3.03342</v>
      </c>
      <c r="I344" s="23">
        <v>0</v>
      </c>
      <c r="J344" s="23"/>
      <c r="K344" s="23"/>
      <c r="L344" s="23"/>
      <c r="M344" s="23"/>
      <c r="N344" s="23">
        <v>2.6367600000000002</v>
      </c>
      <c r="O344" s="23">
        <v>3.99281</v>
      </c>
      <c r="P344" s="23"/>
      <c r="Q344" s="23">
        <v>0</v>
      </c>
      <c r="R344" s="23">
        <v>0</v>
      </c>
      <c r="S344" s="23">
        <v>0</v>
      </c>
      <c r="T344" s="23">
        <v>0</v>
      </c>
      <c r="U344" s="23"/>
      <c r="V344" s="23"/>
      <c r="W344" s="23">
        <v>0</v>
      </c>
    </row>
    <row r="345" spans="1:23" x14ac:dyDescent="0.25">
      <c r="A345" s="23" t="s">
        <v>122</v>
      </c>
      <c r="B345" s="23" t="s">
        <v>805</v>
      </c>
      <c r="C345" s="23" t="s">
        <v>814</v>
      </c>
      <c r="D345" s="23" t="s">
        <v>815</v>
      </c>
      <c r="E345" s="23"/>
      <c r="F345" s="23">
        <v>3.6285400000000001</v>
      </c>
      <c r="G345" s="23">
        <v>0</v>
      </c>
      <c r="H345" s="23">
        <v>3.6285400000000001</v>
      </c>
      <c r="I345" s="23">
        <v>0</v>
      </c>
      <c r="J345" s="23"/>
      <c r="K345" s="23"/>
      <c r="L345" s="23"/>
      <c r="M345" s="23"/>
      <c r="N345" s="23">
        <v>2.7176999999999998</v>
      </c>
      <c r="O345" s="23">
        <v>3.4393899999999999</v>
      </c>
      <c r="P345" s="23"/>
      <c r="Q345" s="23">
        <v>0</v>
      </c>
      <c r="R345" s="23">
        <v>0</v>
      </c>
      <c r="S345" s="23">
        <v>0</v>
      </c>
      <c r="T345" s="23">
        <v>0</v>
      </c>
      <c r="U345" s="23"/>
      <c r="V345" s="23"/>
      <c r="W345" s="23">
        <v>0</v>
      </c>
    </row>
    <row r="346" spans="1:23" x14ac:dyDescent="0.25">
      <c r="A346" s="23" t="s">
        <v>122</v>
      </c>
      <c r="B346" s="23" t="s">
        <v>805</v>
      </c>
      <c r="C346" s="23" t="s">
        <v>818</v>
      </c>
      <c r="D346" s="23" t="s">
        <v>819</v>
      </c>
      <c r="E346" s="23"/>
      <c r="F346" s="23">
        <v>11.8103</v>
      </c>
      <c r="G346" s="23">
        <v>0</v>
      </c>
      <c r="H346" s="23">
        <v>11.8103</v>
      </c>
      <c r="I346" s="23">
        <v>0</v>
      </c>
      <c r="J346" s="23"/>
      <c r="K346" s="23"/>
      <c r="L346" s="23"/>
      <c r="M346" s="23"/>
      <c r="N346" s="23">
        <v>3.1111</v>
      </c>
      <c r="O346" s="23">
        <v>3.1111</v>
      </c>
      <c r="P346" s="23"/>
      <c r="Q346" s="23"/>
      <c r="R346" s="23"/>
      <c r="S346" s="23">
        <v>0</v>
      </c>
      <c r="T346" s="23">
        <v>0.22550000000000001</v>
      </c>
      <c r="U346" s="23"/>
      <c r="V346" s="23"/>
      <c r="W346" s="23"/>
    </row>
    <row r="347" spans="1:23" x14ac:dyDescent="0.25">
      <c r="A347" s="23" t="s">
        <v>122</v>
      </c>
      <c r="B347" s="23" t="s">
        <v>805</v>
      </c>
      <c r="C347" s="23" t="s">
        <v>820</v>
      </c>
      <c r="D347" s="23" t="s">
        <v>821</v>
      </c>
      <c r="E347" s="23"/>
      <c r="F347" s="23">
        <v>4.9024000000000001</v>
      </c>
      <c r="G347" s="23">
        <v>0</v>
      </c>
      <c r="H347" s="23">
        <v>4.9024000000000001</v>
      </c>
      <c r="I347" s="23">
        <v>0</v>
      </c>
      <c r="J347" s="23"/>
      <c r="K347" s="23"/>
      <c r="L347" s="23"/>
      <c r="M347" s="23"/>
      <c r="N347" s="23">
        <v>2.4636999999999998</v>
      </c>
      <c r="O347" s="23">
        <v>3.8837000000000002</v>
      </c>
      <c r="P347" s="23"/>
      <c r="Q347" s="23">
        <v>0</v>
      </c>
      <c r="R347" s="23">
        <v>0</v>
      </c>
      <c r="S347" s="23">
        <v>0</v>
      </c>
      <c r="T347" s="23">
        <v>0.1484</v>
      </c>
      <c r="U347" s="23"/>
      <c r="V347" s="23"/>
      <c r="W347" s="23">
        <v>0</v>
      </c>
    </row>
    <row r="348" spans="1:23" x14ac:dyDescent="0.25">
      <c r="A348" s="23" t="s">
        <v>122</v>
      </c>
      <c r="B348" s="23" t="s">
        <v>822</v>
      </c>
      <c r="C348" s="23" t="s">
        <v>823</v>
      </c>
      <c r="D348" s="23" t="s">
        <v>824</v>
      </c>
      <c r="E348" s="23"/>
      <c r="F348" s="23">
        <v>5.38</v>
      </c>
      <c r="G348" s="23">
        <v>0</v>
      </c>
      <c r="H348" s="23">
        <v>7.06</v>
      </c>
      <c r="I348" s="23">
        <v>0</v>
      </c>
      <c r="J348" s="23"/>
      <c r="K348" s="23"/>
      <c r="L348" s="23"/>
      <c r="M348" s="23"/>
      <c r="N348" s="23">
        <v>2.72</v>
      </c>
      <c r="O348" s="23">
        <v>3.81</v>
      </c>
      <c r="P348" s="23"/>
      <c r="Q348" s="23">
        <v>2.72</v>
      </c>
      <c r="R348" s="23">
        <v>3.81</v>
      </c>
      <c r="S348" s="23">
        <v>0</v>
      </c>
      <c r="T348" s="23">
        <v>0.89</v>
      </c>
      <c r="U348" s="23"/>
      <c r="V348" s="23"/>
      <c r="W348" s="23">
        <v>0</v>
      </c>
    </row>
    <row r="349" spans="1:23" x14ac:dyDescent="0.25">
      <c r="A349" s="23" t="s">
        <v>122</v>
      </c>
      <c r="B349" s="23" t="s">
        <v>1137</v>
      </c>
      <c r="C349" s="23" t="s">
        <v>1140</v>
      </c>
      <c r="D349" s="23" t="s">
        <v>1141</v>
      </c>
      <c r="E349" s="23"/>
      <c r="F349" s="23">
        <v>12.161099999999999</v>
      </c>
      <c r="G349" s="23">
        <v>0</v>
      </c>
      <c r="H349" s="23">
        <v>16.405100000000001</v>
      </c>
      <c r="I349" s="23">
        <v>0</v>
      </c>
      <c r="J349" s="23"/>
      <c r="K349" s="23"/>
      <c r="L349" s="23"/>
      <c r="M349" s="23"/>
      <c r="N349" s="23">
        <v>2.7570000000000001</v>
      </c>
      <c r="O349" s="23">
        <v>3.7959999999999998</v>
      </c>
      <c r="P349" s="23"/>
      <c r="Q349" s="23">
        <v>0</v>
      </c>
      <c r="R349" s="23">
        <v>0</v>
      </c>
      <c r="S349" s="23">
        <v>0</v>
      </c>
      <c r="T349" s="23">
        <v>0.19919999999999999</v>
      </c>
      <c r="U349" s="23"/>
      <c r="V349" s="23"/>
      <c r="W349" s="23">
        <v>0</v>
      </c>
    </row>
    <row r="350" spans="1:23" x14ac:dyDescent="0.25">
      <c r="A350" s="23"/>
      <c r="B350" s="23"/>
      <c r="C350" s="23"/>
      <c r="D350" s="23" t="s">
        <v>1373</v>
      </c>
      <c r="E350" s="23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98A8B-C6B0-4588-97AC-BE838F9B872B}">
  <dimension ref="A1:E407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5" width="15.7109375" customWidth="1"/>
  </cols>
  <sheetData>
    <row r="1" spans="1:5" ht="24" customHeight="1" x14ac:dyDescent="0.3">
      <c r="A1" s="4" t="str">
        <f>HYPERLINK("#'Index'!A1", "&lt;&lt; Index")</f>
        <v>&lt;&lt; Index</v>
      </c>
      <c r="B1" s="20" t="s">
        <v>1374</v>
      </c>
      <c r="D1" s="20" t="s">
        <v>1375</v>
      </c>
    </row>
    <row r="2" spans="1:5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1376</v>
      </c>
    </row>
    <row r="3" spans="1:5" x14ac:dyDescent="0.25">
      <c r="A3" s="21"/>
      <c r="B3" s="21"/>
      <c r="C3" s="21"/>
      <c r="D3" s="21" t="s">
        <v>88</v>
      </c>
      <c r="E3" s="21" t="s">
        <v>1377</v>
      </c>
    </row>
    <row r="4" spans="1:5" x14ac:dyDescent="0.25">
      <c r="A4" s="22" t="s">
        <v>122</v>
      </c>
      <c r="B4" s="22" t="s">
        <v>123</v>
      </c>
      <c r="C4" s="22" t="s">
        <v>124</v>
      </c>
      <c r="D4" s="22" t="s">
        <v>1378</v>
      </c>
      <c r="E4" s="22">
        <v>49560</v>
      </c>
    </row>
    <row r="5" spans="1:5" x14ac:dyDescent="0.25">
      <c r="A5" s="22" t="s">
        <v>122</v>
      </c>
      <c r="B5" s="22" t="s">
        <v>123</v>
      </c>
      <c r="C5" s="22" t="s">
        <v>126</v>
      </c>
      <c r="D5" s="22" t="s">
        <v>1379</v>
      </c>
      <c r="E5" s="22">
        <v>13676</v>
      </c>
    </row>
    <row r="6" spans="1:5" x14ac:dyDescent="0.25">
      <c r="A6" s="22" t="s">
        <v>122</v>
      </c>
      <c r="B6" s="22" t="s">
        <v>123</v>
      </c>
      <c r="C6" s="22" t="s">
        <v>128</v>
      </c>
      <c r="D6" s="22" t="s">
        <v>1380</v>
      </c>
      <c r="E6" s="22">
        <v>1149552</v>
      </c>
    </row>
    <row r="7" spans="1:5" x14ac:dyDescent="0.25">
      <c r="A7" s="22" t="s">
        <v>122</v>
      </c>
      <c r="B7" s="22" t="s">
        <v>123</v>
      </c>
      <c r="C7" s="22" t="s">
        <v>130</v>
      </c>
      <c r="D7" s="22" t="s">
        <v>1381</v>
      </c>
      <c r="E7" s="22">
        <v>17286</v>
      </c>
    </row>
    <row r="8" spans="1:5" x14ac:dyDescent="0.25">
      <c r="A8" s="22" t="s">
        <v>122</v>
      </c>
      <c r="B8" s="22" t="s">
        <v>123</v>
      </c>
      <c r="C8" s="22" t="s">
        <v>132</v>
      </c>
      <c r="D8" s="22" t="s">
        <v>1382</v>
      </c>
      <c r="E8" s="22">
        <v>14400</v>
      </c>
    </row>
    <row r="9" spans="1:5" x14ac:dyDescent="0.25">
      <c r="A9" s="22" t="s">
        <v>122</v>
      </c>
      <c r="B9" s="22" t="s">
        <v>123</v>
      </c>
      <c r="C9" s="22" t="s">
        <v>134</v>
      </c>
      <c r="D9" s="22" t="s">
        <v>1383</v>
      </c>
      <c r="E9" s="22">
        <v>817498</v>
      </c>
    </row>
    <row r="10" spans="1:5" x14ac:dyDescent="0.25">
      <c r="A10" s="22" t="s">
        <v>122</v>
      </c>
      <c r="B10" s="22" t="s">
        <v>123</v>
      </c>
      <c r="C10" s="22" t="s">
        <v>136</v>
      </c>
      <c r="D10" s="22" t="s">
        <v>1384</v>
      </c>
      <c r="E10" s="22">
        <v>21795</v>
      </c>
    </row>
    <row r="11" spans="1:5" x14ac:dyDescent="0.25">
      <c r="A11" s="22" t="s">
        <v>122</v>
      </c>
      <c r="B11" s="22" t="s">
        <v>123</v>
      </c>
      <c r="C11" s="22" t="s">
        <v>138</v>
      </c>
      <c r="D11" s="22" t="s">
        <v>1385</v>
      </c>
      <c r="E11" s="22">
        <v>55032</v>
      </c>
    </row>
    <row r="12" spans="1:5" x14ac:dyDescent="0.25">
      <c r="A12" s="22" t="s">
        <v>122</v>
      </c>
      <c r="B12" s="22" t="s">
        <v>123</v>
      </c>
      <c r="C12" s="22" t="s">
        <v>140</v>
      </c>
      <c r="D12" s="22" t="s">
        <v>1386</v>
      </c>
      <c r="E12" s="22">
        <v>11707</v>
      </c>
    </row>
    <row r="13" spans="1:5" x14ac:dyDescent="0.25">
      <c r="A13" s="22" t="s">
        <v>122</v>
      </c>
      <c r="B13" s="22" t="s">
        <v>123</v>
      </c>
      <c r="C13" s="22" t="s">
        <v>142</v>
      </c>
      <c r="D13" s="22" t="s">
        <v>1387</v>
      </c>
      <c r="E13" s="22">
        <v>27241</v>
      </c>
    </row>
    <row r="14" spans="1:5" x14ac:dyDescent="0.25">
      <c r="A14" s="22" t="s">
        <v>122</v>
      </c>
      <c r="B14" s="22" t="s">
        <v>123</v>
      </c>
      <c r="C14" s="22" t="s">
        <v>144</v>
      </c>
      <c r="D14" s="22" t="s">
        <v>1388</v>
      </c>
      <c r="E14" s="22">
        <v>90417</v>
      </c>
    </row>
    <row r="15" spans="1:5" x14ac:dyDescent="0.25">
      <c r="A15" s="22" t="s">
        <v>122</v>
      </c>
      <c r="B15" s="22" t="s">
        <v>123</v>
      </c>
      <c r="C15" s="22" t="s">
        <v>146</v>
      </c>
      <c r="D15" s="22" t="s">
        <v>1389</v>
      </c>
      <c r="E15" s="22">
        <v>31483</v>
      </c>
    </row>
    <row r="16" spans="1:5" x14ac:dyDescent="0.25">
      <c r="A16" s="22" t="s">
        <v>122</v>
      </c>
      <c r="B16" s="22" t="s">
        <v>123</v>
      </c>
      <c r="C16" s="22" t="s">
        <v>148</v>
      </c>
      <c r="D16" s="22" t="s">
        <v>1390</v>
      </c>
      <c r="E16" s="22">
        <v>61180</v>
      </c>
    </row>
    <row r="17" spans="1:5" x14ac:dyDescent="0.25">
      <c r="A17" s="22" t="s">
        <v>122</v>
      </c>
      <c r="B17" s="22" t="s">
        <v>123</v>
      </c>
      <c r="C17" s="22" t="s">
        <v>150</v>
      </c>
      <c r="D17" s="22" t="s">
        <v>1391</v>
      </c>
      <c r="E17" s="22">
        <v>97109</v>
      </c>
    </row>
    <row r="18" spans="1:5" x14ac:dyDescent="0.25">
      <c r="A18" s="22" t="s">
        <v>122</v>
      </c>
      <c r="B18" s="22" t="s">
        <v>123</v>
      </c>
      <c r="C18" s="22" t="s">
        <v>152</v>
      </c>
      <c r="D18" s="22" t="s">
        <v>1392</v>
      </c>
      <c r="E18" s="22">
        <v>27875</v>
      </c>
    </row>
    <row r="19" spans="1:5" x14ac:dyDescent="0.25">
      <c r="A19" s="22" t="s">
        <v>122</v>
      </c>
      <c r="B19" s="22" t="s">
        <v>123</v>
      </c>
      <c r="C19" s="22" t="s">
        <v>154</v>
      </c>
      <c r="D19" s="22" t="s">
        <v>1393</v>
      </c>
      <c r="E19" s="22">
        <v>61466</v>
      </c>
    </row>
    <row r="20" spans="1:5" x14ac:dyDescent="0.25">
      <c r="A20" s="22" t="s">
        <v>122</v>
      </c>
      <c r="B20" s="22" t="s">
        <v>123</v>
      </c>
      <c r="C20" s="22" t="s">
        <v>156</v>
      </c>
      <c r="D20" s="22" t="s">
        <v>1394</v>
      </c>
      <c r="E20" s="22">
        <v>12525</v>
      </c>
    </row>
    <row r="21" spans="1:5" x14ac:dyDescent="0.25">
      <c r="A21" s="22" t="s">
        <v>122</v>
      </c>
      <c r="B21" s="22" t="s">
        <v>158</v>
      </c>
      <c r="C21" s="22" t="s">
        <v>159</v>
      </c>
      <c r="D21" s="22" t="s">
        <v>1395</v>
      </c>
      <c r="E21" s="22">
        <v>5565</v>
      </c>
    </row>
    <row r="22" spans="1:5" x14ac:dyDescent="0.25">
      <c r="A22" s="22" t="s">
        <v>122</v>
      </c>
      <c r="B22" s="22" t="s">
        <v>158</v>
      </c>
      <c r="C22" s="22" t="s">
        <v>161</v>
      </c>
      <c r="D22" s="22" t="s">
        <v>1396</v>
      </c>
      <c r="E22" s="22">
        <v>5236</v>
      </c>
    </row>
    <row r="23" spans="1:5" x14ac:dyDescent="0.25">
      <c r="A23" s="22" t="s">
        <v>122</v>
      </c>
      <c r="B23" s="22" t="s">
        <v>158</v>
      </c>
      <c r="C23" s="22" t="s">
        <v>163</v>
      </c>
      <c r="D23" s="22" t="s">
        <v>1397</v>
      </c>
      <c r="E23" s="22">
        <v>10927</v>
      </c>
    </row>
    <row r="24" spans="1:5" x14ac:dyDescent="0.25">
      <c r="A24" s="22" t="s">
        <v>122</v>
      </c>
      <c r="B24" s="22" t="s">
        <v>158</v>
      </c>
      <c r="C24" s="22" t="s">
        <v>165</v>
      </c>
      <c r="D24" s="22" t="s">
        <v>1398</v>
      </c>
      <c r="E24" s="22">
        <v>92490</v>
      </c>
    </row>
    <row r="25" spans="1:5" x14ac:dyDescent="0.25">
      <c r="A25" s="22" t="s">
        <v>122</v>
      </c>
      <c r="B25" s="22" t="s">
        <v>158</v>
      </c>
      <c r="C25" s="22" t="s">
        <v>167</v>
      </c>
      <c r="D25" s="22" t="s">
        <v>1399</v>
      </c>
      <c r="E25" s="22">
        <v>116407</v>
      </c>
    </row>
    <row r="26" spans="1:5" x14ac:dyDescent="0.25">
      <c r="A26" s="22" t="s">
        <v>122</v>
      </c>
      <c r="B26" s="22" t="s">
        <v>169</v>
      </c>
      <c r="C26" s="22" t="s">
        <v>170</v>
      </c>
      <c r="D26" s="22" t="s">
        <v>1400</v>
      </c>
      <c r="E26" s="22">
        <v>495</v>
      </c>
    </row>
    <row r="27" spans="1:5" x14ac:dyDescent="0.25">
      <c r="A27" s="22" t="s">
        <v>122</v>
      </c>
      <c r="B27" s="22" t="s">
        <v>169</v>
      </c>
      <c r="C27" s="22" t="s">
        <v>172</v>
      </c>
      <c r="D27" s="22" t="s">
        <v>1401</v>
      </c>
      <c r="E27" s="22">
        <v>7662</v>
      </c>
    </row>
    <row r="28" spans="1:5" x14ac:dyDescent="0.25">
      <c r="A28" s="22" t="s">
        <v>122</v>
      </c>
      <c r="B28" s="22" t="s">
        <v>169</v>
      </c>
      <c r="C28" s="22" t="s">
        <v>174</v>
      </c>
      <c r="D28" s="22" t="s">
        <v>1402</v>
      </c>
      <c r="E28" s="22">
        <v>6096</v>
      </c>
    </row>
    <row r="29" spans="1:5" x14ac:dyDescent="0.25">
      <c r="A29" s="22" t="s">
        <v>122</v>
      </c>
      <c r="B29" s="22" t="s">
        <v>169</v>
      </c>
      <c r="C29" s="22" t="s">
        <v>176</v>
      </c>
      <c r="D29" s="22" t="s">
        <v>1403</v>
      </c>
      <c r="E29" s="22">
        <v>5689</v>
      </c>
    </row>
    <row r="30" spans="1:5" x14ac:dyDescent="0.25">
      <c r="A30" s="22" t="s">
        <v>122</v>
      </c>
      <c r="B30" s="22" t="s">
        <v>169</v>
      </c>
      <c r="C30" s="22" t="s">
        <v>178</v>
      </c>
      <c r="D30" s="22" t="s">
        <v>1404</v>
      </c>
      <c r="E30" s="22">
        <v>3861</v>
      </c>
    </row>
    <row r="31" spans="1:5" x14ac:dyDescent="0.25">
      <c r="A31" s="22" t="s">
        <v>122</v>
      </c>
      <c r="B31" s="22" t="s">
        <v>169</v>
      </c>
      <c r="C31" s="22" t="s">
        <v>180</v>
      </c>
      <c r="D31" s="22" t="s">
        <v>1405</v>
      </c>
      <c r="E31" s="22">
        <v>1341</v>
      </c>
    </row>
    <row r="32" spans="1:5" x14ac:dyDescent="0.25">
      <c r="A32" s="22" t="s">
        <v>122</v>
      </c>
      <c r="B32" s="22" t="s">
        <v>169</v>
      </c>
      <c r="C32" s="22" t="s">
        <v>182</v>
      </c>
      <c r="D32" s="22" t="s">
        <v>1406</v>
      </c>
      <c r="E32" s="22">
        <v>1582</v>
      </c>
    </row>
    <row r="33" spans="1:5" x14ac:dyDescent="0.25">
      <c r="A33" s="22" t="s">
        <v>122</v>
      </c>
      <c r="B33" s="22" t="s">
        <v>169</v>
      </c>
      <c r="C33" s="22" t="s">
        <v>184</v>
      </c>
      <c r="D33" s="22" t="s">
        <v>1407</v>
      </c>
      <c r="E33" s="22">
        <v>10101</v>
      </c>
    </row>
    <row r="34" spans="1:5" x14ac:dyDescent="0.25">
      <c r="A34" s="22" t="s">
        <v>122</v>
      </c>
      <c r="B34" s="22" t="s">
        <v>169</v>
      </c>
      <c r="C34" s="22" t="s">
        <v>186</v>
      </c>
      <c r="D34" s="22" t="s">
        <v>1408</v>
      </c>
      <c r="E34" s="22">
        <v>7201</v>
      </c>
    </row>
    <row r="35" spans="1:5" x14ac:dyDescent="0.25">
      <c r="A35" s="22" t="s">
        <v>122</v>
      </c>
      <c r="B35" s="22" t="s">
        <v>169</v>
      </c>
      <c r="C35" s="22" t="s">
        <v>188</v>
      </c>
      <c r="D35" s="22" t="s">
        <v>1409</v>
      </c>
      <c r="E35" s="22">
        <v>8004</v>
      </c>
    </row>
    <row r="36" spans="1:5" x14ac:dyDescent="0.25">
      <c r="A36" s="22" t="s">
        <v>122</v>
      </c>
      <c r="B36" s="22" t="s">
        <v>169</v>
      </c>
      <c r="C36" s="22" t="s">
        <v>190</v>
      </c>
      <c r="D36" s="22" t="s">
        <v>1410</v>
      </c>
      <c r="E36" s="22">
        <v>4167</v>
      </c>
    </row>
    <row r="37" spans="1:5" x14ac:dyDescent="0.25">
      <c r="A37" s="22" t="s">
        <v>122</v>
      </c>
      <c r="B37" s="22" t="s">
        <v>169</v>
      </c>
      <c r="C37" s="22" t="s">
        <v>192</v>
      </c>
      <c r="D37" s="22" t="s">
        <v>1411</v>
      </c>
      <c r="E37" s="22">
        <v>2829</v>
      </c>
    </row>
    <row r="38" spans="1:5" x14ac:dyDescent="0.25">
      <c r="A38" s="22" t="s">
        <v>122</v>
      </c>
      <c r="B38" s="22" t="s">
        <v>169</v>
      </c>
      <c r="C38" s="22" t="s">
        <v>194</v>
      </c>
      <c r="D38" s="22" t="s">
        <v>1412</v>
      </c>
      <c r="E38" s="22">
        <v>12278</v>
      </c>
    </row>
    <row r="39" spans="1:5" x14ac:dyDescent="0.25">
      <c r="A39" s="22" t="s">
        <v>122</v>
      </c>
      <c r="B39" s="22" t="s">
        <v>169</v>
      </c>
      <c r="C39" s="22" t="s">
        <v>196</v>
      </c>
      <c r="D39" s="22" t="s">
        <v>1413</v>
      </c>
      <c r="E39" s="22">
        <v>7214</v>
      </c>
    </row>
    <row r="40" spans="1:5" x14ac:dyDescent="0.25">
      <c r="A40" s="22" t="s">
        <v>122</v>
      </c>
      <c r="B40" s="22" t="s">
        <v>169</v>
      </c>
      <c r="C40" s="22" t="s">
        <v>198</v>
      </c>
      <c r="D40" s="22" t="s">
        <v>1414</v>
      </c>
      <c r="E40" s="22">
        <v>1673</v>
      </c>
    </row>
    <row r="41" spans="1:5" x14ac:dyDescent="0.25">
      <c r="A41" s="22" t="s">
        <v>122</v>
      </c>
      <c r="B41" s="22" t="s">
        <v>169</v>
      </c>
      <c r="C41" s="22" t="s">
        <v>200</v>
      </c>
      <c r="D41" s="22" t="s">
        <v>1415</v>
      </c>
      <c r="E41" s="22">
        <v>3244</v>
      </c>
    </row>
    <row r="42" spans="1:5" x14ac:dyDescent="0.25">
      <c r="A42" s="22" t="s">
        <v>122</v>
      </c>
      <c r="B42" s="22" t="s">
        <v>169</v>
      </c>
      <c r="C42" s="22" t="s">
        <v>202</v>
      </c>
      <c r="D42" s="22" t="s">
        <v>1416</v>
      </c>
      <c r="E42" s="22">
        <v>21258</v>
      </c>
    </row>
    <row r="43" spans="1:5" x14ac:dyDescent="0.25">
      <c r="A43" s="22" t="s">
        <v>122</v>
      </c>
      <c r="B43" s="22" t="s">
        <v>169</v>
      </c>
      <c r="C43" s="22" t="s">
        <v>204</v>
      </c>
      <c r="D43" s="22" t="s">
        <v>1417</v>
      </c>
      <c r="E43" s="22">
        <v>3336</v>
      </c>
    </row>
    <row r="44" spans="1:5" x14ac:dyDescent="0.25">
      <c r="A44" s="22" t="s">
        <v>122</v>
      </c>
      <c r="B44" s="22" t="s">
        <v>169</v>
      </c>
      <c r="C44" s="22" t="s">
        <v>206</v>
      </c>
      <c r="D44" s="22" t="s">
        <v>1418</v>
      </c>
      <c r="E44" s="22">
        <v>20347</v>
      </c>
    </row>
    <row r="45" spans="1:5" x14ac:dyDescent="0.25">
      <c r="A45" s="22" t="s">
        <v>122</v>
      </c>
      <c r="B45" s="22" t="s">
        <v>169</v>
      </c>
      <c r="C45" s="22" t="s">
        <v>208</v>
      </c>
      <c r="D45" s="22" t="s">
        <v>1419</v>
      </c>
      <c r="E45" s="22">
        <v>5299</v>
      </c>
    </row>
    <row r="46" spans="1:5" x14ac:dyDescent="0.25">
      <c r="A46" s="22" t="s">
        <v>122</v>
      </c>
      <c r="B46" s="22" t="s">
        <v>169</v>
      </c>
      <c r="C46" s="22" t="s">
        <v>210</v>
      </c>
      <c r="D46" s="22" t="s">
        <v>1420</v>
      </c>
      <c r="E46" s="22">
        <v>4921</v>
      </c>
    </row>
    <row r="47" spans="1:5" x14ac:dyDescent="0.25">
      <c r="A47" s="22" t="s">
        <v>122</v>
      </c>
      <c r="B47" s="22" t="s">
        <v>169</v>
      </c>
      <c r="C47" s="22" t="s">
        <v>212</v>
      </c>
      <c r="D47" s="22" t="s">
        <v>1421</v>
      </c>
      <c r="E47" s="22">
        <v>12220</v>
      </c>
    </row>
    <row r="48" spans="1:5" x14ac:dyDescent="0.25">
      <c r="A48" s="22" t="s">
        <v>122</v>
      </c>
      <c r="B48" s="22" t="s">
        <v>169</v>
      </c>
      <c r="C48" s="22" t="s">
        <v>214</v>
      </c>
      <c r="D48" s="22" t="s">
        <v>1422</v>
      </c>
      <c r="E48" s="22">
        <v>10260</v>
      </c>
    </row>
    <row r="49" spans="1:5" x14ac:dyDescent="0.25">
      <c r="A49" s="22" t="s">
        <v>122</v>
      </c>
      <c r="B49" s="22" t="s">
        <v>169</v>
      </c>
      <c r="C49" s="22" t="s">
        <v>216</v>
      </c>
      <c r="D49" s="22" t="s">
        <v>1423</v>
      </c>
      <c r="E49" s="22">
        <v>10312</v>
      </c>
    </row>
    <row r="50" spans="1:5" x14ac:dyDescent="0.25">
      <c r="A50" s="22" t="s">
        <v>122</v>
      </c>
      <c r="B50" s="22" t="s">
        <v>169</v>
      </c>
      <c r="C50" s="22" t="s">
        <v>218</v>
      </c>
      <c r="D50" s="22" t="s">
        <v>1424</v>
      </c>
      <c r="E50" s="22">
        <v>3872</v>
      </c>
    </row>
    <row r="51" spans="1:5" x14ac:dyDescent="0.25">
      <c r="A51" s="22" t="s">
        <v>122</v>
      </c>
      <c r="B51" s="22" t="s">
        <v>169</v>
      </c>
      <c r="C51" s="22" t="s">
        <v>220</v>
      </c>
      <c r="D51" s="22" t="s">
        <v>1425</v>
      </c>
      <c r="E51" s="22">
        <v>13524</v>
      </c>
    </row>
    <row r="52" spans="1:5" x14ac:dyDescent="0.25">
      <c r="A52" s="22" t="s">
        <v>122</v>
      </c>
      <c r="B52" s="22" t="s">
        <v>169</v>
      </c>
      <c r="C52" s="22" t="s">
        <v>222</v>
      </c>
      <c r="D52" s="22" t="s">
        <v>1426</v>
      </c>
      <c r="E52" s="22">
        <v>2929</v>
      </c>
    </row>
    <row r="53" spans="1:5" x14ac:dyDescent="0.25">
      <c r="A53" s="22" t="s">
        <v>122</v>
      </c>
      <c r="B53" s="22" t="s">
        <v>169</v>
      </c>
      <c r="C53" s="22" t="s">
        <v>224</v>
      </c>
      <c r="D53" s="22" t="s">
        <v>1427</v>
      </c>
      <c r="E53" s="22">
        <v>10061</v>
      </c>
    </row>
    <row r="54" spans="1:5" x14ac:dyDescent="0.25">
      <c r="A54" s="22" t="s">
        <v>122</v>
      </c>
      <c r="B54" s="22" t="s">
        <v>169</v>
      </c>
      <c r="C54" s="22" t="s">
        <v>226</v>
      </c>
      <c r="D54" s="22" t="s">
        <v>1428</v>
      </c>
      <c r="E54" s="22">
        <v>3278</v>
      </c>
    </row>
    <row r="55" spans="1:5" x14ac:dyDescent="0.25">
      <c r="A55" s="22" t="s">
        <v>122</v>
      </c>
      <c r="B55" s="22" t="s">
        <v>169</v>
      </c>
      <c r="C55" s="22" t="s">
        <v>228</v>
      </c>
      <c r="D55" s="22" t="s">
        <v>1429</v>
      </c>
      <c r="E55" s="22">
        <v>12359</v>
      </c>
    </row>
    <row r="56" spans="1:5" x14ac:dyDescent="0.25">
      <c r="A56" s="22" t="s">
        <v>122</v>
      </c>
      <c r="B56" s="22" t="s">
        <v>169</v>
      </c>
      <c r="C56" s="22" t="s">
        <v>230</v>
      </c>
      <c r="D56" s="22" t="s">
        <v>1430</v>
      </c>
      <c r="E56" s="22">
        <v>7138</v>
      </c>
    </row>
    <row r="57" spans="1:5" x14ac:dyDescent="0.25">
      <c r="A57" s="22" t="s">
        <v>122</v>
      </c>
      <c r="B57" s="22" t="s">
        <v>169</v>
      </c>
      <c r="C57" s="22" t="s">
        <v>232</v>
      </c>
      <c r="D57" s="22" t="s">
        <v>1431</v>
      </c>
      <c r="E57" s="22">
        <v>3555</v>
      </c>
    </row>
    <row r="58" spans="1:5" x14ac:dyDescent="0.25">
      <c r="A58" s="22" t="s">
        <v>122</v>
      </c>
      <c r="B58" s="22" t="s">
        <v>169</v>
      </c>
      <c r="C58" s="22" t="s">
        <v>234</v>
      </c>
      <c r="D58" s="22" t="s">
        <v>1432</v>
      </c>
      <c r="E58" s="22">
        <v>2525</v>
      </c>
    </row>
    <row r="59" spans="1:5" x14ac:dyDescent="0.25">
      <c r="A59" s="22" t="s">
        <v>122</v>
      </c>
      <c r="B59" s="22" t="s">
        <v>169</v>
      </c>
      <c r="C59" s="22" t="s">
        <v>236</v>
      </c>
      <c r="D59" s="22" t="s">
        <v>1433</v>
      </c>
      <c r="E59" s="22">
        <v>3061</v>
      </c>
    </row>
    <row r="60" spans="1:5" x14ac:dyDescent="0.25">
      <c r="A60" s="22" t="s">
        <v>122</v>
      </c>
      <c r="B60" s="22" t="s">
        <v>169</v>
      </c>
      <c r="C60" s="22" t="s">
        <v>238</v>
      </c>
      <c r="D60" s="22" t="s">
        <v>1434</v>
      </c>
      <c r="E60" s="22">
        <v>2029</v>
      </c>
    </row>
    <row r="61" spans="1:5" x14ac:dyDescent="0.25">
      <c r="A61" s="22" t="s">
        <v>122</v>
      </c>
      <c r="B61" s="22" t="s">
        <v>169</v>
      </c>
      <c r="C61" s="22" t="s">
        <v>240</v>
      </c>
      <c r="D61" s="22" t="s">
        <v>1435</v>
      </c>
      <c r="E61" s="22">
        <v>30568</v>
      </c>
    </row>
    <row r="62" spans="1:5" x14ac:dyDescent="0.25">
      <c r="A62" s="22" t="s">
        <v>122</v>
      </c>
      <c r="B62" s="22" t="s">
        <v>169</v>
      </c>
      <c r="C62" s="22" t="s">
        <v>242</v>
      </c>
      <c r="D62" s="22" t="s">
        <v>1436</v>
      </c>
      <c r="E62" s="22">
        <v>1446</v>
      </c>
    </row>
    <row r="63" spans="1:5" x14ac:dyDescent="0.25">
      <c r="A63" s="22" t="s">
        <v>122</v>
      </c>
      <c r="B63" s="22" t="s">
        <v>169</v>
      </c>
      <c r="C63" s="22" t="s">
        <v>244</v>
      </c>
      <c r="D63" s="22" t="s">
        <v>1437</v>
      </c>
      <c r="E63" s="22">
        <v>3158</v>
      </c>
    </row>
    <row r="64" spans="1:5" x14ac:dyDescent="0.25">
      <c r="A64" s="22" t="s">
        <v>122</v>
      </c>
      <c r="B64" s="22" t="s">
        <v>169</v>
      </c>
      <c r="C64" s="22" t="s">
        <v>246</v>
      </c>
      <c r="D64" s="22" t="s">
        <v>1438</v>
      </c>
      <c r="E64" s="22">
        <v>8856</v>
      </c>
    </row>
    <row r="65" spans="1:5" x14ac:dyDescent="0.25">
      <c r="A65" s="22" t="s">
        <v>122</v>
      </c>
      <c r="B65" s="22" t="s">
        <v>169</v>
      </c>
      <c r="C65" s="22" t="s">
        <v>248</v>
      </c>
      <c r="D65" s="22" t="s">
        <v>1439</v>
      </c>
      <c r="E65" s="22">
        <v>2288</v>
      </c>
    </row>
    <row r="66" spans="1:5" x14ac:dyDescent="0.25">
      <c r="A66" s="22" t="s">
        <v>122</v>
      </c>
      <c r="B66" s="22" t="s">
        <v>169</v>
      </c>
      <c r="C66" s="22" t="s">
        <v>250</v>
      </c>
      <c r="D66" s="22" t="s">
        <v>1440</v>
      </c>
      <c r="E66" s="22">
        <v>104</v>
      </c>
    </row>
    <row r="67" spans="1:5" x14ac:dyDescent="0.25">
      <c r="A67" s="22" t="s">
        <v>122</v>
      </c>
      <c r="B67" s="22" t="s">
        <v>169</v>
      </c>
      <c r="C67" s="22" t="s">
        <v>252</v>
      </c>
      <c r="D67" s="22" t="s">
        <v>1441</v>
      </c>
      <c r="E67" s="22">
        <v>18351</v>
      </c>
    </row>
    <row r="68" spans="1:5" x14ac:dyDescent="0.25">
      <c r="A68" s="22" t="s">
        <v>122</v>
      </c>
      <c r="B68" s="22" t="s">
        <v>169</v>
      </c>
      <c r="C68" s="22" t="s">
        <v>254</v>
      </c>
      <c r="D68" s="22" t="s">
        <v>1442</v>
      </c>
      <c r="E68" s="22">
        <v>38055</v>
      </c>
    </row>
    <row r="69" spans="1:5" x14ac:dyDescent="0.25">
      <c r="A69" s="22" t="s">
        <v>122</v>
      </c>
      <c r="B69" s="22" t="s">
        <v>169</v>
      </c>
      <c r="C69" s="22" t="s">
        <v>256</v>
      </c>
      <c r="D69" s="22" t="s">
        <v>1443</v>
      </c>
      <c r="E69" s="22">
        <v>2288</v>
      </c>
    </row>
    <row r="70" spans="1:5" x14ac:dyDescent="0.25">
      <c r="A70" s="22" t="s">
        <v>122</v>
      </c>
      <c r="B70" s="22" t="s">
        <v>169</v>
      </c>
      <c r="C70" s="22" t="s">
        <v>258</v>
      </c>
      <c r="D70" s="22" t="s">
        <v>1444</v>
      </c>
      <c r="E70" s="22">
        <v>2459</v>
      </c>
    </row>
    <row r="71" spans="1:5" x14ac:dyDescent="0.25">
      <c r="A71" s="22" t="s">
        <v>122</v>
      </c>
      <c r="B71" s="22" t="s">
        <v>169</v>
      </c>
      <c r="C71" s="22" t="s">
        <v>260</v>
      </c>
      <c r="D71" s="22" t="s">
        <v>1445</v>
      </c>
      <c r="E71" s="22">
        <v>2126</v>
      </c>
    </row>
    <row r="72" spans="1:5" x14ac:dyDescent="0.25">
      <c r="A72" s="22" t="s">
        <v>122</v>
      </c>
      <c r="B72" s="22" t="s">
        <v>169</v>
      </c>
      <c r="C72" s="22" t="s">
        <v>262</v>
      </c>
      <c r="D72" s="22" t="s">
        <v>1446</v>
      </c>
      <c r="E72" s="22">
        <v>713</v>
      </c>
    </row>
    <row r="73" spans="1:5" x14ac:dyDescent="0.25">
      <c r="A73" s="22" t="s">
        <v>122</v>
      </c>
      <c r="B73" s="22" t="s">
        <v>169</v>
      </c>
      <c r="C73" s="22" t="s">
        <v>264</v>
      </c>
      <c r="D73" s="22" t="s">
        <v>1447</v>
      </c>
      <c r="E73" s="22">
        <v>6168</v>
      </c>
    </row>
    <row r="74" spans="1:5" x14ac:dyDescent="0.25">
      <c r="A74" s="22" t="s">
        <v>122</v>
      </c>
      <c r="B74" s="22" t="s">
        <v>169</v>
      </c>
      <c r="C74" s="22" t="s">
        <v>266</v>
      </c>
      <c r="D74" s="22" t="s">
        <v>1448</v>
      </c>
      <c r="E74" s="22">
        <v>2071</v>
      </c>
    </row>
    <row r="75" spans="1:5" x14ac:dyDescent="0.25">
      <c r="A75" s="22" t="s">
        <v>122</v>
      </c>
      <c r="B75" s="22" t="s">
        <v>169</v>
      </c>
      <c r="C75" s="22" t="s">
        <v>268</v>
      </c>
      <c r="D75" s="22" t="s">
        <v>1449</v>
      </c>
      <c r="E75" s="22">
        <v>5103</v>
      </c>
    </row>
    <row r="76" spans="1:5" x14ac:dyDescent="0.25">
      <c r="A76" s="22" t="s">
        <v>122</v>
      </c>
      <c r="B76" s="22" t="s">
        <v>169</v>
      </c>
      <c r="C76" s="22" t="s">
        <v>270</v>
      </c>
      <c r="D76" s="22" t="s">
        <v>1450</v>
      </c>
      <c r="E76" s="22">
        <v>19578</v>
      </c>
    </row>
    <row r="77" spans="1:5" x14ac:dyDescent="0.25">
      <c r="A77" s="22" t="s">
        <v>122</v>
      </c>
      <c r="B77" s="22" t="s">
        <v>169</v>
      </c>
      <c r="C77" s="22" t="s">
        <v>272</v>
      </c>
      <c r="D77" s="22" t="s">
        <v>1451</v>
      </c>
      <c r="E77" s="22">
        <v>7116</v>
      </c>
    </row>
    <row r="78" spans="1:5" x14ac:dyDescent="0.25">
      <c r="A78" s="22" t="s">
        <v>122</v>
      </c>
      <c r="B78" s="22" t="s">
        <v>169</v>
      </c>
      <c r="C78" s="22" t="s">
        <v>274</v>
      </c>
      <c r="D78" s="22" t="s">
        <v>1452</v>
      </c>
      <c r="E78" s="22">
        <v>3417</v>
      </c>
    </row>
    <row r="79" spans="1:5" x14ac:dyDescent="0.25">
      <c r="A79" s="22" t="s">
        <v>122</v>
      </c>
      <c r="B79" s="22" t="s">
        <v>169</v>
      </c>
      <c r="C79" s="22" t="s">
        <v>276</v>
      </c>
      <c r="D79" s="22" t="s">
        <v>1453</v>
      </c>
      <c r="E79" s="22">
        <v>3160</v>
      </c>
    </row>
    <row r="80" spans="1:5" x14ac:dyDescent="0.25">
      <c r="A80" s="22" t="s">
        <v>122</v>
      </c>
      <c r="B80" s="22" t="s">
        <v>169</v>
      </c>
      <c r="C80" s="22" t="s">
        <v>278</v>
      </c>
      <c r="D80" s="22" t="s">
        <v>1454</v>
      </c>
      <c r="E80" s="22">
        <v>7905</v>
      </c>
    </row>
    <row r="81" spans="1:5" x14ac:dyDescent="0.25">
      <c r="A81" s="22" t="s">
        <v>122</v>
      </c>
      <c r="B81" s="22" t="s">
        <v>169</v>
      </c>
      <c r="C81" s="22" t="s">
        <v>280</v>
      </c>
      <c r="D81" s="22" t="s">
        <v>1455</v>
      </c>
      <c r="E81" s="22">
        <v>3893</v>
      </c>
    </row>
    <row r="82" spans="1:5" x14ac:dyDescent="0.25">
      <c r="A82" s="22" t="s">
        <v>122</v>
      </c>
      <c r="B82" s="22" t="s">
        <v>169</v>
      </c>
      <c r="C82" s="22" t="s">
        <v>282</v>
      </c>
      <c r="D82" s="22" t="s">
        <v>1456</v>
      </c>
      <c r="E82" s="22">
        <v>4138</v>
      </c>
    </row>
    <row r="83" spans="1:5" x14ac:dyDescent="0.25">
      <c r="A83" s="22" t="s">
        <v>122</v>
      </c>
      <c r="B83" s="22" t="s">
        <v>169</v>
      </c>
      <c r="C83" s="22" t="s">
        <v>284</v>
      </c>
      <c r="D83" s="22" t="s">
        <v>1457</v>
      </c>
      <c r="E83" s="22">
        <v>3841</v>
      </c>
    </row>
    <row r="84" spans="1:5" x14ac:dyDescent="0.25">
      <c r="A84" s="22" t="s">
        <v>122</v>
      </c>
      <c r="B84" s="22" t="s">
        <v>169</v>
      </c>
      <c r="C84" s="22" t="s">
        <v>286</v>
      </c>
      <c r="D84" s="22" t="s">
        <v>1458</v>
      </c>
      <c r="E84" s="22">
        <v>7644</v>
      </c>
    </row>
    <row r="85" spans="1:5" x14ac:dyDescent="0.25">
      <c r="A85" s="22" t="s">
        <v>122</v>
      </c>
      <c r="B85" s="22" t="s">
        <v>169</v>
      </c>
      <c r="C85" s="22" t="s">
        <v>288</v>
      </c>
      <c r="D85" s="22" t="s">
        <v>1459</v>
      </c>
      <c r="E85" s="22">
        <v>10866</v>
      </c>
    </row>
    <row r="86" spans="1:5" x14ac:dyDescent="0.25">
      <c r="A86" s="22" t="s">
        <v>122</v>
      </c>
      <c r="B86" s="22" t="s">
        <v>169</v>
      </c>
      <c r="C86" s="22" t="s">
        <v>290</v>
      </c>
      <c r="D86" s="22" t="s">
        <v>1460</v>
      </c>
      <c r="E86" s="22">
        <v>8285</v>
      </c>
    </row>
    <row r="87" spans="1:5" x14ac:dyDescent="0.25">
      <c r="A87" s="22" t="s">
        <v>122</v>
      </c>
      <c r="B87" s="22" t="s">
        <v>169</v>
      </c>
      <c r="C87" s="22" t="s">
        <v>292</v>
      </c>
      <c r="D87" s="22" t="s">
        <v>1461</v>
      </c>
      <c r="E87" s="22">
        <v>5107</v>
      </c>
    </row>
    <row r="88" spans="1:5" x14ac:dyDescent="0.25">
      <c r="A88" s="22" t="s">
        <v>122</v>
      </c>
      <c r="B88" s="22" t="s">
        <v>169</v>
      </c>
      <c r="C88" s="22" t="s">
        <v>294</v>
      </c>
      <c r="D88" s="22" t="s">
        <v>1462</v>
      </c>
      <c r="E88" s="22">
        <v>4306</v>
      </c>
    </row>
    <row r="89" spans="1:5" x14ac:dyDescent="0.25">
      <c r="A89" s="22" t="s">
        <v>122</v>
      </c>
      <c r="B89" s="22" t="s">
        <v>169</v>
      </c>
      <c r="C89" s="22" t="s">
        <v>296</v>
      </c>
      <c r="D89" s="22" t="s">
        <v>1463</v>
      </c>
      <c r="E89" s="22">
        <v>10469</v>
      </c>
    </row>
    <row r="90" spans="1:5" x14ac:dyDescent="0.25">
      <c r="A90" s="22" t="s">
        <v>122</v>
      </c>
      <c r="B90" s="22" t="s">
        <v>298</v>
      </c>
      <c r="C90" s="22" t="s">
        <v>299</v>
      </c>
      <c r="D90" s="22" t="s">
        <v>1464</v>
      </c>
      <c r="E90" s="22">
        <v>2990</v>
      </c>
    </row>
    <row r="91" spans="1:5" x14ac:dyDescent="0.25">
      <c r="A91" s="22" t="s">
        <v>122</v>
      </c>
      <c r="B91" s="22" t="s">
        <v>298</v>
      </c>
      <c r="C91" s="22" t="s">
        <v>301</v>
      </c>
      <c r="D91" s="22" t="s">
        <v>1465</v>
      </c>
      <c r="E91" s="22">
        <v>8244</v>
      </c>
    </row>
    <row r="92" spans="1:5" x14ac:dyDescent="0.25">
      <c r="A92" s="22" t="s">
        <v>122</v>
      </c>
      <c r="B92" s="22" t="s">
        <v>298</v>
      </c>
      <c r="C92" s="22" t="s">
        <v>303</v>
      </c>
      <c r="D92" s="22" t="s">
        <v>1466</v>
      </c>
      <c r="E92" s="22">
        <v>4432</v>
      </c>
    </row>
    <row r="93" spans="1:5" x14ac:dyDescent="0.25">
      <c r="A93" s="22" t="s">
        <v>122</v>
      </c>
      <c r="B93" s="22" t="s">
        <v>298</v>
      </c>
      <c r="C93" s="22" t="s">
        <v>305</v>
      </c>
      <c r="D93" s="22" t="s">
        <v>1467</v>
      </c>
      <c r="E93" s="22">
        <v>873</v>
      </c>
    </row>
    <row r="94" spans="1:5" x14ac:dyDescent="0.25">
      <c r="A94" s="22" t="s">
        <v>122</v>
      </c>
      <c r="B94" s="22" t="s">
        <v>298</v>
      </c>
      <c r="C94" s="22" t="s">
        <v>307</v>
      </c>
      <c r="D94" s="22" t="s">
        <v>1468</v>
      </c>
      <c r="E94" s="22">
        <v>1282</v>
      </c>
    </row>
    <row r="95" spans="1:5" x14ac:dyDescent="0.25">
      <c r="A95" s="22" t="s">
        <v>122</v>
      </c>
      <c r="B95" s="22" t="s">
        <v>298</v>
      </c>
      <c r="C95" s="22" t="s">
        <v>309</v>
      </c>
      <c r="D95" s="22" t="s">
        <v>1469</v>
      </c>
      <c r="E95" s="22">
        <v>14916</v>
      </c>
    </row>
    <row r="96" spans="1:5" x14ac:dyDescent="0.25">
      <c r="A96" s="22" t="s">
        <v>122</v>
      </c>
      <c r="B96" s="22" t="s">
        <v>298</v>
      </c>
      <c r="C96" s="22" t="s">
        <v>311</v>
      </c>
      <c r="D96" s="22" t="s">
        <v>1470</v>
      </c>
      <c r="E96" s="22">
        <v>2365</v>
      </c>
    </row>
    <row r="97" spans="1:5" x14ac:dyDescent="0.25">
      <c r="A97" s="22" t="s">
        <v>122</v>
      </c>
      <c r="B97" s="22" t="s">
        <v>298</v>
      </c>
      <c r="C97" s="22" t="s">
        <v>313</v>
      </c>
      <c r="D97" s="22" t="s">
        <v>1471</v>
      </c>
      <c r="E97" s="22">
        <v>1073</v>
      </c>
    </row>
    <row r="98" spans="1:5" x14ac:dyDescent="0.25">
      <c r="A98" s="22" t="s">
        <v>122</v>
      </c>
      <c r="B98" s="22" t="s">
        <v>298</v>
      </c>
      <c r="C98" s="22" t="s">
        <v>315</v>
      </c>
      <c r="D98" s="22" t="s">
        <v>1472</v>
      </c>
      <c r="E98" s="22">
        <v>7275</v>
      </c>
    </row>
    <row r="99" spans="1:5" x14ac:dyDescent="0.25">
      <c r="A99" s="22" t="s">
        <v>122</v>
      </c>
      <c r="B99" s="22" t="s">
        <v>298</v>
      </c>
      <c r="C99" s="22" t="s">
        <v>317</v>
      </c>
      <c r="D99" s="22" t="s">
        <v>1473</v>
      </c>
      <c r="E99" s="22">
        <v>1488</v>
      </c>
    </row>
    <row r="100" spans="1:5" x14ac:dyDescent="0.25">
      <c r="A100" s="22" t="s">
        <v>122</v>
      </c>
      <c r="B100" s="22" t="s">
        <v>298</v>
      </c>
      <c r="C100" s="22" t="s">
        <v>319</v>
      </c>
      <c r="D100" s="22" t="s">
        <v>1474</v>
      </c>
      <c r="E100" s="22">
        <v>6837</v>
      </c>
    </row>
    <row r="101" spans="1:5" x14ac:dyDescent="0.25">
      <c r="A101" s="22" t="s">
        <v>122</v>
      </c>
      <c r="B101" s="22" t="s">
        <v>298</v>
      </c>
      <c r="C101" s="22" t="s">
        <v>321</v>
      </c>
      <c r="D101" s="22" t="s">
        <v>1475</v>
      </c>
      <c r="E101" s="22">
        <v>2025</v>
      </c>
    </row>
    <row r="102" spans="1:5" x14ac:dyDescent="0.25">
      <c r="A102" s="22" t="s">
        <v>122</v>
      </c>
      <c r="B102" s="22" t="s">
        <v>298</v>
      </c>
      <c r="C102" s="22" t="s">
        <v>323</v>
      </c>
      <c r="D102" s="22" t="s">
        <v>1476</v>
      </c>
      <c r="E102" s="22">
        <v>1241</v>
      </c>
    </row>
    <row r="103" spans="1:5" x14ac:dyDescent="0.25">
      <c r="A103" s="22" t="s">
        <v>122</v>
      </c>
      <c r="B103" s="22" t="s">
        <v>298</v>
      </c>
      <c r="C103" s="22" t="s">
        <v>325</v>
      </c>
      <c r="D103" s="22" t="s">
        <v>1477</v>
      </c>
      <c r="E103" s="22">
        <v>1298</v>
      </c>
    </row>
    <row r="104" spans="1:5" x14ac:dyDescent="0.25">
      <c r="A104" s="22" t="s">
        <v>122</v>
      </c>
      <c r="B104" s="22" t="s">
        <v>298</v>
      </c>
      <c r="C104" s="22" t="s">
        <v>327</v>
      </c>
      <c r="D104" s="22" t="s">
        <v>1478</v>
      </c>
      <c r="E104" s="22">
        <v>2373</v>
      </c>
    </row>
    <row r="105" spans="1:5" x14ac:dyDescent="0.25">
      <c r="A105" s="22" t="s">
        <v>122</v>
      </c>
      <c r="B105" s="22" t="s">
        <v>298</v>
      </c>
      <c r="C105" s="22" t="s">
        <v>329</v>
      </c>
      <c r="D105" s="22" t="s">
        <v>1479</v>
      </c>
      <c r="E105" s="22">
        <v>1970</v>
      </c>
    </row>
    <row r="106" spans="1:5" x14ac:dyDescent="0.25">
      <c r="A106" s="22" t="s">
        <v>122</v>
      </c>
      <c r="B106" s="22" t="s">
        <v>298</v>
      </c>
      <c r="C106" s="22" t="s">
        <v>331</v>
      </c>
      <c r="D106" s="22" t="s">
        <v>1480</v>
      </c>
      <c r="E106" s="22">
        <v>12317</v>
      </c>
    </row>
    <row r="107" spans="1:5" x14ac:dyDescent="0.25">
      <c r="A107" s="22" t="s">
        <v>122</v>
      </c>
      <c r="B107" s="22" t="s">
        <v>298</v>
      </c>
      <c r="C107" s="22" t="s">
        <v>333</v>
      </c>
      <c r="D107" s="22" t="s">
        <v>1481</v>
      </c>
      <c r="E107" s="22">
        <v>3580</v>
      </c>
    </row>
    <row r="108" spans="1:5" x14ac:dyDescent="0.25">
      <c r="A108" s="22" t="s">
        <v>122</v>
      </c>
      <c r="B108" s="22" t="s">
        <v>298</v>
      </c>
      <c r="C108" s="22" t="s">
        <v>335</v>
      </c>
      <c r="D108" s="22" t="s">
        <v>1482</v>
      </c>
      <c r="E108" s="22">
        <v>3442</v>
      </c>
    </row>
    <row r="109" spans="1:5" x14ac:dyDescent="0.25">
      <c r="A109" s="22" t="s">
        <v>122</v>
      </c>
      <c r="B109" s="22" t="s">
        <v>298</v>
      </c>
      <c r="C109" s="22" t="s">
        <v>337</v>
      </c>
      <c r="D109" s="22" t="s">
        <v>1483</v>
      </c>
      <c r="E109" s="22">
        <v>932</v>
      </c>
    </row>
    <row r="110" spans="1:5" x14ac:dyDescent="0.25">
      <c r="A110" s="22" t="s">
        <v>122</v>
      </c>
      <c r="B110" s="22" t="s">
        <v>298</v>
      </c>
      <c r="C110" s="22" t="s">
        <v>339</v>
      </c>
      <c r="D110" s="22" t="s">
        <v>1484</v>
      </c>
      <c r="E110" s="22">
        <v>15762</v>
      </c>
    </row>
    <row r="111" spans="1:5" x14ac:dyDescent="0.25">
      <c r="A111" s="22" t="s">
        <v>122</v>
      </c>
      <c r="B111" s="22" t="s">
        <v>298</v>
      </c>
      <c r="C111" s="22" t="s">
        <v>341</v>
      </c>
      <c r="D111" s="22" t="s">
        <v>1485</v>
      </c>
      <c r="E111" s="22">
        <v>3758</v>
      </c>
    </row>
    <row r="112" spans="1:5" x14ac:dyDescent="0.25">
      <c r="A112" s="22" t="s">
        <v>122</v>
      </c>
      <c r="B112" s="22" t="s">
        <v>298</v>
      </c>
      <c r="C112" s="22" t="s">
        <v>343</v>
      </c>
      <c r="D112" s="22" t="s">
        <v>1486</v>
      </c>
      <c r="E112" s="22">
        <v>7526</v>
      </c>
    </row>
    <row r="113" spans="1:5" x14ac:dyDescent="0.25">
      <c r="A113" s="22" t="s">
        <v>122</v>
      </c>
      <c r="B113" s="22" t="s">
        <v>298</v>
      </c>
      <c r="C113" s="22" t="s">
        <v>345</v>
      </c>
      <c r="D113" s="22" t="s">
        <v>1487</v>
      </c>
      <c r="E113" s="22">
        <v>2301</v>
      </c>
    </row>
    <row r="114" spans="1:5" x14ac:dyDescent="0.25">
      <c r="A114" s="22" t="s">
        <v>122</v>
      </c>
      <c r="B114" s="22" t="s">
        <v>298</v>
      </c>
      <c r="C114" s="22" t="s">
        <v>347</v>
      </c>
      <c r="D114" s="22" t="s">
        <v>1488</v>
      </c>
      <c r="E114" s="22">
        <v>18750</v>
      </c>
    </row>
    <row r="115" spans="1:5" x14ac:dyDescent="0.25">
      <c r="A115" s="22" t="s">
        <v>122</v>
      </c>
      <c r="B115" s="22" t="s">
        <v>298</v>
      </c>
      <c r="C115" s="22" t="s">
        <v>349</v>
      </c>
      <c r="D115" s="22" t="s">
        <v>1489</v>
      </c>
      <c r="E115" s="22">
        <v>947</v>
      </c>
    </row>
    <row r="116" spans="1:5" x14ac:dyDescent="0.25">
      <c r="A116" s="22" t="s">
        <v>122</v>
      </c>
      <c r="B116" s="22" t="s">
        <v>298</v>
      </c>
      <c r="C116" s="22" t="s">
        <v>351</v>
      </c>
      <c r="D116" s="22" t="s">
        <v>1490</v>
      </c>
      <c r="E116" s="22">
        <v>2853</v>
      </c>
    </row>
    <row r="117" spans="1:5" x14ac:dyDescent="0.25">
      <c r="A117" s="22" t="s">
        <v>122</v>
      </c>
      <c r="B117" s="22" t="s">
        <v>298</v>
      </c>
      <c r="C117" s="22" t="s">
        <v>353</v>
      </c>
      <c r="D117" s="22" t="s">
        <v>1491</v>
      </c>
      <c r="E117" s="22">
        <v>807</v>
      </c>
    </row>
    <row r="118" spans="1:5" x14ac:dyDescent="0.25">
      <c r="A118" s="22" t="s">
        <v>122</v>
      </c>
      <c r="B118" s="22" t="s">
        <v>298</v>
      </c>
      <c r="C118" s="22" t="s">
        <v>355</v>
      </c>
      <c r="D118" s="22" t="s">
        <v>1492</v>
      </c>
      <c r="E118" s="22">
        <v>6510</v>
      </c>
    </row>
    <row r="119" spans="1:5" x14ac:dyDescent="0.25">
      <c r="A119" s="22" t="s">
        <v>122</v>
      </c>
      <c r="B119" s="22" t="s">
        <v>298</v>
      </c>
      <c r="C119" s="22" t="s">
        <v>357</v>
      </c>
      <c r="D119" s="22" t="s">
        <v>1493</v>
      </c>
      <c r="E119" s="22">
        <v>4957</v>
      </c>
    </row>
    <row r="120" spans="1:5" x14ac:dyDescent="0.25">
      <c r="A120" s="22" t="s">
        <v>122</v>
      </c>
      <c r="B120" s="22" t="s">
        <v>298</v>
      </c>
      <c r="C120" s="22" t="s">
        <v>359</v>
      </c>
      <c r="D120" s="22" t="s">
        <v>1494</v>
      </c>
      <c r="E120" s="22">
        <v>7049</v>
      </c>
    </row>
    <row r="121" spans="1:5" x14ac:dyDescent="0.25">
      <c r="A121" s="22" t="s">
        <v>122</v>
      </c>
      <c r="B121" s="22" t="s">
        <v>298</v>
      </c>
      <c r="C121" s="22" t="s">
        <v>361</v>
      </c>
      <c r="D121" s="22" t="s">
        <v>1495</v>
      </c>
      <c r="E121" s="22">
        <v>8029</v>
      </c>
    </row>
    <row r="122" spans="1:5" x14ac:dyDescent="0.25">
      <c r="A122" s="22" t="s">
        <v>122</v>
      </c>
      <c r="B122" s="22" t="s">
        <v>298</v>
      </c>
      <c r="C122" s="22" t="s">
        <v>363</v>
      </c>
      <c r="D122" s="22" t="s">
        <v>1496</v>
      </c>
      <c r="E122" s="22">
        <v>1125</v>
      </c>
    </row>
    <row r="123" spans="1:5" x14ac:dyDescent="0.25">
      <c r="A123" s="22" t="s">
        <v>122</v>
      </c>
      <c r="B123" s="22" t="s">
        <v>298</v>
      </c>
      <c r="C123" s="22" t="s">
        <v>365</v>
      </c>
      <c r="D123" s="22" t="s">
        <v>1497</v>
      </c>
      <c r="E123" s="22">
        <v>8646</v>
      </c>
    </row>
    <row r="124" spans="1:5" x14ac:dyDescent="0.25">
      <c r="A124" s="22" t="s">
        <v>122</v>
      </c>
      <c r="B124" s="22" t="s">
        <v>298</v>
      </c>
      <c r="C124" s="22" t="s">
        <v>367</v>
      </c>
      <c r="D124" s="22" t="s">
        <v>1498</v>
      </c>
      <c r="E124" s="22">
        <v>1571</v>
      </c>
    </row>
    <row r="125" spans="1:5" x14ac:dyDescent="0.25">
      <c r="A125" s="22" t="s">
        <v>122</v>
      </c>
      <c r="B125" s="22" t="s">
        <v>298</v>
      </c>
      <c r="C125" s="22" t="s">
        <v>369</v>
      </c>
      <c r="D125" s="22" t="s">
        <v>1499</v>
      </c>
      <c r="E125" s="22">
        <v>3162</v>
      </c>
    </row>
    <row r="126" spans="1:5" x14ac:dyDescent="0.25">
      <c r="A126" s="22" t="s">
        <v>122</v>
      </c>
      <c r="B126" s="22" t="s">
        <v>298</v>
      </c>
      <c r="C126" s="22" t="s">
        <v>371</v>
      </c>
      <c r="D126" s="22" t="s">
        <v>1500</v>
      </c>
      <c r="E126" s="22">
        <v>1075</v>
      </c>
    </row>
    <row r="127" spans="1:5" x14ac:dyDescent="0.25">
      <c r="A127" s="22" t="s">
        <v>122</v>
      </c>
      <c r="B127" s="22" t="s">
        <v>298</v>
      </c>
      <c r="C127" s="22" t="s">
        <v>373</v>
      </c>
      <c r="D127" s="22" t="s">
        <v>1501</v>
      </c>
      <c r="E127" s="22">
        <v>3117</v>
      </c>
    </row>
    <row r="128" spans="1:5" x14ac:dyDescent="0.25">
      <c r="A128" s="22" t="s">
        <v>122</v>
      </c>
      <c r="B128" s="22" t="s">
        <v>298</v>
      </c>
      <c r="C128" s="22" t="s">
        <v>375</v>
      </c>
      <c r="D128" s="22" t="s">
        <v>1502</v>
      </c>
      <c r="E128" s="22">
        <v>2112</v>
      </c>
    </row>
    <row r="129" spans="1:5" x14ac:dyDescent="0.25">
      <c r="A129" s="22" t="s">
        <v>122</v>
      </c>
      <c r="B129" s="22" t="s">
        <v>298</v>
      </c>
      <c r="C129" s="22" t="s">
        <v>377</v>
      </c>
      <c r="D129" s="22" t="s">
        <v>1503</v>
      </c>
      <c r="E129" s="22">
        <v>3030</v>
      </c>
    </row>
    <row r="130" spans="1:5" x14ac:dyDescent="0.25">
      <c r="A130" s="22" t="s">
        <v>122</v>
      </c>
      <c r="B130" s="22" t="s">
        <v>298</v>
      </c>
      <c r="C130" s="22" t="s">
        <v>379</v>
      </c>
      <c r="D130" s="22" t="s">
        <v>1504</v>
      </c>
      <c r="E130" s="22">
        <v>2515</v>
      </c>
    </row>
    <row r="131" spans="1:5" x14ac:dyDescent="0.25">
      <c r="A131" s="22" t="s">
        <v>122</v>
      </c>
      <c r="B131" s="22" t="s">
        <v>298</v>
      </c>
      <c r="C131" s="22" t="s">
        <v>381</v>
      </c>
      <c r="D131" s="22" t="s">
        <v>1505</v>
      </c>
      <c r="E131" s="22">
        <v>4319</v>
      </c>
    </row>
    <row r="132" spans="1:5" x14ac:dyDescent="0.25">
      <c r="A132" s="22" t="s">
        <v>122</v>
      </c>
      <c r="B132" s="22" t="s">
        <v>298</v>
      </c>
      <c r="C132" s="22" t="s">
        <v>383</v>
      </c>
      <c r="D132" s="22" t="s">
        <v>1506</v>
      </c>
      <c r="E132" s="22">
        <v>447</v>
      </c>
    </row>
    <row r="133" spans="1:5" x14ac:dyDescent="0.25">
      <c r="A133" s="22" t="s">
        <v>122</v>
      </c>
      <c r="B133" s="22" t="s">
        <v>298</v>
      </c>
      <c r="C133" s="22" t="s">
        <v>385</v>
      </c>
      <c r="D133" s="22" t="s">
        <v>1507</v>
      </c>
      <c r="E133" s="22">
        <v>2673</v>
      </c>
    </row>
    <row r="134" spans="1:5" x14ac:dyDescent="0.25">
      <c r="A134" s="22" t="s">
        <v>122</v>
      </c>
      <c r="B134" s="22" t="s">
        <v>298</v>
      </c>
      <c r="C134" s="22" t="s">
        <v>387</v>
      </c>
      <c r="D134" s="22" t="s">
        <v>1508</v>
      </c>
      <c r="E134" s="22">
        <v>639</v>
      </c>
    </row>
    <row r="135" spans="1:5" x14ac:dyDescent="0.25">
      <c r="A135" s="22" t="s">
        <v>122</v>
      </c>
      <c r="B135" s="22" t="s">
        <v>298</v>
      </c>
      <c r="C135" s="22" t="s">
        <v>389</v>
      </c>
      <c r="D135" s="22" t="s">
        <v>1509</v>
      </c>
      <c r="E135" s="22">
        <v>3641</v>
      </c>
    </row>
    <row r="136" spans="1:5" x14ac:dyDescent="0.25">
      <c r="A136" s="22" t="s">
        <v>122</v>
      </c>
      <c r="B136" s="22" t="s">
        <v>298</v>
      </c>
      <c r="C136" s="22" t="s">
        <v>391</v>
      </c>
      <c r="D136" s="22" t="s">
        <v>1510</v>
      </c>
      <c r="E136" s="22">
        <v>2600</v>
      </c>
    </row>
    <row r="137" spans="1:5" x14ac:dyDescent="0.25">
      <c r="A137" s="22" t="s">
        <v>122</v>
      </c>
      <c r="B137" s="22" t="s">
        <v>298</v>
      </c>
      <c r="C137" s="22" t="s">
        <v>393</v>
      </c>
      <c r="D137" s="22" t="s">
        <v>1511</v>
      </c>
      <c r="E137" s="22">
        <v>12920</v>
      </c>
    </row>
    <row r="138" spans="1:5" x14ac:dyDescent="0.25">
      <c r="A138" s="22" t="s">
        <v>122</v>
      </c>
      <c r="B138" s="22" t="s">
        <v>298</v>
      </c>
      <c r="C138" s="22" t="s">
        <v>395</v>
      </c>
      <c r="D138" s="22" t="s">
        <v>1512</v>
      </c>
      <c r="E138" s="22">
        <v>9640</v>
      </c>
    </row>
    <row r="139" spans="1:5" x14ac:dyDescent="0.25">
      <c r="A139" s="22" t="s">
        <v>122</v>
      </c>
      <c r="B139" s="22" t="s">
        <v>298</v>
      </c>
      <c r="C139" s="22" t="s">
        <v>397</v>
      </c>
      <c r="D139" s="22" t="s">
        <v>1513</v>
      </c>
      <c r="E139" s="22">
        <v>7922</v>
      </c>
    </row>
    <row r="140" spans="1:5" x14ac:dyDescent="0.25">
      <c r="A140" s="22" t="s">
        <v>122</v>
      </c>
      <c r="B140" s="22" t="s">
        <v>298</v>
      </c>
      <c r="C140" s="22" t="s">
        <v>399</v>
      </c>
      <c r="D140" s="22" t="s">
        <v>1514</v>
      </c>
      <c r="E140" s="22">
        <v>1162</v>
      </c>
    </row>
    <row r="141" spans="1:5" x14ac:dyDescent="0.25">
      <c r="A141" s="22" t="s">
        <v>122</v>
      </c>
      <c r="B141" s="22" t="s">
        <v>298</v>
      </c>
      <c r="C141" s="22" t="s">
        <v>401</v>
      </c>
      <c r="D141" s="22" t="s">
        <v>1515</v>
      </c>
      <c r="E141" s="22">
        <v>981</v>
      </c>
    </row>
    <row r="142" spans="1:5" x14ac:dyDescent="0.25">
      <c r="A142" s="22" t="s">
        <v>122</v>
      </c>
      <c r="B142" s="22" t="s">
        <v>298</v>
      </c>
      <c r="C142" s="22" t="s">
        <v>403</v>
      </c>
      <c r="D142" s="22" t="s">
        <v>1516</v>
      </c>
      <c r="E142" s="22">
        <v>1753</v>
      </c>
    </row>
    <row r="143" spans="1:5" x14ac:dyDescent="0.25">
      <c r="A143" s="22" t="s">
        <v>122</v>
      </c>
      <c r="B143" s="22" t="s">
        <v>298</v>
      </c>
      <c r="C143" s="22" t="s">
        <v>405</v>
      </c>
      <c r="D143" s="22" t="s">
        <v>1517</v>
      </c>
      <c r="E143" s="22">
        <v>1225</v>
      </c>
    </row>
    <row r="144" spans="1:5" x14ac:dyDescent="0.25">
      <c r="A144" s="22" t="s">
        <v>122</v>
      </c>
      <c r="B144" s="22" t="s">
        <v>298</v>
      </c>
      <c r="C144" s="22" t="s">
        <v>407</v>
      </c>
      <c r="D144" s="22" t="s">
        <v>1518</v>
      </c>
      <c r="E144" s="22">
        <v>2376</v>
      </c>
    </row>
    <row r="145" spans="1:5" x14ac:dyDescent="0.25">
      <c r="A145" s="22" t="s">
        <v>122</v>
      </c>
      <c r="B145" s="22" t="s">
        <v>298</v>
      </c>
      <c r="C145" s="22" t="s">
        <v>409</v>
      </c>
      <c r="D145" s="22" t="s">
        <v>1519</v>
      </c>
      <c r="E145" s="22">
        <v>1164</v>
      </c>
    </row>
    <row r="146" spans="1:5" x14ac:dyDescent="0.25">
      <c r="A146" s="22" t="s">
        <v>122</v>
      </c>
      <c r="B146" s="22" t="s">
        <v>298</v>
      </c>
      <c r="C146" s="22" t="s">
        <v>411</v>
      </c>
      <c r="D146" s="22" t="s">
        <v>1520</v>
      </c>
      <c r="E146" s="22">
        <v>1398</v>
      </c>
    </row>
    <row r="147" spans="1:5" x14ac:dyDescent="0.25">
      <c r="A147" s="22" t="s">
        <v>122</v>
      </c>
      <c r="B147" s="22" t="s">
        <v>298</v>
      </c>
      <c r="C147" s="22" t="s">
        <v>413</v>
      </c>
      <c r="D147" s="22" t="s">
        <v>1521</v>
      </c>
      <c r="E147" s="22">
        <v>809</v>
      </c>
    </row>
    <row r="148" spans="1:5" x14ac:dyDescent="0.25">
      <c r="A148" s="22" t="s">
        <v>122</v>
      </c>
      <c r="B148" s="22" t="s">
        <v>298</v>
      </c>
      <c r="C148" s="22" t="s">
        <v>415</v>
      </c>
      <c r="D148" s="22" t="s">
        <v>1522</v>
      </c>
      <c r="E148" s="22">
        <v>811</v>
      </c>
    </row>
    <row r="149" spans="1:5" x14ac:dyDescent="0.25">
      <c r="A149" s="22" t="s">
        <v>122</v>
      </c>
      <c r="B149" s="22" t="s">
        <v>298</v>
      </c>
      <c r="C149" s="22" t="s">
        <v>417</v>
      </c>
      <c r="D149" s="22" t="s">
        <v>1523</v>
      </c>
      <c r="E149" s="22">
        <v>2092</v>
      </c>
    </row>
    <row r="150" spans="1:5" x14ac:dyDescent="0.25">
      <c r="A150" s="22" t="s">
        <v>122</v>
      </c>
      <c r="B150" s="22" t="s">
        <v>298</v>
      </c>
      <c r="C150" s="22" t="s">
        <v>419</v>
      </c>
      <c r="D150" s="22" t="s">
        <v>1524</v>
      </c>
      <c r="E150" s="22">
        <v>8569</v>
      </c>
    </row>
    <row r="151" spans="1:5" x14ac:dyDescent="0.25">
      <c r="A151" s="22" t="s">
        <v>122</v>
      </c>
      <c r="B151" s="22" t="s">
        <v>298</v>
      </c>
      <c r="C151" s="22" t="s">
        <v>421</v>
      </c>
      <c r="D151" s="22" t="s">
        <v>1525</v>
      </c>
      <c r="E151" s="22">
        <v>855</v>
      </c>
    </row>
    <row r="152" spans="1:5" x14ac:dyDescent="0.25">
      <c r="A152" s="22" t="s">
        <v>122</v>
      </c>
      <c r="B152" s="22" t="s">
        <v>298</v>
      </c>
      <c r="C152" s="22" t="s">
        <v>423</v>
      </c>
      <c r="D152" s="22" t="s">
        <v>1526</v>
      </c>
      <c r="E152" s="22">
        <v>2132</v>
      </c>
    </row>
    <row r="153" spans="1:5" x14ac:dyDescent="0.25">
      <c r="A153" s="22" t="s">
        <v>122</v>
      </c>
      <c r="B153" s="22" t="s">
        <v>298</v>
      </c>
      <c r="C153" s="22" t="s">
        <v>425</v>
      </c>
      <c r="D153" s="22" t="s">
        <v>1527</v>
      </c>
      <c r="E153" s="22">
        <v>26319</v>
      </c>
    </row>
    <row r="154" spans="1:5" x14ac:dyDescent="0.25">
      <c r="A154" s="22" t="s">
        <v>122</v>
      </c>
      <c r="B154" s="22" t="s">
        <v>298</v>
      </c>
      <c r="C154" s="22" t="s">
        <v>427</v>
      </c>
      <c r="D154" s="22" t="s">
        <v>1528</v>
      </c>
      <c r="E154" s="22">
        <v>8511</v>
      </c>
    </row>
    <row r="155" spans="1:5" x14ac:dyDescent="0.25">
      <c r="A155" s="22" t="s">
        <v>122</v>
      </c>
      <c r="B155" s="22" t="s">
        <v>298</v>
      </c>
      <c r="C155" s="22" t="s">
        <v>429</v>
      </c>
      <c r="D155" s="22" t="s">
        <v>1529</v>
      </c>
      <c r="E155" s="22">
        <v>1039</v>
      </c>
    </row>
    <row r="156" spans="1:5" x14ac:dyDescent="0.25">
      <c r="A156" s="22" t="s">
        <v>122</v>
      </c>
      <c r="B156" s="22" t="s">
        <v>298</v>
      </c>
      <c r="C156" s="22" t="s">
        <v>431</v>
      </c>
      <c r="D156" s="22" t="s">
        <v>1530</v>
      </c>
      <c r="E156" s="22">
        <v>1070</v>
      </c>
    </row>
    <row r="157" spans="1:5" x14ac:dyDescent="0.25">
      <c r="A157" s="22" t="s">
        <v>122</v>
      </c>
      <c r="B157" s="22" t="s">
        <v>298</v>
      </c>
      <c r="C157" s="22" t="s">
        <v>433</v>
      </c>
      <c r="D157" s="22" t="s">
        <v>1531</v>
      </c>
      <c r="E157" s="22">
        <v>6729</v>
      </c>
    </row>
    <row r="158" spans="1:5" x14ac:dyDescent="0.25">
      <c r="A158" s="22" t="s">
        <v>122</v>
      </c>
      <c r="B158" s="22" t="s">
        <v>298</v>
      </c>
      <c r="C158" s="22" t="s">
        <v>435</v>
      </c>
      <c r="D158" s="22" t="s">
        <v>1532</v>
      </c>
      <c r="E158" s="22">
        <v>2476</v>
      </c>
    </row>
    <row r="159" spans="1:5" x14ac:dyDescent="0.25">
      <c r="A159" s="22" t="s">
        <v>122</v>
      </c>
      <c r="B159" s="22" t="s">
        <v>298</v>
      </c>
      <c r="C159" s="22" t="s">
        <v>437</v>
      </c>
      <c r="D159" s="22" t="s">
        <v>1533</v>
      </c>
      <c r="E159" s="22">
        <v>1650</v>
      </c>
    </row>
    <row r="160" spans="1:5" x14ac:dyDescent="0.25">
      <c r="A160" s="22" t="s">
        <v>122</v>
      </c>
      <c r="B160" s="22" t="s">
        <v>298</v>
      </c>
      <c r="C160" s="22" t="s">
        <v>439</v>
      </c>
      <c r="D160" s="22" t="s">
        <v>1534</v>
      </c>
      <c r="E160" s="22">
        <v>3619</v>
      </c>
    </row>
    <row r="161" spans="1:5" x14ac:dyDescent="0.25">
      <c r="A161" s="22" t="s">
        <v>122</v>
      </c>
      <c r="B161" s="22" t="s">
        <v>298</v>
      </c>
      <c r="C161" s="22" t="s">
        <v>441</v>
      </c>
      <c r="D161" s="22" t="s">
        <v>1535</v>
      </c>
      <c r="E161" s="22">
        <v>6773</v>
      </c>
    </row>
    <row r="162" spans="1:5" x14ac:dyDescent="0.25">
      <c r="A162" s="22" t="s">
        <v>122</v>
      </c>
      <c r="B162" s="22" t="s">
        <v>298</v>
      </c>
      <c r="C162" s="22" t="s">
        <v>443</v>
      </c>
      <c r="D162" s="22" t="s">
        <v>1536</v>
      </c>
      <c r="E162" s="22">
        <v>2041</v>
      </c>
    </row>
    <row r="163" spans="1:5" x14ac:dyDescent="0.25">
      <c r="A163" s="22" t="s">
        <v>122</v>
      </c>
      <c r="B163" s="22" t="s">
        <v>298</v>
      </c>
      <c r="C163" s="22" t="s">
        <v>445</v>
      </c>
      <c r="D163" s="22" t="s">
        <v>1537</v>
      </c>
      <c r="E163" s="22">
        <v>870</v>
      </c>
    </row>
    <row r="164" spans="1:5" x14ac:dyDescent="0.25">
      <c r="A164" s="22" t="s">
        <v>122</v>
      </c>
      <c r="B164" s="22" t="s">
        <v>298</v>
      </c>
      <c r="C164" s="22" t="s">
        <v>447</v>
      </c>
      <c r="D164" s="22" t="s">
        <v>1538</v>
      </c>
      <c r="E164" s="22">
        <v>3982</v>
      </c>
    </row>
    <row r="165" spans="1:5" x14ac:dyDescent="0.25">
      <c r="A165" s="22" t="s">
        <v>122</v>
      </c>
      <c r="B165" s="22" t="s">
        <v>298</v>
      </c>
      <c r="C165" s="22" t="s">
        <v>449</v>
      </c>
      <c r="D165" s="22" t="s">
        <v>1539</v>
      </c>
      <c r="E165" s="22">
        <v>5588</v>
      </c>
    </row>
    <row r="166" spans="1:5" x14ac:dyDescent="0.25">
      <c r="A166" s="22" t="s">
        <v>122</v>
      </c>
      <c r="B166" s="22" t="s">
        <v>298</v>
      </c>
      <c r="C166" s="22" t="s">
        <v>451</v>
      </c>
      <c r="D166" s="22" t="s">
        <v>1540</v>
      </c>
      <c r="E166" s="22">
        <v>2116</v>
      </c>
    </row>
    <row r="167" spans="1:5" x14ac:dyDescent="0.25">
      <c r="A167" s="22" t="s">
        <v>122</v>
      </c>
      <c r="B167" s="22" t="s">
        <v>298</v>
      </c>
      <c r="C167" s="22" t="s">
        <v>453</v>
      </c>
      <c r="D167" s="22" t="s">
        <v>1541</v>
      </c>
      <c r="E167" s="22">
        <v>2378</v>
      </c>
    </row>
    <row r="168" spans="1:5" x14ac:dyDescent="0.25">
      <c r="A168" s="22" t="s">
        <v>122</v>
      </c>
      <c r="B168" s="22" t="s">
        <v>298</v>
      </c>
      <c r="C168" s="22" t="s">
        <v>455</v>
      </c>
      <c r="D168" s="22" t="s">
        <v>1542</v>
      </c>
      <c r="E168" s="22">
        <v>7300</v>
      </c>
    </row>
    <row r="169" spans="1:5" x14ac:dyDescent="0.25">
      <c r="A169" s="22" t="s">
        <v>122</v>
      </c>
      <c r="B169" s="22" t="s">
        <v>298</v>
      </c>
      <c r="C169" s="22" t="s">
        <v>457</v>
      </c>
      <c r="D169" s="22" t="s">
        <v>1543</v>
      </c>
      <c r="E169" s="22">
        <v>857</v>
      </c>
    </row>
    <row r="170" spans="1:5" x14ac:dyDescent="0.25">
      <c r="A170" s="22" t="s">
        <v>122</v>
      </c>
      <c r="B170" s="22" t="s">
        <v>298</v>
      </c>
      <c r="C170" s="22" t="s">
        <v>459</v>
      </c>
      <c r="D170" s="22" t="s">
        <v>1544</v>
      </c>
      <c r="E170" s="22">
        <v>2418</v>
      </c>
    </row>
    <row r="171" spans="1:5" x14ac:dyDescent="0.25">
      <c r="A171" s="22" t="s">
        <v>122</v>
      </c>
      <c r="B171" s="22" t="s">
        <v>298</v>
      </c>
      <c r="C171" s="22" t="s">
        <v>461</v>
      </c>
      <c r="D171" s="22" t="s">
        <v>1545</v>
      </c>
      <c r="E171" s="22">
        <v>6782</v>
      </c>
    </row>
    <row r="172" spans="1:5" x14ac:dyDescent="0.25">
      <c r="A172" s="22" t="s">
        <v>122</v>
      </c>
      <c r="B172" s="22" t="s">
        <v>298</v>
      </c>
      <c r="C172" s="22" t="s">
        <v>463</v>
      </c>
      <c r="D172" s="22" t="s">
        <v>1546</v>
      </c>
      <c r="E172" s="22">
        <v>1022</v>
      </c>
    </row>
    <row r="173" spans="1:5" x14ac:dyDescent="0.25">
      <c r="A173" s="22" t="s">
        <v>122</v>
      </c>
      <c r="B173" s="22" t="s">
        <v>298</v>
      </c>
      <c r="C173" s="22" t="s">
        <v>465</v>
      </c>
      <c r="D173" s="22" t="s">
        <v>1547</v>
      </c>
      <c r="E173" s="22">
        <v>1025</v>
      </c>
    </row>
    <row r="174" spans="1:5" x14ac:dyDescent="0.25">
      <c r="A174" s="22" t="s">
        <v>122</v>
      </c>
      <c r="B174" s="22" t="s">
        <v>298</v>
      </c>
      <c r="C174" s="22" t="s">
        <v>467</v>
      </c>
      <c r="D174" s="22" t="s">
        <v>1548</v>
      </c>
      <c r="E174" s="22">
        <v>5844</v>
      </c>
    </row>
    <row r="175" spans="1:5" x14ac:dyDescent="0.25">
      <c r="A175" s="22" t="s">
        <v>122</v>
      </c>
      <c r="B175" s="22" t="s">
        <v>298</v>
      </c>
      <c r="C175" s="22" t="s">
        <v>469</v>
      </c>
      <c r="D175" s="22" t="s">
        <v>1549</v>
      </c>
      <c r="E175" s="22">
        <v>505</v>
      </c>
    </row>
    <row r="176" spans="1:5" x14ac:dyDescent="0.25">
      <c r="A176" s="22" t="s">
        <v>122</v>
      </c>
      <c r="B176" s="22" t="s">
        <v>298</v>
      </c>
      <c r="C176" s="22" t="s">
        <v>471</v>
      </c>
      <c r="D176" s="22" t="s">
        <v>1550</v>
      </c>
      <c r="E176" s="22">
        <v>5748</v>
      </c>
    </row>
    <row r="177" spans="1:5" x14ac:dyDescent="0.25">
      <c r="A177" s="22" t="s">
        <v>122</v>
      </c>
      <c r="B177" s="22" t="s">
        <v>298</v>
      </c>
      <c r="C177" s="22" t="s">
        <v>473</v>
      </c>
      <c r="D177" s="22" t="s">
        <v>1551</v>
      </c>
      <c r="E177" s="22">
        <v>15051</v>
      </c>
    </row>
    <row r="178" spans="1:5" x14ac:dyDescent="0.25">
      <c r="A178" s="22" t="s">
        <v>122</v>
      </c>
      <c r="B178" s="22" t="s">
        <v>298</v>
      </c>
      <c r="C178" s="22" t="s">
        <v>475</v>
      </c>
      <c r="D178" s="22" t="s">
        <v>1552</v>
      </c>
      <c r="E178" s="22">
        <v>12352</v>
      </c>
    </row>
    <row r="179" spans="1:5" x14ac:dyDescent="0.25">
      <c r="A179" s="22" t="s">
        <v>122</v>
      </c>
      <c r="B179" s="22" t="s">
        <v>298</v>
      </c>
      <c r="C179" s="22" t="s">
        <v>477</v>
      </c>
      <c r="D179" s="22" t="s">
        <v>1553</v>
      </c>
      <c r="E179" s="22">
        <v>2695</v>
      </c>
    </row>
    <row r="180" spans="1:5" x14ac:dyDescent="0.25">
      <c r="A180" s="22" t="s">
        <v>122</v>
      </c>
      <c r="B180" s="22" t="s">
        <v>298</v>
      </c>
      <c r="C180" s="22" t="s">
        <v>479</v>
      </c>
      <c r="D180" s="22" t="s">
        <v>1554</v>
      </c>
      <c r="E180" s="22">
        <v>1465</v>
      </c>
    </row>
    <row r="181" spans="1:5" x14ac:dyDescent="0.25">
      <c r="A181" s="22" t="s">
        <v>122</v>
      </c>
      <c r="B181" s="22" t="s">
        <v>298</v>
      </c>
      <c r="C181" s="22" t="s">
        <v>481</v>
      </c>
      <c r="D181" s="22" t="s">
        <v>1555</v>
      </c>
      <c r="E181" s="22">
        <v>13015</v>
      </c>
    </row>
    <row r="182" spans="1:5" x14ac:dyDescent="0.25">
      <c r="A182" s="22" t="s">
        <v>122</v>
      </c>
      <c r="B182" s="22" t="s">
        <v>298</v>
      </c>
      <c r="C182" s="22" t="s">
        <v>483</v>
      </c>
      <c r="D182" s="22" t="s">
        <v>1556</v>
      </c>
      <c r="E182" s="22">
        <v>8104</v>
      </c>
    </row>
    <row r="183" spans="1:5" x14ac:dyDescent="0.25">
      <c r="A183" s="22" t="s">
        <v>122</v>
      </c>
      <c r="B183" s="22" t="s">
        <v>298</v>
      </c>
      <c r="C183" s="22" t="s">
        <v>485</v>
      </c>
      <c r="D183" s="22" t="s">
        <v>1557</v>
      </c>
      <c r="E183" s="22">
        <v>3230</v>
      </c>
    </row>
    <row r="184" spans="1:5" x14ac:dyDescent="0.25">
      <c r="A184" s="22" t="s">
        <v>122</v>
      </c>
      <c r="B184" s="22" t="s">
        <v>298</v>
      </c>
      <c r="C184" s="22" t="s">
        <v>487</v>
      </c>
      <c r="D184" s="22" t="s">
        <v>1558</v>
      </c>
      <c r="E184" s="22">
        <v>2182</v>
      </c>
    </row>
    <row r="185" spans="1:5" x14ac:dyDescent="0.25">
      <c r="A185" s="22" t="s">
        <v>122</v>
      </c>
      <c r="B185" s="22" t="s">
        <v>298</v>
      </c>
      <c r="C185" s="22" t="s">
        <v>489</v>
      </c>
      <c r="D185" s="22" t="s">
        <v>1559</v>
      </c>
      <c r="E185" s="22">
        <v>1072</v>
      </c>
    </row>
    <row r="186" spans="1:5" x14ac:dyDescent="0.25">
      <c r="A186" s="22" t="s">
        <v>122</v>
      </c>
      <c r="B186" s="22" t="s">
        <v>298</v>
      </c>
      <c r="C186" s="22" t="s">
        <v>491</v>
      </c>
      <c r="D186" s="22" t="s">
        <v>1560</v>
      </c>
      <c r="E186" s="22">
        <v>1431</v>
      </c>
    </row>
    <row r="187" spans="1:5" x14ac:dyDescent="0.25">
      <c r="A187" s="22" t="s">
        <v>122</v>
      </c>
      <c r="B187" s="22" t="s">
        <v>298</v>
      </c>
      <c r="C187" s="22" t="s">
        <v>493</v>
      </c>
      <c r="D187" s="22" t="s">
        <v>1561</v>
      </c>
      <c r="E187" s="22">
        <v>2167</v>
      </c>
    </row>
    <row r="188" spans="1:5" x14ac:dyDescent="0.25">
      <c r="A188" s="22" t="s">
        <v>122</v>
      </c>
      <c r="B188" s="22" t="s">
        <v>298</v>
      </c>
      <c r="C188" s="22" t="s">
        <v>495</v>
      </c>
      <c r="D188" s="22" t="s">
        <v>1562</v>
      </c>
      <c r="E188" s="22">
        <v>1972</v>
      </c>
    </row>
    <row r="189" spans="1:5" x14ac:dyDescent="0.25">
      <c r="A189" s="22" t="s">
        <v>122</v>
      </c>
      <c r="B189" s="22" t="s">
        <v>298</v>
      </c>
      <c r="C189" s="22" t="s">
        <v>497</v>
      </c>
      <c r="D189" s="22" t="s">
        <v>1563</v>
      </c>
      <c r="E189" s="22">
        <v>1288</v>
      </c>
    </row>
    <row r="190" spans="1:5" x14ac:dyDescent="0.25">
      <c r="A190" s="22" t="s">
        <v>122</v>
      </c>
      <c r="B190" s="22" t="s">
        <v>298</v>
      </c>
      <c r="C190" s="22" t="s">
        <v>499</v>
      </c>
      <c r="D190" s="22" t="s">
        <v>1564</v>
      </c>
      <c r="E190" s="22">
        <v>5758</v>
      </c>
    </row>
    <row r="191" spans="1:5" x14ac:dyDescent="0.25">
      <c r="A191" s="22" t="s">
        <v>122</v>
      </c>
      <c r="B191" s="22" t="s">
        <v>298</v>
      </c>
      <c r="C191" s="22" t="s">
        <v>501</v>
      </c>
      <c r="D191" s="22" t="s">
        <v>1565</v>
      </c>
      <c r="E191" s="22">
        <v>4545</v>
      </c>
    </row>
    <row r="192" spans="1:5" x14ac:dyDescent="0.25">
      <c r="A192" s="22" t="s">
        <v>122</v>
      </c>
      <c r="B192" s="22" t="s">
        <v>298</v>
      </c>
      <c r="C192" s="22" t="s">
        <v>503</v>
      </c>
      <c r="D192" s="22" t="s">
        <v>1566</v>
      </c>
      <c r="E192" s="22">
        <v>1041</v>
      </c>
    </row>
    <row r="193" spans="1:5" x14ac:dyDescent="0.25">
      <c r="A193" s="22" t="s">
        <v>122</v>
      </c>
      <c r="B193" s="22" t="s">
        <v>298</v>
      </c>
      <c r="C193" s="22" t="s">
        <v>505</v>
      </c>
      <c r="D193" s="22" t="s">
        <v>1567</v>
      </c>
      <c r="E193" s="22">
        <v>1836</v>
      </c>
    </row>
    <row r="194" spans="1:5" x14ac:dyDescent="0.25">
      <c r="A194" s="22" t="s">
        <v>122</v>
      </c>
      <c r="B194" s="22" t="s">
        <v>298</v>
      </c>
      <c r="C194" s="22" t="s">
        <v>507</v>
      </c>
      <c r="D194" s="22" t="s">
        <v>1568</v>
      </c>
      <c r="E194" s="22">
        <v>6289</v>
      </c>
    </row>
    <row r="195" spans="1:5" x14ac:dyDescent="0.25">
      <c r="A195" s="22" t="s">
        <v>122</v>
      </c>
      <c r="B195" s="22" t="s">
        <v>298</v>
      </c>
      <c r="C195" s="22" t="s">
        <v>509</v>
      </c>
      <c r="D195" s="22" t="s">
        <v>1569</v>
      </c>
      <c r="E195" s="22">
        <v>1410</v>
      </c>
    </row>
    <row r="196" spans="1:5" x14ac:dyDescent="0.25">
      <c r="A196" s="22" t="s">
        <v>122</v>
      </c>
      <c r="B196" s="22" t="s">
        <v>298</v>
      </c>
      <c r="C196" s="22" t="s">
        <v>511</v>
      </c>
      <c r="D196" s="22" t="s">
        <v>1570</v>
      </c>
      <c r="E196" s="22">
        <v>4823</v>
      </c>
    </row>
    <row r="197" spans="1:5" x14ac:dyDescent="0.25">
      <c r="A197" s="22" t="s">
        <v>122</v>
      </c>
      <c r="B197" s="22" t="s">
        <v>298</v>
      </c>
      <c r="C197" s="22" t="s">
        <v>513</v>
      </c>
      <c r="D197" s="22" t="s">
        <v>1571</v>
      </c>
      <c r="E197" s="22">
        <v>10574</v>
      </c>
    </row>
    <row r="198" spans="1:5" x14ac:dyDescent="0.25">
      <c r="A198" s="22" t="s">
        <v>122</v>
      </c>
      <c r="B198" s="22" t="s">
        <v>515</v>
      </c>
      <c r="C198" s="22" t="s">
        <v>516</v>
      </c>
      <c r="D198" s="22" t="s">
        <v>1572</v>
      </c>
      <c r="E198" s="22">
        <v>653</v>
      </c>
    </row>
    <row r="199" spans="1:5" x14ac:dyDescent="0.25">
      <c r="A199" s="22" t="s">
        <v>122</v>
      </c>
      <c r="B199" s="22" t="s">
        <v>515</v>
      </c>
      <c r="C199" s="22" t="s">
        <v>518</v>
      </c>
      <c r="D199" s="22" t="s">
        <v>1573</v>
      </c>
      <c r="E199" s="22">
        <v>865</v>
      </c>
    </row>
    <row r="200" spans="1:5" x14ac:dyDescent="0.25">
      <c r="A200" s="22" t="s">
        <v>122</v>
      </c>
      <c r="B200" s="22" t="s">
        <v>515</v>
      </c>
      <c r="C200" s="22" t="s">
        <v>520</v>
      </c>
      <c r="D200" s="22" t="s">
        <v>1574</v>
      </c>
      <c r="E200" s="22">
        <v>830</v>
      </c>
    </row>
    <row r="201" spans="1:5" x14ac:dyDescent="0.25">
      <c r="A201" s="22" t="s">
        <v>122</v>
      </c>
      <c r="B201" s="22" t="s">
        <v>515</v>
      </c>
      <c r="C201" s="22" t="s">
        <v>522</v>
      </c>
      <c r="D201" s="22" t="s">
        <v>1575</v>
      </c>
      <c r="E201" s="22">
        <v>174</v>
      </c>
    </row>
    <row r="202" spans="1:5" x14ac:dyDescent="0.25">
      <c r="A202" s="22" t="s">
        <v>122</v>
      </c>
      <c r="B202" s="22" t="s">
        <v>515</v>
      </c>
      <c r="C202" s="22" t="s">
        <v>524</v>
      </c>
      <c r="D202" s="22" t="s">
        <v>1576</v>
      </c>
      <c r="E202" s="22">
        <v>207</v>
      </c>
    </row>
    <row r="203" spans="1:5" x14ac:dyDescent="0.25">
      <c r="A203" s="22" t="s">
        <v>122</v>
      </c>
      <c r="B203" s="22" t="s">
        <v>515</v>
      </c>
      <c r="C203" s="22" t="s">
        <v>526</v>
      </c>
      <c r="D203" s="22" t="s">
        <v>1577</v>
      </c>
      <c r="E203" s="22">
        <v>379</v>
      </c>
    </row>
    <row r="204" spans="1:5" x14ac:dyDescent="0.25">
      <c r="A204" s="22" t="s">
        <v>122</v>
      </c>
      <c r="B204" s="22" t="s">
        <v>515</v>
      </c>
      <c r="C204" s="22" t="s">
        <v>528</v>
      </c>
      <c r="D204" s="22" t="s">
        <v>1578</v>
      </c>
      <c r="E204" s="22">
        <v>188</v>
      </c>
    </row>
    <row r="205" spans="1:5" x14ac:dyDescent="0.25">
      <c r="A205" s="22" t="s">
        <v>122</v>
      </c>
      <c r="B205" s="22" t="s">
        <v>515</v>
      </c>
      <c r="C205" s="22" t="s">
        <v>530</v>
      </c>
      <c r="D205" s="22" t="s">
        <v>1579</v>
      </c>
      <c r="E205" s="22">
        <v>812</v>
      </c>
    </row>
    <row r="206" spans="1:5" x14ac:dyDescent="0.25">
      <c r="A206" s="22" t="s">
        <v>122</v>
      </c>
      <c r="B206" s="22" t="s">
        <v>515</v>
      </c>
      <c r="C206" s="22" t="s">
        <v>532</v>
      </c>
      <c r="D206" s="22" t="s">
        <v>1580</v>
      </c>
      <c r="E206" s="22">
        <v>315</v>
      </c>
    </row>
    <row r="207" spans="1:5" x14ac:dyDescent="0.25">
      <c r="A207" s="22" t="s">
        <v>122</v>
      </c>
      <c r="B207" s="22" t="s">
        <v>515</v>
      </c>
      <c r="C207" s="22" t="s">
        <v>534</v>
      </c>
      <c r="D207" s="22" t="s">
        <v>1581</v>
      </c>
      <c r="E207" s="22">
        <v>403</v>
      </c>
    </row>
    <row r="208" spans="1:5" x14ac:dyDescent="0.25">
      <c r="A208" s="22" t="s">
        <v>122</v>
      </c>
      <c r="B208" s="22" t="s">
        <v>515</v>
      </c>
      <c r="C208" s="22" t="s">
        <v>536</v>
      </c>
      <c r="D208" s="22" t="s">
        <v>1582</v>
      </c>
      <c r="E208" s="22">
        <v>785</v>
      </c>
    </row>
    <row r="209" spans="1:5" x14ac:dyDescent="0.25">
      <c r="A209" s="22" t="s">
        <v>122</v>
      </c>
      <c r="B209" s="22" t="s">
        <v>515</v>
      </c>
      <c r="C209" s="22" t="s">
        <v>538</v>
      </c>
      <c r="D209" s="22" t="s">
        <v>1583</v>
      </c>
      <c r="E209" s="22">
        <v>526</v>
      </c>
    </row>
    <row r="210" spans="1:5" x14ac:dyDescent="0.25">
      <c r="A210" s="22" t="s">
        <v>122</v>
      </c>
      <c r="B210" s="22" t="s">
        <v>515</v>
      </c>
      <c r="C210" s="22" t="s">
        <v>540</v>
      </c>
      <c r="D210" s="22" t="s">
        <v>1584</v>
      </c>
      <c r="E210" s="22">
        <v>364</v>
      </c>
    </row>
    <row r="211" spans="1:5" x14ac:dyDescent="0.25">
      <c r="A211" s="22" t="s">
        <v>122</v>
      </c>
      <c r="B211" s="22" t="s">
        <v>515</v>
      </c>
      <c r="C211" s="22" t="s">
        <v>542</v>
      </c>
      <c r="D211" s="22" t="s">
        <v>1585</v>
      </c>
      <c r="E211" s="22">
        <v>224</v>
      </c>
    </row>
    <row r="212" spans="1:5" x14ac:dyDescent="0.25">
      <c r="A212" s="22" t="s">
        <v>122</v>
      </c>
      <c r="B212" s="22" t="s">
        <v>515</v>
      </c>
      <c r="C212" s="22" t="s">
        <v>544</v>
      </c>
      <c r="D212" s="22" t="s">
        <v>1586</v>
      </c>
      <c r="E212" s="22">
        <v>916</v>
      </c>
    </row>
    <row r="213" spans="1:5" x14ac:dyDescent="0.25">
      <c r="A213" s="22" t="s">
        <v>122</v>
      </c>
      <c r="B213" s="22" t="s">
        <v>515</v>
      </c>
      <c r="C213" s="22" t="s">
        <v>546</v>
      </c>
      <c r="D213" s="22" t="s">
        <v>1587</v>
      </c>
      <c r="E213" s="22">
        <v>581</v>
      </c>
    </row>
    <row r="214" spans="1:5" x14ac:dyDescent="0.25">
      <c r="A214" s="22" t="s">
        <v>122</v>
      </c>
      <c r="B214" s="22" t="s">
        <v>515</v>
      </c>
      <c r="C214" s="22" t="s">
        <v>548</v>
      </c>
      <c r="D214" s="22" t="s">
        <v>1588</v>
      </c>
      <c r="E214" s="22">
        <v>175</v>
      </c>
    </row>
    <row r="215" spans="1:5" x14ac:dyDescent="0.25">
      <c r="A215" s="22" t="s">
        <v>122</v>
      </c>
      <c r="B215" s="22" t="s">
        <v>515</v>
      </c>
      <c r="C215" s="22" t="s">
        <v>550</v>
      </c>
      <c r="D215" s="22" t="s">
        <v>1589</v>
      </c>
      <c r="E215" s="22">
        <v>592</v>
      </c>
    </row>
    <row r="216" spans="1:5" x14ac:dyDescent="0.25">
      <c r="A216" s="22" t="s">
        <v>122</v>
      </c>
      <c r="B216" s="22" t="s">
        <v>515</v>
      </c>
      <c r="C216" s="22" t="s">
        <v>552</v>
      </c>
      <c r="D216" s="22" t="s">
        <v>1590</v>
      </c>
      <c r="E216" s="22">
        <v>262</v>
      </c>
    </row>
    <row r="217" spans="1:5" x14ac:dyDescent="0.25">
      <c r="A217" s="22" t="s">
        <v>122</v>
      </c>
      <c r="B217" s="22" t="s">
        <v>515</v>
      </c>
      <c r="C217" s="22" t="s">
        <v>554</v>
      </c>
      <c r="D217" s="22" t="s">
        <v>1591</v>
      </c>
      <c r="E217" s="22">
        <v>501</v>
      </c>
    </row>
    <row r="218" spans="1:5" x14ac:dyDescent="0.25">
      <c r="A218" s="22" t="s">
        <v>122</v>
      </c>
      <c r="B218" s="22" t="s">
        <v>515</v>
      </c>
      <c r="C218" s="22" t="s">
        <v>556</v>
      </c>
      <c r="D218" s="22" t="s">
        <v>1592</v>
      </c>
      <c r="E218" s="22">
        <v>378</v>
      </c>
    </row>
    <row r="219" spans="1:5" x14ac:dyDescent="0.25">
      <c r="A219" s="22" t="s">
        <v>122</v>
      </c>
      <c r="B219" s="22" t="s">
        <v>515</v>
      </c>
      <c r="C219" s="22" t="s">
        <v>558</v>
      </c>
      <c r="D219" s="22" t="s">
        <v>1593</v>
      </c>
      <c r="E219" s="22">
        <v>340</v>
      </c>
    </row>
    <row r="220" spans="1:5" x14ac:dyDescent="0.25">
      <c r="A220" s="22" t="s">
        <v>122</v>
      </c>
      <c r="B220" s="22" t="s">
        <v>515</v>
      </c>
      <c r="C220" s="22" t="s">
        <v>560</v>
      </c>
      <c r="D220" s="22" t="s">
        <v>1594</v>
      </c>
      <c r="E220" s="22">
        <v>284</v>
      </c>
    </row>
    <row r="221" spans="1:5" x14ac:dyDescent="0.25">
      <c r="A221" s="22" t="s">
        <v>122</v>
      </c>
      <c r="B221" s="22" t="s">
        <v>515</v>
      </c>
      <c r="C221" s="22" t="s">
        <v>562</v>
      </c>
      <c r="D221" s="22" t="s">
        <v>1595</v>
      </c>
      <c r="E221" s="22">
        <v>675</v>
      </c>
    </row>
    <row r="222" spans="1:5" x14ac:dyDescent="0.25">
      <c r="A222" s="22" t="s">
        <v>122</v>
      </c>
      <c r="B222" s="22" t="s">
        <v>515</v>
      </c>
      <c r="C222" s="22" t="s">
        <v>564</v>
      </c>
      <c r="D222" s="22" t="s">
        <v>1596</v>
      </c>
      <c r="E222" s="22">
        <v>503</v>
      </c>
    </row>
    <row r="223" spans="1:5" x14ac:dyDescent="0.25">
      <c r="A223" s="22" t="s">
        <v>122</v>
      </c>
      <c r="B223" s="22" t="s">
        <v>515</v>
      </c>
      <c r="C223" s="22" t="s">
        <v>566</v>
      </c>
      <c r="D223" s="22" t="s">
        <v>1597</v>
      </c>
      <c r="E223" s="22">
        <v>722</v>
      </c>
    </row>
    <row r="224" spans="1:5" x14ac:dyDescent="0.25">
      <c r="A224" s="22" t="s">
        <v>122</v>
      </c>
      <c r="B224" s="22" t="s">
        <v>515</v>
      </c>
      <c r="C224" s="22" t="s">
        <v>568</v>
      </c>
      <c r="D224" s="22" t="s">
        <v>1598</v>
      </c>
      <c r="E224" s="22">
        <v>277</v>
      </c>
    </row>
    <row r="225" spans="1:5" x14ac:dyDescent="0.25">
      <c r="A225" s="22" t="s">
        <v>122</v>
      </c>
      <c r="B225" s="22" t="s">
        <v>515</v>
      </c>
      <c r="C225" s="22" t="s">
        <v>570</v>
      </c>
      <c r="D225" s="22" t="s">
        <v>1599</v>
      </c>
      <c r="E225" s="22">
        <v>236</v>
      </c>
    </row>
    <row r="226" spans="1:5" x14ac:dyDescent="0.25">
      <c r="A226" s="22" t="s">
        <v>122</v>
      </c>
      <c r="B226" s="22" t="s">
        <v>515</v>
      </c>
      <c r="C226" s="22" t="s">
        <v>572</v>
      </c>
      <c r="D226" s="22" t="s">
        <v>1600</v>
      </c>
      <c r="E226" s="22">
        <v>457</v>
      </c>
    </row>
    <row r="227" spans="1:5" x14ac:dyDescent="0.25">
      <c r="A227" s="22" t="s">
        <v>122</v>
      </c>
      <c r="B227" s="22" t="s">
        <v>515</v>
      </c>
      <c r="C227" s="22" t="s">
        <v>574</v>
      </c>
      <c r="D227" s="22" t="s">
        <v>1601</v>
      </c>
      <c r="E227" s="22">
        <v>167</v>
      </c>
    </row>
    <row r="228" spans="1:5" x14ac:dyDescent="0.25">
      <c r="A228" s="22" t="s">
        <v>122</v>
      </c>
      <c r="B228" s="22" t="s">
        <v>515</v>
      </c>
      <c r="C228" s="22" t="s">
        <v>576</v>
      </c>
      <c r="D228" s="22" t="s">
        <v>1602</v>
      </c>
      <c r="E228" s="22">
        <v>134</v>
      </c>
    </row>
    <row r="229" spans="1:5" x14ac:dyDescent="0.25">
      <c r="A229" s="22" t="s">
        <v>122</v>
      </c>
      <c r="B229" s="22" t="s">
        <v>515</v>
      </c>
      <c r="C229" s="22" t="s">
        <v>578</v>
      </c>
      <c r="D229" s="22" t="s">
        <v>1603</v>
      </c>
      <c r="E229" s="22">
        <v>830</v>
      </c>
    </row>
    <row r="230" spans="1:5" x14ac:dyDescent="0.25">
      <c r="A230" s="22" t="s">
        <v>122</v>
      </c>
      <c r="B230" s="22" t="s">
        <v>515</v>
      </c>
      <c r="C230" s="22" t="s">
        <v>580</v>
      </c>
      <c r="D230" s="22" t="s">
        <v>1604</v>
      </c>
      <c r="E230" s="22">
        <v>186</v>
      </c>
    </row>
    <row r="231" spans="1:5" x14ac:dyDescent="0.25">
      <c r="A231" s="22" t="s">
        <v>122</v>
      </c>
      <c r="B231" s="22" t="s">
        <v>515</v>
      </c>
      <c r="C231" s="22" t="s">
        <v>582</v>
      </c>
      <c r="D231" s="22" t="s">
        <v>1605</v>
      </c>
      <c r="E231" s="22">
        <v>259</v>
      </c>
    </row>
    <row r="232" spans="1:5" x14ac:dyDescent="0.25">
      <c r="A232" s="22" t="s">
        <v>122</v>
      </c>
      <c r="B232" s="22" t="s">
        <v>515</v>
      </c>
      <c r="C232" s="22" t="s">
        <v>584</v>
      </c>
      <c r="D232" s="22" t="s">
        <v>1606</v>
      </c>
      <c r="E232" s="22">
        <v>305</v>
      </c>
    </row>
    <row r="233" spans="1:5" x14ac:dyDescent="0.25">
      <c r="A233" s="22" t="s">
        <v>122</v>
      </c>
      <c r="B233" s="22" t="s">
        <v>515</v>
      </c>
      <c r="C233" s="22" t="s">
        <v>586</v>
      </c>
      <c r="D233" s="22" t="s">
        <v>1607</v>
      </c>
      <c r="E233" s="22">
        <v>992</v>
      </c>
    </row>
    <row r="234" spans="1:5" x14ac:dyDescent="0.25">
      <c r="A234" s="22" t="s">
        <v>122</v>
      </c>
      <c r="B234" s="22" t="s">
        <v>515</v>
      </c>
      <c r="C234" s="22" t="s">
        <v>588</v>
      </c>
      <c r="D234" s="22" t="s">
        <v>1608</v>
      </c>
      <c r="E234" s="22">
        <v>201</v>
      </c>
    </row>
    <row r="235" spans="1:5" x14ac:dyDescent="0.25">
      <c r="A235" s="22" t="s">
        <v>122</v>
      </c>
      <c r="B235" s="22" t="s">
        <v>515</v>
      </c>
      <c r="C235" s="22" t="s">
        <v>590</v>
      </c>
      <c r="D235" s="22" t="s">
        <v>1609</v>
      </c>
      <c r="E235" s="22">
        <v>168</v>
      </c>
    </row>
    <row r="236" spans="1:5" x14ac:dyDescent="0.25">
      <c r="A236" s="22" t="s">
        <v>122</v>
      </c>
      <c r="B236" s="22" t="s">
        <v>515</v>
      </c>
      <c r="C236" s="22" t="s">
        <v>592</v>
      </c>
      <c r="D236" s="22" t="s">
        <v>1610</v>
      </c>
      <c r="E236" s="22">
        <v>401</v>
      </c>
    </row>
    <row r="237" spans="1:5" x14ac:dyDescent="0.25">
      <c r="A237" s="22" t="s">
        <v>122</v>
      </c>
      <c r="B237" s="22" t="s">
        <v>515</v>
      </c>
      <c r="C237" s="22" t="s">
        <v>594</v>
      </c>
      <c r="D237" s="22" t="s">
        <v>1611</v>
      </c>
      <c r="E237" s="22">
        <v>320</v>
      </c>
    </row>
    <row r="238" spans="1:5" x14ac:dyDescent="0.25">
      <c r="A238" s="22" t="s">
        <v>122</v>
      </c>
      <c r="B238" s="22" t="s">
        <v>515</v>
      </c>
      <c r="C238" s="22" t="s">
        <v>596</v>
      </c>
      <c r="D238" s="22" t="s">
        <v>1612</v>
      </c>
      <c r="E238" s="22">
        <v>188</v>
      </c>
    </row>
    <row r="239" spans="1:5" x14ac:dyDescent="0.25">
      <c r="A239" s="22" t="s">
        <v>122</v>
      </c>
      <c r="B239" s="22" t="s">
        <v>515</v>
      </c>
      <c r="C239" s="22" t="s">
        <v>598</v>
      </c>
      <c r="D239" s="22" t="s">
        <v>1613</v>
      </c>
      <c r="E239" s="22">
        <v>526</v>
      </c>
    </row>
    <row r="240" spans="1:5" x14ac:dyDescent="0.25">
      <c r="A240" s="22" t="s">
        <v>122</v>
      </c>
      <c r="B240" s="22" t="s">
        <v>515</v>
      </c>
      <c r="C240" s="22" t="s">
        <v>600</v>
      </c>
      <c r="D240" s="22" t="s">
        <v>1614</v>
      </c>
      <c r="E240" s="22">
        <v>831</v>
      </c>
    </row>
    <row r="241" spans="1:5" x14ac:dyDescent="0.25">
      <c r="A241" s="22" t="s">
        <v>122</v>
      </c>
      <c r="B241" s="22" t="s">
        <v>515</v>
      </c>
      <c r="C241" s="22" t="s">
        <v>602</v>
      </c>
      <c r="D241" s="22" t="s">
        <v>1615</v>
      </c>
      <c r="E241" s="22">
        <v>181</v>
      </c>
    </row>
    <row r="242" spans="1:5" x14ac:dyDescent="0.25">
      <c r="A242" s="22" t="s">
        <v>122</v>
      </c>
      <c r="B242" s="22" t="s">
        <v>515</v>
      </c>
      <c r="C242" s="22" t="s">
        <v>604</v>
      </c>
      <c r="D242" s="22" t="s">
        <v>1616</v>
      </c>
      <c r="E242" s="22">
        <v>266</v>
      </c>
    </row>
    <row r="243" spans="1:5" x14ac:dyDescent="0.25">
      <c r="A243" s="22" t="s">
        <v>122</v>
      </c>
      <c r="B243" s="22" t="s">
        <v>515</v>
      </c>
      <c r="C243" s="22" t="s">
        <v>606</v>
      </c>
      <c r="D243" s="22" t="s">
        <v>1617</v>
      </c>
      <c r="E243" s="22">
        <v>486</v>
      </c>
    </row>
    <row r="244" spans="1:5" x14ac:dyDescent="0.25">
      <c r="A244" s="22" t="s">
        <v>122</v>
      </c>
      <c r="B244" s="22" t="s">
        <v>515</v>
      </c>
      <c r="C244" s="22" t="s">
        <v>608</v>
      </c>
      <c r="D244" s="22" t="s">
        <v>1618</v>
      </c>
      <c r="E244" s="22">
        <v>287</v>
      </c>
    </row>
    <row r="245" spans="1:5" x14ac:dyDescent="0.25">
      <c r="A245" s="22" t="s">
        <v>122</v>
      </c>
      <c r="B245" s="22" t="s">
        <v>515</v>
      </c>
      <c r="C245" s="22" t="s">
        <v>610</v>
      </c>
      <c r="D245" s="22" t="s">
        <v>1619</v>
      </c>
      <c r="E245" s="22">
        <v>25</v>
      </c>
    </row>
    <row r="246" spans="1:5" x14ac:dyDescent="0.25">
      <c r="A246" s="22" t="s">
        <v>122</v>
      </c>
      <c r="B246" s="22" t="s">
        <v>515</v>
      </c>
      <c r="C246" s="22" t="s">
        <v>612</v>
      </c>
      <c r="D246" s="22" t="s">
        <v>1620</v>
      </c>
      <c r="E246" s="22">
        <v>119</v>
      </c>
    </row>
    <row r="247" spans="1:5" x14ac:dyDescent="0.25">
      <c r="A247" s="22" t="s">
        <v>122</v>
      </c>
      <c r="B247" s="22" t="s">
        <v>515</v>
      </c>
      <c r="C247" s="22" t="s">
        <v>614</v>
      </c>
      <c r="D247" s="22" t="s">
        <v>1621</v>
      </c>
      <c r="E247" s="22">
        <v>121</v>
      </c>
    </row>
    <row r="248" spans="1:5" x14ac:dyDescent="0.25">
      <c r="A248" s="22" t="s">
        <v>122</v>
      </c>
      <c r="B248" s="22" t="s">
        <v>515</v>
      </c>
      <c r="C248" s="22" t="s">
        <v>616</v>
      </c>
      <c r="D248" s="22" t="s">
        <v>1622</v>
      </c>
      <c r="E248" s="22">
        <v>425</v>
      </c>
    </row>
    <row r="249" spans="1:5" x14ac:dyDescent="0.25">
      <c r="A249" s="22" t="s">
        <v>122</v>
      </c>
      <c r="B249" s="22" t="s">
        <v>515</v>
      </c>
      <c r="C249" s="22" t="s">
        <v>618</v>
      </c>
      <c r="D249" s="22" t="s">
        <v>1623</v>
      </c>
      <c r="E249" s="22">
        <v>151</v>
      </c>
    </row>
    <row r="250" spans="1:5" x14ac:dyDescent="0.25">
      <c r="A250" s="22" t="s">
        <v>122</v>
      </c>
      <c r="B250" s="22" t="s">
        <v>515</v>
      </c>
      <c r="C250" s="22" t="s">
        <v>620</v>
      </c>
      <c r="D250" s="22" t="s">
        <v>1624</v>
      </c>
      <c r="E250" s="22">
        <v>186</v>
      </c>
    </row>
    <row r="251" spans="1:5" x14ac:dyDescent="0.25">
      <c r="A251" s="22" t="s">
        <v>122</v>
      </c>
      <c r="B251" s="22" t="s">
        <v>515</v>
      </c>
      <c r="C251" s="22" t="s">
        <v>622</v>
      </c>
      <c r="D251" s="22" t="s">
        <v>1625</v>
      </c>
      <c r="E251" s="22">
        <v>380</v>
      </c>
    </row>
    <row r="252" spans="1:5" x14ac:dyDescent="0.25">
      <c r="A252" s="22" t="s">
        <v>122</v>
      </c>
      <c r="B252" s="22" t="s">
        <v>515</v>
      </c>
      <c r="C252" s="22" t="s">
        <v>624</v>
      </c>
      <c r="D252" s="22" t="s">
        <v>1626</v>
      </c>
      <c r="E252" s="22">
        <v>381</v>
      </c>
    </row>
    <row r="253" spans="1:5" x14ac:dyDescent="0.25">
      <c r="A253" s="22" t="s">
        <v>122</v>
      </c>
      <c r="B253" s="22" t="s">
        <v>515</v>
      </c>
      <c r="C253" s="22" t="s">
        <v>626</v>
      </c>
      <c r="D253" s="22" t="s">
        <v>1627</v>
      </c>
      <c r="E253" s="22">
        <v>258</v>
      </c>
    </row>
    <row r="254" spans="1:5" x14ac:dyDescent="0.25">
      <c r="A254" s="22" t="s">
        <v>122</v>
      </c>
      <c r="B254" s="22" t="s">
        <v>515</v>
      </c>
      <c r="C254" s="22" t="s">
        <v>628</v>
      </c>
      <c r="D254" s="22" t="s">
        <v>1628</v>
      </c>
      <c r="E254" s="22">
        <v>176</v>
      </c>
    </row>
    <row r="255" spans="1:5" x14ac:dyDescent="0.25">
      <c r="A255" s="22" t="s">
        <v>122</v>
      </c>
      <c r="B255" s="22" t="s">
        <v>515</v>
      </c>
      <c r="C255" s="22" t="s">
        <v>630</v>
      </c>
      <c r="D255" s="22" t="s">
        <v>1629</v>
      </c>
      <c r="E255" s="22">
        <v>820</v>
      </c>
    </row>
    <row r="256" spans="1:5" x14ac:dyDescent="0.25">
      <c r="A256" s="22" t="s">
        <v>122</v>
      </c>
      <c r="B256" s="22" t="s">
        <v>515</v>
      </c>
      <c r="C256" s="22" t="s">
        <v>632</v>
      </c>
      <c r="D256" s="22" t="s">
        <v>1630</v>
      </c>
      <c r="E256" s="22">
        <v>220</v>
      </c>
    </row>
    <row r="257" spans="1:5" x14ac:dyDescent="0.25">
      <c r="A257" s="22" t="s">
        <v>122</v>
      </c>
      <c r="B257" s="22" t="s">
        <v>515</v>
      </c>
      <c r="C257" s="22" t="s">
        <v>634</v>
      </c>
      <c r="D257" s="22" t="s">
        <v>1631</v>
      </c>
      <c r="E257" s="22">
        <v>457</v>
      </c>
    </row>
    <row r="258" spans="1:5" x14ac:dyDescent="0.25">
      <c r="A258" s="22" t="s">
        <v>122</v>
      </c>
      <c r="B258" s="22" t="s">
        <v>515</v>
      </c>
      <c r="C258" s="22" t="s">
        <v>636</v>
      </c>
      <c r="D258" s="22" t="s">
        <v>1632</v>
      </c>
      <c r="E258" s="22">
        <v>967</v>
      </c>
    </row>
    <row r="259" spans="1:5" x14ac:dyDescent="0.25">
      <c r="A259" s="22" t="s">
        <v>122</v>
      </c>
      <c r="B259" s="22" t="s">
        <v>515</v>
      </c>
      <c r="C259" s="22" t="s">
        <v>638</v>
      </c>
      <c r="D259" s="22" t="s">
        <v>1633</v>
      </c>
      <c r="E259" s="22">
        <v>725</v>
      </c>
    </row>
    <row r="260" spans="1:5" x14ac:dyDescent="0.25">
      <c r="A260" s="22" t="s">
        <v>122</v>
      </c>
      <c r="B260" s="22" t="s">
        <v>515</v>
      </c>
      <c r="C260" s="22" t="s">
        <v>640</v>
      </c>
      <c r="D260" s="22" t="s">
        <v>1634</v>
      </c>
      <c r="E260" s="22">
        <v>173</v>
      </c>
    </row>
    <row r="261" spans="1:5" x14ac:dyDescent="0.25">
      <c r="A261" s="22" t="s">
        <v>122</v>
      </c>
      <c r="B261" s="22" t="s">
        <v>515</v>
      </c>
      <c r="C261" s="22" t="s">
        <v>642</v>
      </c>
      <c r="D261" s="22" t="s">
        <v>1635</v>
      </c>
      <c r="E261" s="22">
        <v>307</v>
      </c>
    </row>
    <row r="262" spans="1:5" x14ac:dyDescent="0.25">
      <c r="A262" s="22" t="s">
        <v>122</v>
      </c>
      <c r="B262" s="22" t="s">
        <v>515</v>
      </c>
      <c r="C262" s="22" t="s">
        <v>644</v>
      </c>
      <c r="D262" s="22" t="s">
        <v>1636</v>
      </c>
      <c r="E262" s="22">
        <v>273</v>
      </c>
    </row>
    <row r="263" spans="1:5" x14ac:dyDescent="0.25">
      <c r="A263" s="22" t="s">
        <v>122</v>
      </c>
      <c r="B263" s="22" t="s">
        <v>515</v>
      </c>
      <c r="C263" s="22" t="s">
        <v>646</v>
      </c>
      <c r="D263" s="22" t="s">
        <v>1637</v>
      </c>
      <c r="E263" s="22">
        <v>803</v>
      </c>
    </row>
    <row r="264" spans="1:5" x14ac:dyDescent="0.25">
      <c r="A264" s="22" t="s">
        <v>122</v>
      </c>
      <c r="B264" s="22" t="s">
        <v>515</v>
      </c>
      <c r="C264" s="22" t="s">
        <v>648</v>
      </c>
      <c r="D264" s="22" t="s">
        <v>1638</v>
      </c>
      <c r="E264" s="22">
        <v>667</v>
      </c>
    </row>
    <row r="265" spans="1:5" x14ac:dyDescent="0.25">
      <c r="A265" s="22" t="s">
        <v>122</v>
      </c>
      <c r="B265" s="22" t="s">
        <v>515</v>
      </c>
      <c r="C265" s="22" t="s">
        <v>650</v>
      </c>
      <c r="D265" s="22" t="s">
        <v>1639</v>
      </c>
      <c r="E265" s="22">
        <v>122</v>
      </c>
    </row>
    <row r="266" spans="1:5" x14ac:dyDescent="0.25">
      <c r="A266" s="22" t="s">
        <v>122</v>
      </c>
      <c r="B266" s="22" t="s">
        <v>515</v>
      </c>
      <c r="C266" s="22" t="s">
        <v>652</v>
      </c>
      <c r="D266" s="22" t="s">
        <v>1640</v>
      </c>
      <c r="E266" s="22">
        <v>245</v>
      </c>
    </row>
    <row r="267" spans="1:5" x14ac:dyDescent="0.25">
      <c r="A267" s="22" t="s">
        <v>122</v>
      </c>
      <c r="B267" s="22" t="s">
        <v>515</v>
      </c>
      <c r="C267" s="22" t="s">
        <v>654</v>
      </c>
      <c r="D267" s="22" t="s">
        <v>1641</v>
      </c>
      <c r="E267" s="22">
        <v>204</v>
      </c>
    </row>
    <row r="268" spans="1:5" x14ac:dyDescent="0.25">
      <c r="A268" s="22" t="s">
        <v>122</v>
      </c>
      <c r="B268" s="22" t="s">
        <v>515</v>
      </c>
      <c r="C268" s="22" t="s">
        <v>656</v>
      </c>
      <c r="D268" s="22" t="s">
        <v>1642</v>
      </c>
      <c r="E268" s="22">
        <v>370</v>
      </c>
    </row>
    <row r="269" spans="1:5" x14ac:dyDescent="0.25">
      <c r="A269" s="22" t="s">
        <v>122</v>
      </c>
      <c r="B269" s="22" t="s">
        <v>515</v>
      </c>
      <c r="C269" s="22" t="s">
        <v>658</v>
      </c>
      <c r="D269" s="22" t="s">
        <v>1643</v>
      </c>
      <c r="E269" s="22">
        <v>105</v>
      </c>
    </row>
    <row r="270" spans="1:5" x14ac:dyDescent="0.25">
      <c r="A270" s="22" t="s">
        <v>122</v>
      </c>
      <c r="B270" s="22" t="s">
        <v>515</v>
      </c>
      <c r="C270" s="22" t="s">
        <v>660</v>
      </c>
      <c r="D270" s="22" t="s">
        <v>1644</v>
      </c>
      <c r="E270" s="22">
        <v>362</v>
      </c>
    </row>
    <row r="271" spans="1:5" x14ac:dyDescent="0.25">
      <c r="A271" s="22" t="s">
        <v>122</v>
      </c>
      <c r="B271" s="22" t="s">
        <v>515</v>
      </c>
      <c r="C271" s="22" t="s">
        <v>662</v>
      </c>
      <c r="D271" s="22" t="s">
        <v>1645</v>
      </c>
      <c r="E271" s="22">
        <v>1000</v>
      </c>
    </row>
    <row r="272" spans="1:5" x14ac:dyDescent="0.25">
      <c r="A272" s="22" t="s">
        <v>122</v>
      </c>
      <c r="B272" s="22" t="s">
        <v>515</v>
      </c>
      <c r="C272" s="22" t="s">
        <v>664</v>
      </c>
      <c r="D272" s="22" t="s">
        <v>1646</v>
      </c>
      <c r="E272" s="22">
        <v>174</v>
      </c>
    </row>
    <row r="273" spans="1:5" x14ac:dyDescent="0.25">
      <c r="A273" s="22" t="s">
        <v>122</v>
      </c>
      <c r="B273" s="22" t="s">
        <v>515</v>
      </c>
      <c r="C273" s="22" t="s">
        <v>666</v>
      </c>
      <c r="D273" s="22" t="s">
        <v>1647</v>
      </c>
      <c r="E273" s="22">
        <v>325</v>
      </c>
    </row>
    <row r="274" spans="1:5" x14ac:dyDescent="0.25">
      <c r="A274" s="22" t="s">
        <v>122</v>
      </c>
      <c r="B274" s="22" t="s">
        <v>515</v>
      </c>
      <c r="C274" s="22" t="s">
        <v>668</v>
      </c>
      <c r="D274" s="22" t="s">
        <v>1648</v>
      </c>
      <c r="E274" s="22">
        <v>190</v>
      </c>
    </row>
    <row r="275" spans="1:5" x14ac:dyDescent="0.25">
      <c r="A275" s="22" t="s">
        <v>122</v>
      </c>
      <c r="B275" s="22" t="s">
        <v>515</v>
      </c>
      <c r="C275" s="22" t="s">
        <v>670</v>
      </c>
      <c r="D275" s="22" t="s">
        <v>1649</v>
      </c>
      <c r="E275" s="22">
        <v>421</v>
      </c>
    </row>
    <row r="276" spans="1:5" x14ac:dyDescent="0.25">
      <c r="A276" s="22" t="s">
        <v>122</v>
      </c>
      <c r="B276" s="22" t="s">
        <v>515</v>
      </c>
      <c r="C276" s="22" t="s">
        <v>672</v>
      </c>
      <c r="D276" s="22" t="s">
        <v>1650</v>
      </c>
      <c r="E276" s="22">
        <v>628</v>
      </c>
    </row>
    <row r="277" spans="1:5" x14ac:dyDescent="0.25">
      <c r="A277" s="22" t="s">
        <v>122</v>
      </c>
      <c r="B277" s="22" t="s">
        <v>515</v>
      </c>
      <c r="C277" s="22" t="s">
        <v>674</v>
      </c>
      <c r="D277" s="22" t="s">
        <v>1651</v>
      </c>
      <c r="E277" s="22">
        <v>497</v>
      </c>
    </row>
    <row r="278" spans="1:5" x14ac:dyDescent="0.25">
      <c r="A278" s="22" t="s">
        <v>122</v>
      </c>
      <c r="B278" s="22" t="s">
        <v>515</v>
      </c>
      <c r="C278" s="22" t="s">
        <v>676</v>
      </c>
      <c r="D278" s="22" t="s">
        <v>1652</v>
      </c>
      <c r="E278" s="22">
        <v>614</v>
      </c>
    </row>
    <row r="279" spans="1:5" x14ac:dyDescent="0.25">
      <c r="A279" s="22" t="s">
        <v>122</v>
      </c>
      <c r="B279" s="22" t="s">
        <v>515</v>
      </c>
      <c r="C279" s="22" t="s">
        <v>678</v>
      </c>
      <c r="D279" s="22" t="s">
        <v>1653</v>
      </c>
      <c r="E279" s="22">
        <v>379</v>
      </c>
    </row>
    <row r="280" spans="1:5" x14ac:dyDescent="0.25">
      <c r="A280" s="22" t="s">
        <v>122</v>
      </c>
      <c r="B280" s="22" t="s">
        <v>515</v>
      </c>
      <c r="C280" s="22" t="s">
        <v>680</v>
      </c>
      <c r="D280" s="22" t="s">
        <v>1654</v>
      </c>
      <c r="E280" s="22">
        <v>1147</v>
      </c>
    </row>
    <row r="281" spans="1:5" x14ac:dyDescent="0.25">
      <c r="A281" s="22" t="s">
        <v>122</v>
      </c>
      <c r="B281" s="22" t="s">
        <v>515</v>
      </c>
      <c r="C281" s="22" t="s">
        <v>682</v>
      </c>
      <c r="D281" s="22" t="s">
        <v>1655</v>
      </c>
      <c r="E281" s="22">
        <v>228</v>
      </c>
    </row>
    <row r="282" spans="1:5" x14ac:dyDescent="0.25">
      <c r="A282" s="22" t="s">
        <v>122</v>
      </c>
      <c r="B282" s="22" t="s">
        <v>515</v>
      </c>
      <c r="C282" s="22" t="s">
        <v>684</v>
      </c>
      <c r="D282" s="22" t="s">
        <v>1656</v>
      </c>
      <c r="E282" s="22">
        <v>947</v>
      </c>
    </row>
    <row r="283" spans="1:5" x14ac:dyDescent="0.25">
      <c r="A283" s="22" t="s">
        <v>122</v>
      </c>
      <c r="B283" s="22" t="s">
        <v>515</v>
      </c>
      <c r="C283" s="22" t="s">
        <v>686</v>
      </c>
      <c r="D283" s="22" t="s">
        <v>1657</v>
      </c>
      <c r="E283" s="22">
        <v>249</v>
      </c>
    </row>
    <row r="284" spans="1:5" x14ac:dyDescent="0.25">
      <c r="A284" s="22" t="s">
        <v>122</v>
      </c>
      <c r="B284" s="22" t="s">
        <v>515</v>
      </c>
      <c r="C284" s="22" t="s">
        <v>688</v>
      </c>
      <c r="D284" s="22" t="s">
        <v>1658</v>
      </c>
      <c r="E284" s="22">
        <v>290</v>
      </c>
    </row>
    <row r="285" spans="1:5" x14ac:dyDescent="0.25">
      <c r="A285" s="22" t="s">
        <v>122</v>
      </c>
      <c r="B285" s="22" t="s">
        <v>515</v>
      </c>
      <c r="C285" s="22" t="s">
        <v>690</v>
      </c>
      <c r="D285" s="22" t="s">
        <v>1659</v>
      </c>
      <c r="E285" s="22">
        <v>789</v>
      </c>
    </row>
    <row r="286" spans="1:5" x14ac:dyDescent="0.25">
      <c r="A286" s="22" t="s">
        <v>122</v>
      </c>
      <c r="B286" s="22" t="s">
        <v>515</v>
      </c>
      <c r="C286" s="22" t="s">
        <v>692</v>
      </c>
      <c r="D286" s="22" t="s">
        <v>1660</v>
      </c>
      <c r="E286" s="22">
        <v>392</v>
      </c>
    </row>
    <row r="287" spans="1:5" x14ac:dyDescent="0.25">
      <c r="A287" s="22" t="s">
        <v>122</v>
      </c>
      <c r="B287" s="22" t="s">
        <v>515</v>
      </c>
      <c r="C287" s="22" t="s">
        <v>694</v>
      </c>
      <c r="D287" s="22" t="s">
        <v>1661</v>
      </c>
      <c r="E287" s="22">
        <v>255</v>
      </c>
    </row>
    <row r="288" spans="1:5" x14ac:dyDescent="0.25">
      <c r="A288" s="22" t="s">
        <v>122</v>
      </c>
      <c r="B288" s="22" t="s">
        <v>515</v>
      </c>
      <c r="C288" s="22" t="s">
        <v>696</v>
      </c>
      <c r="D288" s="22" t="s">
        <v>1662</v>
      </c>
      <c r="E288" s="22">
        <v>661</v>
      </c>
    </row>
    <row r="289" spans="1:5" x14ac:dyDescent="0.25">
      <c r="A289" s="22" t="s">
        <v>122</v>
      </c>
      <c r="B289" s="22" t="s">
        <v>515</v>
      </c>
      <c r="C289" s="22" t="s">
        <v>698</v>
      </c>
      <c r="D289" s="22" t="s">
        <v>1663</v>
      </c>
      <c r="E289" s="22">
        <v>275</v>
      </c>
    </row>
    <row r="290" spans="1:5" x14ac:dyDescent="0.25">
      <c r="A290" s="22" t="s">
        <v>122</v>
      </c>
      <c r="B290" s="22" t="s">
        <v>515</v>
      </c>
      <c r="C290" s="22" t="s">
        <v>700</v>
      </c>
      <c r="D290" s="22" t="s">
        <v>1664</v>
      </c>
      <c r="E290" s="22">
        <v>178</v>
      </c>
    </row>
    <row r="291" spans="1:5" x14ac:dyDescent="0.25">
      <c r="A291" s="22" t="s">
        <v>122</v>
      </c>
      <c r="B291" s="22" t="s">
        <v>702</v>
      </c>
      <c r="C291" s="22" t="s">
        <v>703</v>
      </c>
      <c r="D291" s="22" t="s">
        <v>1665</v>
      </c>
      <c r="E291" s="22">
        <v>15</v>
      </c>
    </row>
    <row r="292" spans="1:5" x14ac:dyDescent="0.25">
      <c r="A292" s="22" t="s">
        <v>122</v>
      </c>
      <c r="B292" s="22" t="s">
        <v>702</v>
      </c>
      <c r="C292" s="22" t="s">
        <v>705</v>
      </c>
      <c r="D292" s="22" t="s">
        <v>1666</v>
      </c>
      <c r="E292" s="22">
        <v>10</v>
      </c>
    </row>
    <row r="293" spans="1:5" x14ac:dyDescent="0.25">
      <c r="A293" s="22" t="s">
        <v>122</v>
      </c>
      <c r="B293" s="22" t="s">
        <v>702</v>
      </c>
      <c r="C293" s="22" t="s">
        <v>707</v>
      </c>
      <c r="D293" s="22" t="s">
        <v>1667</v>
      </c>
      <c r="E293" s="22">
        <v>45</v>
      </c>
    </row>
    <row r="294" spans="1:5" x14ac:dyDescent="0.25">
      <c r="A294" s="22" t="s">
        <v>122</v>
      </c>
      <c r="B294" s="22" t="s">
        <v>702</v>
      </c>
      <c r="C294" s="22" t="s">
        <v>709</v>
      </c>
      <c r="D294" s="22" t="s">
        <v>1668</v>
      </c>
      <c r="E294" s="22">
        <v>112</v>
      </c>
    </row>
    <row r="295" spans="1:5" x14ac:dyDescent="0.25">
      <c r="A295" s="22" t="s">
        <v>122</v>
      </c>
      <c r="B295" s="22" t="s">
        <v>702</v>
      </c>
      <c r="C295" s="22" t="s">
        <v>711</v>
      </c>
      <c r="D295" s="22" t="s">
        <v>1669</v>
      </c>
      <c r="E295" s="22">
        <v>106</v>
      </c>
    </row>
    <row r="296" spans="1:5" x14ac:dyDescent="0.25">
      <c r="A296" s="22" t="s">
        <v>122</v>
      </c>
      <c r="B296" s="22" t="s">
        <v>702</v>
      </c>
      <c r="C296" s="22" t="s">
        <v>713</v>
      </c>
      <c r="D296" s="22" t="s">
        <v>1670</v>
      </c>
      <c r="E296" s="22">
        <v>95</v>
      </c>
    </row>
    <row r="297" spans="1:5" x14ac:dyDescent="0.25">
      <c r="A297" s="22" t="s">
        <v>122</v>
      </c>
      <c r="B297" s="22" t="s">
        <v>702</v>
      </c>
      <c r="C297" s="22" t="s">
        <v>715</v>
      </c>
      <c r="D297" s="22" t="s">
        <v>1671</v>
      </c>
      <c r="E297" s="22">
        <v>16</v>
      </c>
    </row>
    <row r="298" spans="1:5" x14ac:dyDescent="0.25">
      <c r="A298" s="22" t="s">
        <v>122</v>
      </c>
      <c r="B298" s="22" t="s">
        <v>702</v>
      </c>
      <c r="C298" s="22" t="s">
        <v>717</v>
      </c>
      <c r="D298" s="22" t="s">
        <v>1672</v>
      </c>
      <c r="E298" s="22">
        <v>19</v>
      </c>
    </row>
    <row r="299" spans="1:5" x14ac:dyDescent="0.25">
      <c r="A299" s="22" t="s">
        <v>122</v>
      </c>
      <c r="B299" s="22" t="s">
        <v>702</v>
      </c>
      <c r="C299" s="22" t="s">
        <v>719</v>
      </c>
      <c r="D299" s="22" t="s">
        <v>1673</v>
      </c>
      <c r="E299" s="22">
        <v>90</v>
      </c>
    </row>
    <row r="300" spans="1:5" x14ac:dyDescent="0.25">
      <c r="A300" s="22" t="s">
        <v>122</v>
      </c>
      <c r="B300" s="22" t="s">
        <v>702</v>
      </c>
      <c r="C300" s="22" t="s">
        <v>721</v>
      </c>
      <c r="D300" s="22" t="s">
        <v>1674</v>
      </c>
      <c r="E300" s="22">
        <v>81</v>
      </c>
    </row>
    <row r="301" spans="1:5" x14ac:dyDescent="0.25">
      <c r="A301" s="22" t="s">
        <v>122</v>
      </c>
      <c r="B301" s="22" t="s">
        <v>702</v>
      </c>
      <c r="C301" s="22" t="s">
        <v>723</v>
      </c>
      <c r="D301" s="22" t="s">
        <v>1675</v>
      </c>
      <c r="E301" s="22">
        <v>141</v>
      </c>
    </row>
    <row r="302" spans="1:5" x14ac:dyDescent="0.25">
      <c r="A302" s="22" t="s">
        <v>122</v>
      </c>
      <c r="B302" s="22" t="s">
        <v>702</v>
      </c>
      <c r="C302" s="22" t="s">
        <v>725</v>
      </c>
      <c r="D302" s="22" t="s">
        <v>1676</v>
      </c>
      <c r="E302" s="22">
        <v>108</v>
      </c>
    </row>
    <row r="303" spans="1:5" x14ac:dyDescent="0.25">
      <c r="A303" s="22" t="s">
        <v>122</v>
      </c>
      <c r="B303" s="22" t="s">
        <v>702</v>
      </c>
      <c r="C303" s="22" t="s">
        <v>727</v>
      </c>
      <c r="D303" s="22" t="s">
        <v>1677</v>
      </c>
      <c r="E303" s="22">
        <v>122</v>
      </c>
    </row>
    <row r="304" spans="1:5" x14ac:dyDescent="0.25">
      <c r="A304" s="22" t="s">
        <v>122</v>
      </c>
      <c r="B304" s="22" t="s">
        <v>702</v>
      </c>
      <c r="C304" s="22" t="s">
        <v>729</v>
      </c>
      <c r="D304" s="22" t="s">
        <v>1678</v>
      </c>
      <c r="E304" s="22">
        <v>38</v>
      </c>
    </row>
    <row r="305" spans="1:5" x14ac:dyDescent="0.25">
      <c r="A305" s="22" t="s">
        <v>122</v>
      </c>
      <c r="B305" s="22" t="s">
        <v>702</v>
      </c>
      <c r="C305" s="22" t="s">
        <v>731</v>
      </c>
      <c r="D305" s="22" t="s">
        <v>1679</v>
      </c>
      <c r="E305" s="22">
        <v>37</v>
      </c>
    </row>
    <row r="306" spans="1:5" x14ac:dyDescent="0.25">
      <c r="A306" s="22" t="s">
        <v>122</v>
      </c>
      <c r="B306" s="22" t="s">
        <v>702</v>
      </c>
      <c r="C306" s="22" t="s">
        <v>733</v>
      </c>
      <c r="D306" s="22" t="s">
        <v>1680</v>
      </c>
      <c r="E306" s="22">
        <v>243</v>
      </c>
    </row>
    <row r="307" spans="1:5" x14ac:dyDescent="0.25">
      <c r="A307" s="22" t="s">
        <v>122</v>
      </c>
      <c r="B307" s="22" t="s">
        <v>702</v>
      </c>
      <c r="C307" s="22" t="s">
        <v>735</v>
      </c>
      <c r="D307" s="22" t="s">
        <v>1681</v>
      </c>
      <c r="E307" s="22">
        <v>72</v>
      </c>
    </row>
    <row r="308" spans="1:5" x14ac:dyDescent="0.25">
      <c r="A308" s="22" t="s">
        <v>122</v>
      </c>
      <c r="B308" s="22" t="s">
        <v>702</v>
      </c>
      <c r="C308" s="22" t="s">
        <v>737</v>
      </c>
      <c r="D308" s="22" t="s">
        <v>1682</v>
      </c>
      <c r="E308" s="22">
        <v>20</v>
      </c>
    </row>
    <row r="309" spans="1:5" x14ac:dyDescent="0.25">
      <c r="A309" s="22" t="s">
        <v>122</v>
      </c>
      <c r="B309" s="22" t="s">
        <v>702</v>
      </c>
      <c r="C309" s="22" t="s">
        <v>739</v>
      </c>
      <c r="D309" s="22" t="s">
        <v>1683</v>
      </c>
      <c r="E309" s="22">
        <v>203</v>
      </c>
    </row>
    <row r="310" spans="1:5" x14ac:dyDescent="0.25">
      <c r="A310" s="22" t="s">
        <v>122</v>
      </c>
      <c r="B310" s="22" t="s">
        <v>702</v>
      </c>
      <c r="C310" s="22" t="s">
        <v>741</v>
      </c>
      <c r="D310" s="22" t="s">
        <v>1684</v>
      </c>
      <c r="E310" s="22">
        <v>14</v>
      </c>
    </row>
    <row r="311" spans="1:5" x14ac:dyDescent="0.25">
      <c r="A311" s="22" t="s">
        <v>122</v>
      </c>
      <c r="B311" s="22" t="s">
        <v>702</v>
      </c>
      <c r="C311" s="22" t="s">
        <v>743</v>
      </c>
      <c r="D311" s="22" t="s">
        <v>1685</v>
      </c>
      <c r="E311" s="22">
        <v>26</v>
      </c>
    </row>
    <row r="312" spans="1:5" x14ac:dyDescent="0.25">
      <c r="A312" s="22" t="s">
        <v>122</v>
      </c>
      <c r="B312" s="22" t="s">
        <v>702</v>
      </c>
      <c r="C312" s="22" t="s">
        <v>745</v>
      </c>
      <c r="D312" s="22" t="s">
        <v>1686</v>
      </c>
      <c r="E312" s="22">
        <v>38</v>
      </c>
    </row>
    <row r="313" spans="1:5" x14ac:dyDescent="0.25">
      <c r="A313" s="22" t="s">
        <v>122</v>
      </c>
      <c r="B313" s="22" t="s">
        <v>702</v>
      </c>
      <c r="C313" s="22" t="s">
        <v>747</v>
      </c>
      <c r="D313" s="22" t="s">
        <v>1687</v>
      </c>
      <c r="E313" s="22">
        <v>113</v>
      </c>
    </row>
    <row r="314" spans="1:5" x14ac:dyDescent="0.25">
      <c r="A314" s="22" t="s">
        <v>122</v>
      </c>
      <c r="B314" s="22" t="s">
        <v>702</v>
      </c>
      <c r="C314" s="22" t="s">
        <v>749</v>
      </c>
      <c r="D314" s="22" t="s">
        <v>1688</v>
      </c>
      <c r="E314" s="22">
        <v>79</v>
      </c>
    </row>
    <row r="315" spans="1:5" x14ac:dyDescent="0.25">
      <c r="A315" s="22" t="s">
        <v>122</v>
      </c>
      <c r="B315" s="22" t="s">
        <v>702</v>
      </c>
      <c r="C315" s="22" t="s">
        <v>751</v>
      </c>
      <c r="D315" s="22" t="s">
        <v>1689</v>
      </c>
      <c r="E315" s="22">
        <v>36</v>
      </c>
    </row>
    <row r="316" spans="1:5" x14ac:dyDescent="0.25">
      <c r="A316" s="22" t="s">
        <v>122</v>
      </c>
      <c r="B316" s="22" t="s">
        <v>702</v>
      </c>
      <c r="C316" s="22" t="s">
        <v>753</v>
      </c>
      <c r="D316" s="22" t="s">
        <v>1690</v>
      </c>
      <c r="E316" s="22">
        <v>232</v>
      </c>
    </row>
    <row r="317" spans="1:5" x14ac:dyDescent="0.25">
      <c r="A317" s="22" t="s">
        <v>122</v>
      </c>
      <c r="B317" s="22" t="s">
        <v>702</v>
      </c>
      <c r="C317" s="22" t="s">
        <v>755</v>
      </c>
      <c r="D317" s="22" t="s">
        <v>1691</v>
      </c>
      <c r="E317" s="22">
        <v>46</v>
      </c>
    </row>
    <row r="318" spans="1:5" x14ac:dyDescent="0.25">
      <c r="A318" s="22" t="s">
        <v>122</v>
      </c>
      <c r="B318" s="22" t="s">
        <v>702</v>
      </c>
      <c r="C318" s="22" t="s">
        <v>757</v>
      </c>
      <c r="D318" s="22" t="s">
        <v>1692</v>
      </c>
      <c r="E318" s="22">
        <v>124</v>
      </c>
    </row>
    <row r="319" spans="1:5" x14ac:dyDescent="0.25">
      <c r="A319" s="22" t="s">
        <v>122</v>
      </c>
      <c r="B319" s="22" t="s">
        <v>702</v>
      </c>
      <c r="C319" s="22" t="s">
        <v>759</v>
      </c>
      <c r="D319" s="22" t="s">
        <v>1693</v>
      </c>
      <c r="E319" s="22">
        <v>162</v>
      </c>
    </row>
    <row r="320" spans="1:5" x14ac:dyDescent="0.25">
      <c r="A320" s="22" t="s">
        <v>122</v>
      </c>
      <c r="B320" s="22" t="s">
        <v>702</v>
      </c>
      <c r="C320" s="22" t="s">
        <v>761</v>
      </c>
      <c r="D320" s="22" t="s">
        <v>1694</v>
      </c>
      <c r="E320" s="22">
        <v>10</v>
      </c>
    </row>
    <row r="321" spans="1:5" x14ac:dyDescent="0.25">
      <c r="A321" s="22" t="s">
        <v>122</v>
      </c>
      <c r="B321" s="22" t="s">
        <v>702</v>
      </c>
      <c r="C321" s="22" t="s">
        <v>763</v>
      </c>
      <c r="D321" s="22" t="s">
        <v>1695</v>
      </c>
      <c r="E321" s="22">
        <v>80</v>
      </c>
    </row>
    <row r="322" spans="1:5" x14ac:dyDescent="0.25">
      <c r="A322" s="22" t="s">
        <v>122</v>
      </c>
      <c r="B322" s="22" t="s">
        <v>702</v>
      </c>
      <c r="C322" s="22" t="s">
        <v>765</v>
      </c>
      <c r="D322" s="22" t="s">
        <v>1696</v>
      </c>
      <c r="E322" s="22">
        <v>65</v>
      </c>
    </row>
    <row r="323" spans="1:5" x14ac:dyDescent="0.25">
      <c r="A323" s="22" t="s">
        <v>122</v>
      </c>
      <c r="B323" s="22" t="s">
        <v>702</v>
      </c>
      <c r="C323" s="22" t="s">
        <v>767</v>
      </c>
      <c r="D323" s="22" t="s">
        <v>1697</v>
      </c>
      <c r="E323" s="22">
        <v>137</v>
      </c>
    </row>
    <row r="324" spans="1:5" x14ac:dyDescent="0.25">
      <c r="A324" s="22" t="s">
        <v>122</v>
      </c>
      <c r="B324" s="22" t="s">
        <v>702</v>
      </c>
      <c r="C324" s="22" t="s">
        <v>769</v>
      </c>
      <c r="D324" s="22" t="s">
        <v>1698</v>
      </c>
      <c r="E324" s="22">
        <v>223</v>
      </c>
    </row>
    <row r="325" spans="1:5" x14ac:dyDescent="0.25">
      <c r="A325" s="22" t="s">
        <v>122</v>
      </c>
      <c r="B325" s="22" t="s">
        <v>702</v>
      </c>
      <c r="C325" s="22" t="s">
        <v>771</v>
      </c>
      <c r="D325" s="22" t="s">
        <v>1699</v>
      </c>
      <c r="E325" s="22">
        <v>143</v>
      </c>
    </row>
    <row r="326" spans="1:5" x14ac:dyDescent="0.25">
      <c r="A326" s="22" t="s">
        <v>122</v>
      </c>
      <c r="B326" s="22" t="s">
        <v>702</v>
      </c>
      <c r="C326" s="22" t="s">
        <v>773</v>
      </c>
      <c r="D326" s="22" t="s">
        <v>1700</v>
      </c>
      <c r="E326" s="22">
        <v>52</v>
      </c>
    </row>
    <row r="327" spans="1:5" x14ac:dyDescent="0.25">
      <c r="A327" s="22" t="s">
        <v>122</v>
      </c>
      <c r="B327" s="22" t="s">
        <v>702</v>
      </c>
      <c r="C327" s="22" t="s">
        <v>775</v>
      </c>
      <c r="D327" s="22" t="s">
        <v>1701</v>
      </c>
      <c r="E327" s="22">
        <v>154</v>
      </c>
    </row>
    <row r="328" spans="1:5" x14ac:dyDescent="0.25">
      <c r="A328" s="22" t="s">
        <v>122</v>
      </c>
      <c r="B328" s="22" t="s">
        <v>702</v>
      </c>
      <c r="C328" s="22" t="s">
        <v>777</v>
      </c>
      <c r="D328" s="22" t="s">
        <v>1702</v>
      </c>
      <c r="E328" s="22">
        <v>52</v>
      </c>
    </row>
    <row r="329" spans="1:5" x14ac:dyDescent="0.25">
      <c r="A329" s="22" t="s">
        <v>122</v>
      </c>
      <c r="B329" s="22" t="s">
        <v>702</v>
      </c>
      <c r="C329" s="22" t="s">
        <v>779</v>
      </c>
      <c r="D329" s="22" t="s">
        <v>1703</v>
      </c>
      <c r="E329" s="22">
        <v>76</v>
      </c>
    </row>
    <row r="330" spans="1:5" x14ac:dyDescent="0.25">
      <c r="A330" s="22" t="s">
        <v>122</v>
      </c>
      <c r="B330" s="22" t="s">
        <v>702</v>
      </c>
      <c r="C330" s="22" t="s">
        <v>781</v>
      </c>
      <c r="D330" s="22" t="s">
        <v>1704</v>
      </c>
      <c r="E330" s="22">
        <v>69</v>
      </c>
    </row>
    <row r="331" spans="1:5" x14ac:dyDescent="0.25">
      <c r="A331" s="22" t="s">
        <v>122</v>
      </c>
      <c r="B331" s="22" t="s">
        <v>702</v>
      </c>
      <c r="C331" s="22" t="s">
        <v>783</v>
      </c>
      <c r="D331" s="22" t="s">
        <v>1705</v>
      </c>
      <c r="E331" s="22">
        <v>82</v>
      </c>
    </row>
    <row r="332" spans="1:5" x14ac:dyDescent="0.25">
      <c r="A332" s="22" t="s">
        <v>122</v>
      </c>
      <c r="B332" s="22" t="s">
        <v>702</v>
      </c>
      <c r="C332" s="22" t="s">
        <v>785</v>
      </c>
      <c r="D332" s="22" t="s">
        <v>1706</v>
      </c>
      <c r="E332" s="22">
        <v>149</v>
      </c>
    </row>
    <row r="333" spans="1:5" x14ac:dyDescent="0.25">
      <c r="A333" s="22" t="s">
        <v>122</v>
      </c>
      <c r="B333" s="22" t="s">
        <v>702</v>
      </c>
      <c r="C333" s="22" t="s">
        <v>787</v>
      </c>
      <c r="D333" s="22" t="s">
        <v>1707</v>
      </c>
      <c r="E333" s="22">
        <v>44</v>
      </c>
    </row>
    <row r="334" spans="1:5" x14ac:dyDescent="0.25">
      <c r="A334" s="22" t="s">
        <v>122</v>
      </c>
      <c r="B334" s="22" t="s">
        <v>702</v>
      </c>
      <c r="C334" s="22" t="s">
        <v>789</v>
      </c>
      <c r="D334" s="22" t="s">
        <v>1708</v>
      </c>
      <c r="E334" s="22">
        <v>221</v>
      </c>
    </row>
    <row r="335" spans="1:5" x14ac:dyDescent="0.25">
      <c r="A335" s="22" t="s">
        <v>122</v>
      </c>
      <c r="B335" s="22" t="s">
        <v>702</v>
      </c>
      <c r="C335" s="22" t="s">
        <v>791</v>
      </c>
      <c r="D335" s="22" t="s">
        <v>1709</v>
      </c>
      <c r="E335" s="22">
        <v>157</v>
      </c>
    </row>
    <row r="336" spans="1:5" x14ac:dyDescent="0.25">
      <c r="A336" s="22" t="s">
        <v>122</v>
      </c>
      <c r="B336" s="22" t="s">
        <v>702</v>
      </c>
      <c r="C336" s="22" t="s">
        <v>793</v>
      </c>
      <c r="D336" s="22" t="s">
        <v>1710</v>
      </c>
      <c r="E336" s="22">
        <v>42</v>
      </c>
    </row>
    <row r="337" spans="1:5" x14ac:dyDescent="0.25">
      <c r="A337" s="22" t="s">
        <v>122</v>
      </c>
      <c r="B337" s="22" t="s">
        <v>702</v>
      </c>
      <c r="C337" s="22" t="s">
        <v>795</v>
      </c>
      <c r="D337" s="22" t="s">
        <v>1711</v>
      </c>
      <c r="E337" s="22">
        <v>52</v>
      </c>
    </row>
    <row r="338" spans="1:5" x14ac:dyDescent="0.25">
      <c r="A338" s="22" t="s">
        <v>122</v>
      </c>
      <c r="B338" s="22" t="s">
        <v>702</v>
      </c>
      <c r="C338" s="22" t="s">
        <v>797</v>
      </c>
      <c r="D338" s="22" t="s">
        <v>1712</v>
      </c>
      <c r="E338" s="22">
        <v>121</v>
      </c>
    </row>
    <row r="339" spans="1:5" x14ac:dyDescent="0.25">
      <c r="A339" s="22" t="s">
        <v>122</v>
      </c>
      <c r="B339" s="22" t="s">
        <v>702</v>
      </c>
      <c r="C339" s="22" t="s">
        <v>799</v>
      </c>
      <c r="D339" s="22" t="s">
        <v>1713</v>
      </c>
      <c r="E339" s="22">
        <v>108</v>
      </c>
    </row>
    <row r="340" spans="1:5" x14ac:dyDescent="0.25">
      <c r="A340" s="22" t="s">
        <v>122</v>
      </c>
      <c r="B340" s="22" t="s">
        <v>702</v>
      </c>
      <c r="C340" s="22" t="s">
        <v>801</v>
      </c>
      <c r="D340" s="22" t="s">
        <v>1714</v>
      </c>
      <c r="E340" s="22">
        <v>91</v>
      </c>
    </row>
    <row r="341" spans="1:5" x14ac:dyDescent="0.25">
      <c r="A341" s="22" t="s">
        <v>122</v>
      </c>
      <c r="B341" s="22" t="s">
        <v>702</v>
      </c>
      <c r="C341" s="22" t="s">
        <v>803</v>
      </c>
      <c r="D341" s="22" t="s">
        <v>1715</v>
      </c>
      <c r="E341" s="22">
        <v>131</v>
      </c>
    </row>
    <row r="342" spans="1:5" x14ac:dyDescent="0.25">
      <c r="A342" s="22" t="s">
        <v>122</v>
      </c>
      <c r="B342" s="22" t="s">
        <v>805</v>
      </c>
      <c r="C342" s="22" t="s">
        <v>806</v>
      </c>
      <c r="D342" s="22" t="s">
        <v>1716</v>
      </c>
      <c r="E342" s="22">
        <v>88</v>
      </c>
    </row>
    <row r="343" spans="1:5" x14ac:dyDescent="0.25">
      <c r="A343" s="22" t="s">
        <v>122</v>
      </c>
      <c r="B343" s="22" t="s">
        <v>805</v>
      </c>
      <c r="C343" s="22" t="s">
        <v>808</v>
      </c>
      <c r="D343" s="22" t="s">
        <v>1717</v>
      </c>
      <c r="E343" s="22">
        <v>1175</v>
      </c>
    </row>
    <row r="344" spans="1:5" x14ac:dyDescent="0.25">
      <c r="A344" s="22" t="s">
        <v>122</v>
      </c>
      <c r="B344" s="22" t="s">
        <v>805</v>
      </c>
      <c r="C344" s="22" t="s">
        <v>810</v>
      </c>
      <c r="D344" s="22" t="s">
        <v>1718</v>
      </c>
      <c r="E344" s="22">
        <v>34</v>
      </c>
    </row>
    <row r="345" spans="1:5" x14ac:dyDescent="0.25">
      <c r="A345" s="22" t="s">
        <v>122</v>
      </c>
      <c r="B345" s="22" t="s">
        <v>805</v>
      </c>
      <c r="C345" s="22" t="s">
        <v>812</v>
      </c>
      <c r="D345" s="22" t="s">
        <v>1719</v>
      </c>
      <c r="E345" s="22">
        <v>10</v>
      </c>
    </row>
    <row r="346" spans="1:5" x14ac:dyDescent="0.25">
      <c r="A346" s="22" t="s">
        <v>122</v>
      </c>
      <c r="B346" s="22" t="s">
        <v>805</v>
      </c>
      <c r="C346" s="22" t="s">
        <v>814</v>
      </c>
      <c r="D346" s="22" t="s">
        <v>1720</v>
      </c>
      <c r="E346" s="22">
        <v>590</v>
      </c>
    </row>
    <row r="347" spans="1:5" x14ac:dyDescent="0.25">
      <c r="A347" s="22" t="s">
        <v>122</v>
      </c>
      <c r="B347" s="22" t="s">
        <v>805</v>
      </c>
      <c r="C347" s="22" t="s">
        <v>816</v>
      </c>
      <c r="D347" s="22" t="s">
        <v>1721</v>
      </c>
      <c r="E347" s="22">
        <v>0</v>
      </c>
    </row>
    <row r="348" spans="1:5" x14ac:dyDescent="0.25">
      <c r="A348" s="22" t="s">
        <v>122</v>
      </c>
      <c r="B348" s="22" t="s">
        <v>805</v>
      </c>
      <c r="C348" s="22" t="s">
        <v>818</v>
      </c>
      <c r="D348" s="22" t="s">
        <v>1722</v>
      </c>
      <c r="E348" s="22">
        <v>0</v>
      </c>
    </row>
    <row r="349" spans="1:5" x14ac:dyDescent="0.25">
      <c r="A349" s="22" t="s">
        <v>122</v>
      </c>
      <c r="B349" s="22" t="s">
        <v>805</v>
      </c>
      <c r="C349" s="22" t="s">
        <v>820</v>
      </c>
      <c r="D349" s="22" t="s">
        <v>1723</v>
      </c>
      <c r="E349" s="22">
        <v>249</v>
      </c>
    </row>
    <row r="350" spans="1:5" x14ac:dyDescent="0.25">
      <c r="A350" s="22" t="s">
        <v>122</v>
      </c>
      <c r="B350" s="22" t="s">
        <v>822</v>
      </c>
      <c r="C350" s="22" t="s">
        <v>823</v>
      </c>
      <c r="D350" s="22" t="s">
        <v>1724</v>
      </c>
      <c r="E350" s="22">
        <v>4499</v>
      </c>
    </row>
    <row r="351" spans="1:5" x14ac:dyDescent="0.25">
      <c r="A351" s="22" t="s">
        <v>122</v>
      </c>
      <c r="B351" s="22" t="s">
        <v>1725</v>
      </c>
      <c r="C351" s="22" t="s">
        <v>1726</v>
      </c>
      <c r="D351" s="22" t="s">
        <v>1727</v>
      </c>
      <c r="E351" s="22">
        <v>701</v>
      </c>
    </row>
    <row r="352" spans="1:5" x14ac:dyDescent="0.25">
      <c r="A352" s="22" t="s">
        <v>122</v>
      </c>
      <c r="B352" s="22" t="s">
        <v>1725</v>
      </c>
      <c r="C352" s="22" t="s">
        <v>1728</v>
      </c>
      <c r="D352" s="22" t="s">
        <v>1729</v>
      </c>
      <c r="E352" s="22">
        <v>345</v>
      </c>
    </row>
    <row r="353" spans="1:5" x14ac:dyDescent="0.25">
      <c r="A353" s="22" t="s">
        <v>122</v>
      </c>
      <c r="B353" s="22" t="s">
        <v>1725</v>
      </c>
      <c r="C353" s="22" t="s">
        <v>1730</v>
      </c>
      <c r="D353" s="22" t="s">
        <v>1731</v>
      </c>
      <c r="E353" s="22">
        <v>671</v>
      </c>
    </row>
    <row r="354" spans="1:5" x14ac:dyDescent="0.25">
      <c r="A354" s="22" t="s">
        <v>122</v>
      </c>
      <c r="B354" s="22" t="s">
        <v>1725</v>
      </c>
      <c r="C354" s="22" t="s">
        <v>1732</v>
      </c>
      <c r="D354" s="22" t="s">
        <v>1733</v>
      </c>
      <c r="E354" s="22">
        <v>425</v>
      </c>
    </row>
    <row r="355" spans="1:5" x14ac:dyDescent="0.25">
      <c r="A355" s="22" t="s">
        <v>122</v>
      </c>
      <c r="B355" s="22" t="s">
        <v>1725</v>
      </c>
      <c r="C355" s="22" t="s">
        <v>1734</v>
      </c>
      <c r="D355" s="22" t="s">
        <v>1735</v>
      </c>
      <c r="E355" s="22">
        <v>791</v>
      </c>
    </row>
    <row r="356" spans="1:5" x14ac:dyDescent="0.25">
      <c r="A356" s="22" t="s">
        <v>122</v>
      </c>
      <c r="B356" s="22" t="s">
        <v>1725</v>
      </c>
      <c r="C356" s="22" t="s">
        <v>1736</v>
      </c>
      <c r="D356" s="22" t="s">
        <v>1737</v>
      </c>
      <c r="E356" s="22">
        <v>810</v>
      </c>
    </row>
    <row r="357" spans="1:5" x14ac:dyDescent="0.25">
      <c r="A357" s="22" t="s">
        <v>122</v>
      </c>
      <c r="B357" s="22" t="s">
        <v>1725</v>
      </c>
      <c r="C357" s="22" t="s">
        <v>1738</v>
      </c>
      <c r="D357" s="22" t="s">
        <v>1739</v>
      </c>
      <c r="E357" s="22">
        <v>464</v>
      </c>
    </row>
    <row r="358" spans="1:5" x14ac:dyDescent="0.25">
      <c r="A358" s="22" t="s">
        <v>122</v>
      </c>
      <c r="B358" s="22" t="s">
        <v>1725</v>
      </c>
      <c r="C358" s="22" t="s">
        <v>1740</v>
      </c>
      <c r="D358" s="22" t="s">
        <v>1741</v>
      </c>
      <c r="E358" s="22">
        <v>651</v>
      </c>
    </row>
    <row r="359" spans="1:5" x14ac:dyDescent="0.25">
      <c r="A359" s="22" t="s">
        <v>122</v>
      </c>
      <c r="B359" s="22" t="s">
        <v>1742</v>
      </c>
      <c r="C359" s="22" t="s">
        <v>1743</v>
      </c>
      <c r="D359" s="22" t="s">
        <v>1744</v>
      </c>
      <c r="E359" s="22">
        <v>1048</v>
      </c>
    </row>
    <row r="360" spans="1:5" x14ac:dyDescent="0.25">
      <c r="A360" s="22" t="s">
        <v>122</v>
      </c>
      <c r="B360" s="22" t="s">
        <v>1742</v>
      </c>
      <c r="C360" s="22" t="s">
        <v>1745</v>
      </c>
      <c r="D360" s="22" t="s">
        <v>1746</v>
      </c>
      <c r="E360" s="22">
        <v>1034</v>
      </c>
    </row>
    <row r="361" spans="1:5" x14ac:dyDescent="0.25">
      <c r="A361" s="22" t="s">
        <v>122</v>
      </c>
      <c r="B361" s="22" t="s">
        <v>1742</v>
      </c>
      <c r="C361" s="22" t="s">
        <v>1747</v>
      </c>
      <c r="D361" s="22" t="s">
        <v>1748</v>
      </c>
      <c r="E361" s="22">
        <v>27</v>
      </c>
    </row>
    <row r="362" spans="1:5" x14ac:dyDescent="0.25">
      <c r="A362" s="22" t="s">
        <v>122</v>
      </c>
      <c r="B362" s="22" t="s">
        <v>1742</v>
      </c>
      <c r="C362" s="22" t="s">
        <v>1749</v>
      </c>
      <c r="D362" s="22" t="s">
        <v>1750</v>
      </c>
      <c r="E362" s="22">
        <v>441</v>
      </c>
    </row>
    <row r="363" spans="1:5" x14ac:dyDescent="0.25">
      <c r="A363" s="22" t="s">
        <v>122</v>
      </c>
      <c r="B363" s="22" t="s">
        <v>1742</v>
      </c>
      <c r="C363" s="22" t="s">
        <v>1751</v>
      </c>
      <c r="D363" s="22" t="s">
        <v>1752</v>
      </c>
      <c r="E363" s="22">
        <v>377</v>
      </c>
    </row>
    <row r="364" spans="1:5" x14ac:dyDescent="0.25">
      <c r="A364" s="22" t="s">
        <v>122</v>
      </c>
      <c r="B364" s="22" t="s">
        <v>1742</v>
      </c>
      <c r="C364" s="22" t="s">
        <v>1753</v>
      </c>
      <c r="D364" s="22" t="s">
        <v>1754</v>
      </c>
      <c r="E364" s="22">
        <v>2852</v>
      </c>
    </row>
    <row r="365" spans="1:5" x14ac:dyDescent="0.25">
      <c r="A365" s="22" t="s">
        <v>122</v>
      </c>
      <c r="B365" s="22" t="s">
        <v>1742</v>
      </c>
      <c r="C365" s="22" t="s">
        <v>1755</v>
      </c>
      <c r="D365" s="22" t="s">
        <v>1756</v>
      </c>
      <c r="E365" s="22">
        <v>8143</v>
      </c>
    </row>
    <row r="366" spans="1:5" x14ac:dyDescent="0.25">
      <c r="A366" s="22" t="s">
        <v>122</v>
      </c>
      <c r="B366" s="22" t="s">
        <v>1742</v>
      </c>
      <c r="C366" s="22" t="s">
        <v>1757</v>
      </c>
      <c r="D366" s="22" t="s">
        <v>1758</v>
      </c>
      <c r="E366" s="22">
        <v>378</v>
      </c>
    </row>
    <row r="367" spans="1:5" x14ac:dyDescent="0.25">
      <c r="A367" s="22" t="s">
        <v>122</v>
      </c>
      <c r="B367" s="22" t="s">
        <v>1742</v>
      </c>
      <c r="C367" s="22" t="s">
        <v>1759</v>
      </c>
      <c r="D367" s="22" t="s">
        <v>1760</v>
      </c>
      <c r="E367" s="22">
        <v>1318</v>
      </c>
    </row>
    <row r="368" spans="1:5" x14ac:dyDescent="0.25">
      <c r="A368" s="22" t="s">
        <v>122</v>
      </c>
      <c r="B368" s="22" t="s">
        <v>1742</v>
      </c>
      <c r="C368" s="22" t="s">
        <v>1761</v>
      </c>
      <c r="D368" s="22" t="s">
        <v>1762</v>
      </c>
      <c r="E368" s="22">
        <v>2013</v>
      </c>
    </row>
    <row r="369" spans="1:5" x14ac:dyDescent="0.25">
      <c r="A369" s="22" t="s">
        <v>122</v>
      </c>
      <c r="B369" s="22" t="s">
        <v>1742</v>
      </c>
      <c r="C369" s="22" t="s">
        <v>1763</v>
      </c>
      <c r="D369" s="22" t="s">
        <v>1764</v>
      </c>
      <c r="E369" s="22">
        <v>919</v>
      </c>
    </row>
    <row r="370" spans="1:5" x14ac:dyDescent="0.25">
      <c r="A370" s="22" t="s">
        <v>122</v>
      </c>
      <c r="B370" s="22" t="s">
        <v>1742</v>
      </c>
      <c r="C370" s="22" t="s">
        <v>1765</v>
      </c>
      <c r="D370" s="22" t="s">
        <v>1766</v>
      </c>
      <c r="E370" s="22">
        <v>142</v>
      </c>
    </row>
    <row r="371" spans="1:5" x14ac:dyDescent="0.25">
      <c r="A371" s="22" t="s">
        <v>122</v>
      </c>
      <c r="B371" s="22" t="s">
        <v>1742</v>
      </c>
      <c r="C371" s="22" t="s">
        <v>1767</v>
      </c>
      <c r="D371" s="22" t="s">
        <v>1768</v>
      </c>
      <c r="E371" s="22">
        <v>1624</v>
      </c>
    </row>
    <row r="372" spans="1:5" x14ac:dyDescent="0.25">
      <c r="A372" s="22" t="s">
        <v>122</v>
      </c>
      <c r="B372" s="22" t="s">
        <v>1742</v>
      </c>
      <c r="C372" s="22" t="s">
        <v>1769</v>
      </c>
      <c r="D372" s="22" t="s">
        <v>1770</v>
      </c>
      <c r="E372" s="22">
        <v>3219</v>
      </c>
    </row>
    <row r="373" spans="1:5" x14ac:dyDescent="0.25">
      <c r="A373" s="22" t="s">
        <v>122</v>
      </c>
      <c r="B373" s="22" t="s">
        <v>1742</v>
      </c>
      <c r="C373" s="22" t="s">
        <v>1771</v>
      </c>
      <c r="D373" s="22" t="s">
        <v>1772</v>
      </c>
      <c r="E373" s="22">
        <v>385</v>
      </c>
    </row>
    <row r="374" spans="1:5" x14ac:dyDescent="0.25">
      <c r="A374" s="22" t="s">
        <v>122</v>
      </c>
      <c r="B374" s="22" t="s">
        <v>1742</v>
      </c>
      <c r="C374" s="22" t="s">
        <v>1773</v>
      </c>
      <c r="D374" s="22" t="s">
        <v>1774</v>
      </c>
      <c r="E374" s="22">
        <v>266</v>
      </c>
    </row>
    <row r="375" spans="1:5" x14ac:dyDescent="0.25">
      <c r="A375" s="22" t="s">
        <v>122</v>
      </c>
      <c r="B375" s="22" t="s">
        <v>1742</v>
      </c>
      <c r="C375" s="22" t="s">
        <v>1775</v>
      </c>
      <c r="D375" s="22" t="s">
        <v>1776</v>
      </c>
      <c r="E375" s="22">
        <v>1889</v>
      </c>
    </row>
    <row r="376" spans="1:5" x14ac:dyDescent="0.25">
      <c r="A376" s="22" t="s">
        <v>122</v>
      </c>
      <c r="B376" s="22" t="s">
        <v>1742</v>
      </c>
      <c r="C376" s="22" t="s">
        <v>1777</v>
      </c>
      <c r="D376" s="22" t="s">
        <v>1778</v>
      </c>
      <c r="E376" s="22">
        <v>6</v>
      </c>
    </row>
    <row r="377" spans="1:5" x14ac:dyDescent="0.25">
      <c r="A377" s="22" t="s">
        <v>122</v>
      </c>
      <c r="B377" s="22" t="s">
        <v>1742</v>
      </c>
      <c r="C377" s="22" t="s">
        <v>1779</v>
      </c>
      <c r="D377" s="22" t="s">
        <v>1780</v>
      </c>
      <c r="E377" s="22">
        <v>201</v>
      </c>
    </row>
    <row r="378" spans="1:5" x14ac:dyDescent="0.25">
      <c r="A378" s="22" t="s">
        <v>122</v>
      </c>
      <c r="B378" s="22" t="s">
        <v>1742</v>
      </c>
      <c r="C378" s="22" t="s">
        <v>1781</v>
      </c>
      <c r="D378" s="22" t="s">
        <v>1782</v>
      </c>
      <c r="E378" s="22">
        <v>465</v>
      </c>
    </row>
    <row r="379" spans="1:5" x14ac:dyDescent="0.25">
      <c r="A379" s="22" t="s">
        <v>122</v>
      </c>
      <c r="B379" s="22" t="s">
        <v>1742</v>
      </c>
      <c r="C379" s="22" t="s">
        <v>1783</v>
      </c>
      <c r="D379" s="22" t="s">
        <v>1784</v>
      </c>
      <c r="E379" s="22">
        <v>116</v>
      </c>
    </row>
    <row r="380" spans="1:5" x14ac:dyDescent="0.25">
      <c r="A380" s="22" t="s">
        <v>122</v>
      </c>
      <c r="B380" s="22" t="s">
        <v>1742</v>
      </c>
      <c r="C380" s="22" t="s">
        <v>1785</v>
      </c>
      <c r="D380" s="22" t="s">
        <v>1786</v>
      </c>
      <c r="E380" s="22">
        <v>1139</v>
      </c>
    </row>
    <row r="381" spans="1:5" x14ac:dyDescent="0.25">
      <c r="A381" s="22" t="s">
        <v>122</v>
      </c>
      <c r="B381" s="22" t="s">
        <v>1742</v>
      </c>
      <c r="C381" s="22" t="s">
        <v>1787</v>
      </c>
      <c r="D381" s="22" t="s">
        <v>1788</v>
      </c>
      <c r="E381" s="22">
        <v>3954</v>
      </c>
    </row>
    <row r="382" spans="1:5" x14ac:dyDescent="0.25">
      <c r="A382" s="22" t="s">
        <v>122</v>
      </c>
      <c r="B382" s="22" t="s">
        <v>1742</v>
      </c>
      <c r="C382" s="22" t="s">
        <v>1789</v>
      </c>
      <c r="D382" s="22" t="s">
        <v>1790</v>
      </c>
      <c r="E382" s="22">
        <v>444</v>
      </c>
    </row>
    <row r="383" spans="1:5" x14ac:dyDescent="0.25">
      <c r="A383" s="22" t="s">
        <v>122</v>
      </c>
      <c r="B383" s="22" t="s">
        <v>1742</v>
      </c>
      <c r="C383" s="22" t="s">
        <v>1791</v>
      </c>
      <c r="D383" s="22" t="s">
        <v>1792</v>
      </c>
      <c r="E383" s="22">
        <v>1684</v>
      </c>
    </row>
    <row r="384" spans="1:5" x14ac:dyDescent="0.25">
      <c r="A384" s="22" t="s">
        <v>122</v>
      </c>
      <c r="B384" s="22" t="s">
        <v>1742</v>
      </c>
      <c r="C384" s="22" t="s">
        <v>1793</v>
      </c>
      <c r="D384" s="22" t="s">
        <v>1794</v>
      </c>
      <c r="E384" s="22">
        <v>63</v>
      </c>
    </row>
    <row r="385" spans="1:5" x14ac:dyDescent="0.25">
      <c r="A385" s="22" t="s">
        <v>122</v>
      </c>
      <c r="B385" s="22" t="s">
        <v>1742</v>
      </c>
      <c r="C385" s="22" t="s">
        <v>1795</v>
      </c>
      <c r="D385" s="22" t="s">
        <v>1796</v>
      </c>
      <c r="E385" s="22">
        <v>213</v>
      </c>
    </row>
    <row r="386" spans="1:5" x14ac:dyDescent="0.25">
      <c r="A386" s="22" t="s">
        <v>122</v>
      </c>
      <c r="B386" s="22" t="s">
        <v>1742</v>
      </c>
      <c r="C386" s="22" t="s">
        <v>1797</v>
      </c>
      <c r="D386" s="22" t="s">
        <v>1798</v>
      </c>
      <c r="E386" s="22">
        <v>744</v>
      </c>
    </row>
    <row r="387" spans="1:5" x14ac:dyDescent="0.25">
      <c r="A387" s="22" t="s">
        <v>122</v>
      </c>
      <c r="B387" s="22" t="s">
        <v>1742</v>
      </c>
      <c r="C387" s="22" t="s">
        <v>1799</v>
      </c>
      <c r="D387" s="22" t="s">
        <v>1800</v>
      </c>
      <c r="E387" s="22">
        <v>832</v>
      </c>
    </row>
    <row r="388" spans="1:5" x14ac:dyDescent="0.25">
      <c r="A388" s="22" t="s">
        <v>122</v>
      </c>
      <c r="B388" s="22" t="s">
        <v>1742</v>
      </c>
      <c r="C388" s="22" t="s">
        <v>1801</v>
      </c>
      <c r="D388" s="22" t="s">
        <v>1802</v>
      </c>
      <c r="E388" s="22">
        <v>1352</v>
      </c>
    </row>
    <row r="389" spans="1:5" x14ac:dyDescent="0.25">
      <c r="A389" s="22" t="s">
        <v>122</v>
      </c>
      <c r="B389" s="22" t="s">
        <v>1742</v>
      </c>
      <c r="C389" s="22" t="s">
        <v>1803</v>
      </c>
      <c r="D389" s="22" t="s">
        <v>1804</v>
      </c>
      <c r="E389" s="22">
        <v>71</v>
      </c>
    </row>
    <row r="390" spans="1:5" x14ac:dyDescent="0.25">
      <c r="A390" s="22" t="s">
        <v>122</v>
      </c>
      <c r="B390" s="22" t="s">
        <v>1742</v>
      </c>
      <c r="C390" s="22" t="s">
        <v>1805</v>
      </c>
      <c r="D390" s="22" t="s">
        <v>1806</v>
      </c>
      <c r="E390" s="22">
        <v>2397</v>
      </c>
    </row>
    <row r="391" spans="1:5" x14ac:dyDescent="0.25">
      <c r="A391" s="22" t="s">
        <v>122</v>
      </c>
      <c r="B391" s="22" t="s">
        <v>1742</v>
      </c>
      <c r="C391" s="22" t="s">
        <v>1807</v>
      </c>
      <c r="D391" s="22" t="s">
        <v>1808</v>
      </c>
      <c r="E391" s="22">
        <v>6287</v>
      </c>
    </row>
    <row r="392" spans="1:5" x14ac:dyDescent="0.25">
      <c r="A392" s="22" t="s">
        <v>122</v>
      </c>
      <c r="B392" s="22" t="s">
        <v>1742</v>
      </c>
      <c r="C392" s="22" t="s">
        <v>1809</v>
      </c>
      <c r="D392" s="22" t="s">
        <v>1810</v>
      </c>
      <c r="E392" s="22">
        <v>6090</v>
      </c>
    </row>
    <row r="393" spans="1:5" x14ac:dyDescent="0.25">
      <c r="A393" s="22" t="s">
        <v>122</v>
      </c>
      <c r="B393" s="22" t="s">
        <v>1742</v>
      </c>
      <c r="C393" s="22" t="s">
        <v>1811</v>
      </c>
      <c r="D393" s="22" t="s">
        <v>1812</v>
      </c>
      <c r="E393" s="22">
        <v>47</v>
      </c>
    </row>
    <row r="394" spans="1:5" x14ac:dyDescent="0.25">
      <c r="A394" s="22" t="s">
        <v>122</v>
      </c>
      <c r="B394" s="22" t="s">
        <v>1742</v>
      </c>
      <c r="C394" s="22" t="s">
        <v>1813</v>
      </c>
      <c r="D394" s="22" t="s">
        <v>1814</v>
      </c>
      <c r="E394" s="22">
        <v>3954</v>
      </c>
    </row>
    <row r="395" spans="1:5" x14ac:dyDescent="0.25">
      <c r="A395" s="22" t="s">
        <v>122</v>
      </c>
      <c r="B395" s="22" t="s">
        <v>1742</v>
      </c>
      <c r="C395" s="22" t="s">
        <v>1815</v>
      </c>
      <c r="D395" s="22" t="s">
        <v>1816</v>
      </c>
      <c r="E395" s="22">
        <v>0</v>
      </c>
    </row>
    <row r="396" spans="1:5" x14ac:dyDescent="0.25">
      <c r="A396" s="22" t="s">
        <v>122</v>
      </c>
      <c r="B396" s="22" t="s">
        <v>1742</v>
      </c>
      <c r="C396" s="22" t="s">
        <v>1817</v>
      </c>
      <c r="D396" s="22" t="s">
        <v>1818</v>
      </c>
      <c r="E396" s="22">
        <v>1633</v>
      </c>
    </row>
    <row r="397" spans="1:5" x14ac:dyDescent="0.25">
      <c r="A397" s="22" t="s">
        <v>122</v>
      </c>
      <c r="B397" s="22" t="s">
        <v>1742</v>
      </c>
      <c r="C397" s="22" t="s">
        <v>1819</v>
      </c>
      <c r="D397" s="22" t="s">
        <v>1820</v>
      </c>
      <c r="E397" s="22">
        <v>1569</v>
      </c>
    </row>
    <row r="398" spans="1:5" x14ac:dyDescent="0.25">
      <c r="A398" s="22" t="s">
        <v>122</v>
      </c>
      <c r="B398" s="22" t="s">
        <v>1742</v>
      </c>
      <c r="C398" s="22" t="s">
        <v>1821</v>
      </c>
      <c r="D398" s="22" t="s">
        <v>1822</v>
      </c>
      <c r="E398" s="22">
        <v>1545</v>
      </c>
    </row>
    <row r="399" spans="1:5" x14ac:dyDescent="0.25">
      <c r="A399" s="22" t="s">
        <v>122</v>
      </c>
      <c r="B399" s="22" t="s">
        <v>1742</v>
      </c>
      <c r="C399" s="22" t="s">
        <v>1823</v>
      </c>
      <c r="D399" s="22" t="s">
        <v>1824</v>
      </c>
      <c r="E399" s="22">
        <v>1432</v>
      </c>
    </row>
    <row r="400" spans="1:5" x14ac:dyDescent="0.25">
      <c r="A400" s="22" t="s">
        <v>122</v>
      </c>
      <c r="B400" s="22" t="s">
        <v>1742</v>
      </c>
      <c r="C400" s="22" t="s">
        <v>1825</v>
      </c>
      <c r="D400" s="22" t="s">
        <v>1826</v>
      </c>
      <c r="E400" s="22">
        <v>751</v>
      </c>
    </row>
    <row r="401" spans="1:5" x14ac:dyDescent="0.25">
      <c r="A401" s="22" t="s">
        <v>122</v>
      </c>
      <c r="B401" s="22" t="s">
        <v>1742</v>
      </c>
      <c r="C401" s="22" t="s">
        <v>1827</v>
      </c>
      <c r="D401" s="22" t="s">
        <v>1828</v>
      </c>
      <c r="E401" s="22">
        <v>861</v>
      </c>
    </row>
    <row r="402" spans="1:5" x14ac:dyDescent="0.25">
      <c r="A402" s="22" t="s">
        <v>122</v>
      </c>
      <c r="B402" s="22" t="s">
        <v>1742</v>
      </c>
      <c r="C402" s="22" t="s">
        <v>1829</v>
      </c>
      <c r="D402" s="22" t="s">
        <v>1830</v>
      </c>
      <c r="E402" s="22">
        <v>396</v>
      </c>
    </row>
    <row r="403" spans="1:5" x14ac:dyDescent="0.25">
      <c r="A403" s="22" t="s">
        <v>122</v>
      </c>
      <c r="B403" s="22" t="s">
        <v>1742</v>
      </c>
      <c r="C403" s="22" t="s">
        <v>1831</v>
      </c>
      <c r="D403" s="22" t="s">
        <v>1832</v>
      </c>
      <c r="E403" s="22">
        <v>532</v>
      </c>
    </row>
    <row r="404" spans="1:5" x14ac:dyDescent="0.25">
      <c r="A404" s="22" t="s">
        <v>122</v>
      </c>
      <c r="B404" s="22" t="s">
        <v>1742</v>
      </c>
      <c r="C404" s="22" t="s">
        <v>1833</v>
      </c>
      <c r="D404" s="22" t="s">
        <v>1834</v>
      </c>
      <c r="E404" s="22">
        <v>1594</v>
      </c>
    </row>
    <row r="405" spans="1:5" x14ac:dyDescent="0.25">
      <c r="A405" s="22" t="s">
        <v>122</v>
      </c>
      <c r="B405" s="22" t="s">
        <v>1742</v>
      </c>
      <c r="C405" s="22" t="s">
        <v>1835</v>
      </c>
      <c r="D405" s="22" t="s">
        <v>1836</v>
      </c>
      <c r="E405" s="22">
        <v>1266</v>
      </c>
    </row>
    <row r="406" spans="1:5" x14ac:dyDescent="0.25">
      <c r="A406" s="22" t="s">
        <v>122</v>
      </c>
      <c r="B406" s="22" t="s">
        <v>1742</v>
      </c>
      <c r="C406" s="22" t="s">
        <v>1837</v>
      </c>
      <c r="D406" s="22" t="s">
        <v>1838</v>
      </c>
      <c r="E406" s="22">
        <v>750</v>
      </c>
    </row>
    <row r="407" spans="1:5" x14ac:dyDescent="0.25">
      <c r="A407" s="22" t="s">
        <v>122</v>
      </c>
      <c r="B407" s="22" t="s">
        <v>65</v>
      </c>
      <c r="C407" s="22" t="s">
        <v>1839</v>
      </c>
      <c r="D407" s="22" t="s">
        <v>1840</v>
      </c>
      <c r="E407" s="22">
        <v>983</v>
      </c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54930-E9AF-4A2E-84CF-B4A0D76EA277}">
  <dimension ref="A1:AS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5" width="15.7109375" customWidth="1"/>
  </cols>
  <sheetData>
    <row r="1" spans="1:45" ht="24" customHeight="1" x14ac:dyDescent="0.3">
      <c r="A1" s="4" t="str">
        <f>HYPERLINK("#'Index'!A1", "&lt;&lt; Index")</f>
        <v>&lt;&lt; Index</v>
      </c>
      <c r="B1" s="20" t="s">
        <v>1841</v>
      </c>
      <c r="D1" s="20" t="s">
        <v>1842</v>
      </c>
    </row>
    <row r="2" spans="1:45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1843</v>
      </c>
      <c r="F2" s="21" t="s">
        <v>1844</v>
      </c>
      <c r="G2" s="21" t="s">
        <v>1845</v>
      </c>
      <c r="H2" s="21" t="s">
        <v>1846</v>
      </c>
      <c r="I2" s="21" t="s">
        <v>1847</v>
      </c>
      <c r="J2" s="21" t="s">
        <v>1848</v>
      </c>
      <c r="K2" s="21" t="s">
        <v>1849</v>
      </c>
      <c r="L2" s="21" t="s">
        <v>1850</v>
      </c>
      <c r="M2" s="21" t="s">
        <v>65</v>
      </c>
      <c r="N2" s="21" t="s">
        <v>1077</v>
      </c>
      <c r="O2" s="21" t="s">
        <v>1851</v>
      </c>
      <c r="P2" s="21" t="s">
        <v>1848</v>
      </c>
      <c r="Q2" s="21" t="s">
        <v>1849</v>
      </c>
      <c r="R2" s="21" t="s">
        <v>1850</v>
      </c>
      <c r="S2" s="21" t="s">
        <v>65</v>
      </c>
      <c r="T2" s="21" t="s">
        <v>1077</v>
      </c>
      <c r="U2" s="21" t="s">
        <v>1852</v>
      </c>
      <c r="V2" s="21" t="s">
        <v>1853</v>
      </c>
      <c r="W2" s="21" t="s">
        <v>1854</v>
      </c>
      <c r="X2" s="21" t="s">
        <v>1855</v>
      </c>
      <c r="Y2" s="21" t="s">
        <v>1856</v>
      </c>
      <c r="Z2" s="21" t="s">
        <v>1857</v>
      </c>
      <c r="AA2" s="21" t="s">
        <v>1858</v>
      </c>
      <c r="AB2" s="21" t="s">
        <v>1859</v>
      </c>
      <c r="AC2" s="21" t="s">
        <v>1860</v>
      </c>
      <c r="AD2" s="21" t="s">
        <v>1861</v>
      </c>
      <c r="AE2" s="21" t="s">
        <v>1862</v>
      </c>
      <c r="AF2" s="21" t="s">
        <v>1863</v>
      </c>
      <c r="AG2" s="21" t="s">
        <v>1864</v>
      </c>
      <c r="AH2" s="21" t="s">
        <v>1865</v>
      </c>
      <c r="AI2" s="21" t="s">
        <v>1866</v>
      </c>
      <c r="AJ2" s="21" t="s">
        <v>1860</v>
      </c>
      <c r="AK2" s="21" t="s">
        <v>1867</v>
      </c>
      <c r="AL2" s="21" t="s">
        <v>1868</v>
      </c>
      <c r="AM2" s="21" t="s">
        <v>1869</v>
      </c>
      <c r="AN2" s="21" t="s">
        <v>1870</v>
      </c>
      <c r="AO2" s="21" t="s">
        <v>1871</v>
      </c>
      <c r="AP2" s="21" t="s">
        <v>1872</v>
      </c>
      <c r="AQ2" s="21" t="s">
        <v>1873</v>
      </c>
      <c r="AR2" s="21" t="s">
        <v>1874</v>
      </c>
      <c r="AS2" s="21" t="s">
        <v>1875</v>
      </c>
    </row>
    <row r="3" spans="1:45" x14ac:dyDescent="0.25">
      <c r="A3" s="21"/>
      <c r="B3" s="21"/>
      <c r="C3" s="21"/>
      <c r="D3" s="21" t="s">
        <v>88</v>
      </c>
      <c r="E3" s="21" t="s">
        <v>1876</v>
      </c>
      <c r="F3" s="21" t="s">
        <v>1877</v>
      </c>
      <c r="G3" s="21" t="s">
        <v>1878</v>
      </c>
      <c r="H3" s="21" t="s">
        <v>1879</v>
      </c>
      <c r="I3" s="21" t="s">
        <v>1880</v>
      </c>
      <c r="J3" s="21" t="s">
        <v>1881</v>
      </c>
      <c r="K3" s="21" t="s">
        <v>1882</v>
      </c>
      <c r="L3" s="21" t="s">
        <v>1883</v>
      </c>
      <c r="M3" s="21" t="s">
        <v>1884</v>
      </c>
      <c r="N3" s="21" t="s">
        <v>1885</v>
      </c>
      <c r="O3" s="21" t="s">
        <v>1886</v>
      </c>
      <c r="P3" s="21" t="s">
        <v>1887</v>
      </c>
      <c r="Q3" s="21" t="s">
        <v>1888</v>
      </c>
      <c r="R3" s="21" t="s">
        <v>1889</v>
      </c>
      <c r="S3" s="21" t="s">
        <v>1890</v>
      </c>
      <c r="T3" s="21" t="s">
        <v>1891</v>
      </c>
      <c r="U3" s="21" t="s">
        <v>1892</v>
      </c>
      <c r="V3" s="21" t="s">
        <v>1893</v>
      </c>
      <c r="W3" s="21" t="s">
        <v>1894</v>
      </c>
      <c r="X3" s="21" t="s">
        <v>1895</v>
      </c>
      <c r="Y3" s="21" t="s">
        <v>1896</v>
      </c>
      <c r="Z3" s="21" t="s">
        <v>1897</v>
      </c>
      <c r="AA3" s="21" t="s">
        <v>1898</v>
      </c>
      <c r="AB3" s="21" t="s">
        <v>1899</v>
      </c>
      <c r="AC3" s="21" t="s">
        <v>1900</v>
      </c>
      <c r="AD3" s="21" t="s">
        <v>1901</v>
      </c>
      <c r="AE3" s="21" t="s">
        <v>1902</v>
      </c>
      <c r="AF3" s="21" t="s">
        <v>1903</v>
      </c>
      <c r="AG3" s="21" t="s">
        <v>1904</v>
      </c>
      <c r="AH3" s="21" t="s">
        <v>1905</v>
      </c>
      <c r="AI3" s="21" t="s">
        <v>1906</v>
      </c>
      <c r="AJ3" s="21" t="s">
        <v>1907</v>
      </c>
      <c r="AK3" s="21" t="s">
        <v>1908</v>
      </c>
      <c r="AL3" s="21" t="s">
        <v>1909</v>
      </c>
      <c r="AM3" s="21" t="s">
        <v>1910</v>
      </c>
      <c r="AN3" s="21" t="s">
        <v>1911</v>
      </c>
      <c r="AO3" s="21" t="s">
        <v>1912</v>
      </c>
      <c r="AP3" s="21" t="s">
        <v>1913</v>
      </c>
      <c r="AQ3" s="21" t="s">
        <v>1914</v>
      </c>
      <c r="AR3" s="21" t="s">
        <v>1915</v>
      </c>
      <c r="AS3" s="21" t="s">
        <v>1916</v>
      </c>
    </row>
    <row r="4" spans="1:45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315</v>
      </c>
      <c r="F4" s="22">
        <v>8629</v>
      </c>
      <c r="G4" s="22">
        <v>0</v>
      </c>
      <c r="H4" s="24">
        <v>290.65800000000002</v>
      </c>
      <c r="I4" s="24">
        <v>213.28</v>
      </c>
      <c r="J4" s="24">
        <v>0</v>
      </c>
      <c r="K4" s="24">
        <v>0</v>
      </c>
      <c r="L4" s="24">
        <v>0</v>
      </c>
      <c r="M4" s="24">
        <v>0</v>
      </c>
      <c r="N4" s="24">
        <v>213.28</v>
      </c>
      <c r="O4" s="24">
        <v>203.8</v>
      </c>
      <c r="P4" s="24">
        <v>0</v>
      </c>
      <c r="Q4" s="24">
        <v>0</v>
      </c>
      <c r="R4" s="24">
        <v>0</v>
      </c>
      <c r="S4" s="24">
        <v>0</v>
      </c>
      <c r="T4" s="24">
        <v>203.79900000000001</v>
      </c>
      <c r="U4" s="24">
        <v>157.30600000000001</v>
      </c>
      <c r="V4" s="22">
        <v>0</v>
      </c>
      <c r="W4" s="22">
        <v>18812</v>
      </c>
      <c r="X4" s="22">
        <v>844340</v>
      </c>
      <c r="Y4" s="22">
        <v>2</v>
      </c>
      <c r="Z4" s="22">
        <v>0</v>
      </c>
      <c r="AA4" s="22">
        <v>1</v>
      </c>
      <c r="AB4" s="22">
        <v>0</v>
      </c>
      <c r="AC4" s="22">
        <v>1</v>
      </c>
      <c r="AD4" s="22">
        <v>1</v>
      </c>
      <c r="AE4" s="22">
        <v>2</v>
      </c>
      <c r="AF4" s="22">
        <v>16</v>
      </c>
      <c r="AG4" s="22">
        <v>10</v>
      </c>
      <c r="AH4" s="22">
        <v>2</v>
      </c>
      <c r="AI4" s="22">
        <v>0</v>
      </c>
      <c r="AJ4" s="22">
        <v>4</v>
      </c>
      <c r="AK4" s="22">
        <v>0</v>
      </c>
      <c r="AL4" s="22">
        <v>0</v>
      </c>
      <c r="AM4" s="22">
        <v>0</v>
      </c>
      <c r="AN4" s="22">
        <v>6</v>
      </c>
      <c r="AO4" s="22">
        <v>8</v>
      </c>
      <c r="AP4" s="22">
        <v>57</v>
      </c>
      <c r="AQ4" s="22">
        <v>26</v>
      </c>
      <c r="AR4" s="22">
        <v>20</v>
      </c>
      <c r="AS4" s="22">
        <v>5</v>
      </c>
    </row>
    <row r="5" spans="1:45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91</v>
      </c>
      <c r="F5" s="22">
        <v>3830.76</v>
      </c>
      <c r="G5" s="22">
        <v>0</v>
      </c>
      <c r="H5" s="24">
        <v>117.69</v>
      </c>
      <c r="I5" s="24">
        <v>122.64</v>
      </c>
      <c r="J5" s="24">
        <v>0</v>
      </c>
      <c r="K5" s="24">
        <v>0</v>
      </c>
      <c r="L5" s="24">
        <v>0</v>
      </c>
      <c r="M5" s="24">
        <v>0</v>
      </c>
      <c r="N5" s="24">
        <v>122.64</v>
      </c>
      <c r="O5" s="24">
        <v>108.2</v>
      </c>
      <c r="P5" s="24">
        <v>0</v>
      </c>
      <c r="Q5" s="24">
        <v>0</v>
      </c>
      <c r="R5" s="24">
        <v>0</v>
      </c>
      <c r="S5" s="24">
        <v>0</v>
      </c>
      <c r="T5" s="24">
        <v>108.2</v>
      </c>
      <c r="U5" s="24">
        <v>42.97</v>
      </c>
      <c r="V5" s="22">
        <v>0</v>
      </c>
      <c r="W5" s="22">
        <v>5808</v>
      </c>
      <c r="X5" s="22">
        <v>121289.83</v>
      </c>
      <c r="Y5" s="22">
        <v>2</v>
      </c>
      <c r="Z5" s="22">
        <v>1</v>
      </c>
      <c r="AA5" s="22">
        <v>1</v>
      </c>
      <c r="AB5" s="22">
        <v>1</v>
      </c>
      <c r="AC5" s="22">
        <v>1</v>
      </c>
      <c r="AD5" s="22">
        <v>0</v>
      </c>
      <c r="AE5" s="22">
        <v>1</v>
      </c>
      <c r="AF5" s="22">
        <v>3</v>
      </c>
      <c r="AG5" s="22">
        <v>0</v>
      </c>
      <c r="AH5" s="22">
        <v>3</v>
      </c>
      <c r="AI5" s="22">
        <v>2</v>
      </c>
      <c r="AJ5" s="22">
        <v>2</v>
      </c>
      <c r="AK5" s="22">
        <v>0</v>
      </c>
      <c r="AL5" s="22">
        <v>0</v>
      </c>
      <c r="AM5" s="22">
        <v>0</v>
      </c>
      <c r="AN5" s="22">
        <v>3</v>
      </c>
      <c r="AO5" s="22">
        <v>4</v>
      </c>
      <c r="AP5" s="22">
        <v>54</v>
      </c>
      <c r="AQ5" s="22">
        <v>1</v>
      </c>
      <c r="AR5" s="22">
        <v>6</v>
      </c>
      <c r="AS5" s="22">
        <v>2</v>
      </c>
    </row>
    <row r="6" spans="1:45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14055</v>
      </c>
      <c r="F6" s="22">
        <v>84800</v>
      </c>
      <c r="G6" s="22">
        <v>0</v>
      </c>
      <c r="H6" s="24">
        <v>5641</v>
      </c>
      <c r="I6" s="24">
        <v>4934</v>
      </c>
      <c r="J6" s="24">
        <v>0</v>
      </c>
      <c r="K6" s="24">
        <v>0</v>
      </c>
      <c r="L6" s="24">
        <v>0</v>
      </c>
      <c r="M6" s="24">
        <v>0</v>
      </c>
      <c r="N6" s="24">
        <v>4934</v>
      </c>
      <c r="O6" s="24">
        <v>4309</v>
      </c>
      <c r="P6" s="24">
        <v>0</v>
      </c>
      <c r="Q6" s="24">
        <v>0</v>
      </c>
      <c r="R6" s="24">
        <v>0</v>
      </c>
      <c r="S6" s="24">
        <v>0</v>
      </c>
      <c r="T6" s="24">
        <v>4309</v>
      </c>
      <c r="U6" s="24">
        <v>4100</v>
      </c>
      <c r="V6" s="22">
        <v>0</v>
      </c>
      <c r="W6" s="22">
        <v>468358</v>
      </c>
      <c r="X6" s="22">
        <v>19160</v>
      </c>
      <c r="Y6" s="22">
        <v>777</v>
      </c>
      <c r="Z6" s="22">
        <v>49</v>
      </c>
      <c r="AA6" s="22">
        <v>626</v>
      </c>
      <c r="AB6" s="22">
        <v>292</v>
      </c>
      <c r="AC6" s="22">
        <v>132</v>
      </c>
      <c r="AD6" s="22">
        <v>890</v>
      </c>
      <c r="AE6" s="22">
        <v>728</v>
      </c>
      <c r="AF6" s="22">
        <v>1922</v>
      </c>
      <c r="AG6" s="22">
        <v>516</v>
      </c>
      <c r="AH6" s="22">
        <v>1269</v>
      </c>
      <c r="AI6" s="22">
        <v>581</v>
      </c>
      <c r="AJ6" s="22">
        <v>174</v>
      </c>
      <c r="AK6" s="22">
        <v>155</v>
      </c>
      <c r="AL6" s="22">
        <v>64</v>
      </c>
      <c r="AM6" s="22">
        <v>54</v>
      </c>
      <c r="AN6" s="22">
        <v>1497</v>
      </c>
      <c r="AO6" s="22">
        <v>2225</v>
      </c>
      <c r="AP6" s="22">
        <v>5379</v>
      </c>
      <c r="AQ6" s="22">
        <v>538</v>
      </c>
      <c r="AR6" s="22">
        <v>110</v>
      </c>
      <c r="AS6" s="22">
        <v>157</v>
      </c>
    </row>
    <row r="7" spans="1:45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182</v>
      </c>
      <c r="F7" s="22">
        <v>4416.5</v>
      </c>
      <c r="G7" s="22">
        <v>0</v>
      </c>
      <c r="H7" s="24">
        <v>198.5</v>
      </c>
      <c r="I7" s="24">
        <v>164.4</v>
      </c>
      <c r="J7" s="24">
        <v>0</v>
      </c>
      <c r="K7" s="24">
        <v>0</v>
      </c>
      <c r="L7" s="24">
        <v>0</v>
      </c>
      <c r="M7" s="24">
        <v>0</v>
      </c>
      <c r="N7" s="24">
        <v>164.4</v>
      </c>
      <c r="O7" s="24">
        <v>148.13</v>
      </c>
      <c r="P7" s="24">
        <v>0</v>
      </c>
      <c r="Q7" s="24">
        <v>0</v>
      </c>
      <c r="R7" s="24">
        <v>0</v>
      </c>
      <c r="S7" s="24">
        <v>0</v>
      </c>
      <c r="T7" s="24">
        <v>148.13</v>
      </c>
      <c r="U7" s="24">
        <v>104.89</v>
      </c>
      <c r="V7" s="22">
        <v>0</v>
      </c>
      <c r="W7" s="22">
        <v>8171</v>
      </c>
      <c r="X7" s="22">
        <v>314226</v>
      </c>
      <c r="Y7" s="22">
        <v>1</v>
      </c>
      <c r="Z7" s="22">
        <v>0</v>
      </c>
      <c r="AA7" s="22">
        <v>1</v>
      </c>
      <c r="AB7" s="22">
        <v>1</v>
      </c>
      <c r="AC7" s="22">
        <v>0</v>
      </c>
      <c r="AD7" s="22">
        <v>0</v>
      </c>
      <c r="AE7" s="22">
        <v>1</v>
      </c>
      <c r="AF7" s="22">
        <v>1</v>
      </c>
      <c r="AG7" s="22">
        <v>1</v>
      </c>
      <c r="AH7" s="22">
        <v>0</v>
      </c>
      <c r="AI7" s="22">
        <v>0</v>
      </c>
      <c r="AJ7" s="22">
        <v>0</v>
      </c>
      <c r="AK7" s="22">
        <v>1</v>
      </c>
      <c r="AL7" s="22">
        <v>0</v>
      </c>
      <c r="AM7" s="22">
        <v>1</v>
      </c>
      <c r="AN7" s="22">
        <v>1</v>
      </c>
      <c r="AO7" s="22">
        <v>2</v>
      </c>
      <c r="AP7" s="22">
        <v>272</v>
      </c>
      <c r="AQ7" s="22">
        <v>5</v>
      </c>
      <c r="AR7" s="22">
        <v>16</v>
      </c>
      <c r="AS7" s="22">
        <v>0</v>
      </c>
    </row>
    <row r="8" spans="1:45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108</v>
      </c>
      <c r="F8" s="22">
        <v>5989</v>
      </c>
      <c r="G8" s="22">
        <v>0</v>
      </c>
      <c r="H8" s="24">
        <v>158.09</v>
      </c>
      <c r="I8" s="24">
        <v>94.74</v>
      </c>
      <c r="J8" s="24">
        <v>0</v>
      </c>
      <c r="K8" s="24">
        <v>0</v>
      </c>
      <c r="L8" s="24">
        <v>0</v>
      </c>
      <c r="M8" s="24">
        <v>18.399999999999999</v>
      </c>
      <c r="N8" s="24">
        <v>113.14</v>
      </c>
      <c r="O8" s="24">
        <v>99.56</v>
      </c>
      <c r="P8" s="24">
        <v>0</v>
      </c>
      <c r="Q8" s="24">
        <v>0</v>
      </c>
      <c r="R8" s="24">
        <v>0</v>
      </c>
      <c r="S8" s="24">
        <v>0</v>
      </c>
      <c r="T8" s="24">
        <v>99.56</v>
      </c>
      <c r="U8" s="24">
        <v>40.606000000000002</v>
      </c>
      <c r="V8" s="22">
        <v>0</v>
      </c>
      <c r="W8" s="22">
        <v>6171</v>
      </c>
      <c r="X8" s="22">
        <v>94719.9</v>
      </c>
      <c r="Y8" s="22">
        <v>5</v>
      </c>
      <c r="Z8" s="22">
        <v>5</v>
      </c>
      <c r="AA8" s="22">
        <v>0</v>
      </c>
      <c r="AB8" s="22">
        <v>0</v>
      </c>
      <c r="AC8" s="22">
        <v>30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336</v>
      </c>
      <c r="AQ8" s="22">
        <v>25</v>
      </c>
      <c r="AR8" s="22">
        <v>28</v>
      </c>
      <c r="AS8" s="22">
        <v>5</v>
      </c>
    </row>
    <row r="9" spans="1:45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11526</v>
      </c>
      <c r="F9" s="22">
        <v>69984</v>
      </c>
      <c r="G9" s="22">
        <v>0</v>
      </c>
      <c r="H9" s="24">
        <v>4742.08</v>
      </c>
      <c r="I9" s="24">
        <v>0</v>
      </c>
      <c r="J9" s="24">
        <v>3760</v>
      </c>
      <c r="K9" s="24">
        <v>0</v>
      </c>
      <c r="L9" s="24">
        <v>0</v>
      </c>
      <c r="M9" s="24">
        <v>175</v>
      </c>
      <c r="N9" s="24">
        <v>3935</v>
      </c>
      <c r="O9" s="24">
        <v>3251</v>
      </c>
      <c r="P9" s="24">
        <v>0</v>
      </c>
      <c r="Q9" s="24">
        <v>0</v>
      </c>
      <c r="R9" s="24">
        <v>0</v>
      </c>
      <c r="S9" s="24">
        <v>0</v>
      </c>
      <c r="T9" s="24">
        <v>3251</v>
      </c>
      <c r="U9" s="24">
        <v>2452</v>
      </c>
      <c r="V9" s="22">
        <v>0</v>
      </c>
      <c r="W9" s="22">
        <v>356063</v>
      </c>
      <c r="X9" s="22">
        <v>16051325</v>
      </c>
      <c r="Y9" s="22">
        <v>687</v>
      </c>
      <c r="Z9" s="22">
        <v>380</v>
      </c>
      <c r="AA9" s="22">
        <v>307</v>
      </c>
      <c r="AB9" s="22">
        <v>78</v>
      </c>
      <c r="AC9" s="22">
        <v>329</v>
      </c>
      <c r="AD9" s="22">
        <v>2</v>
      </c>
      <c r="AE9" s="22">
        <v>307</v>
      </c>
      <c r="AF9" s="22">
        <v>1048</v>
      </c>
      <c r="AG9" s="22">
        <v>487</v>
      </c>
      <c r="AH9" s="22">
        <v>561</v>
      </c>
      <c r="AI9" s="22">
        <v>1194</v>
      </c>
      <c r="AJ9" s="22">
        <v>290</v>
      </c>
      <c r="AK9" s="22">
        <v>242</v>
      </c>
      <c r="AL9" s="22">
        <v>118</v>
      </c>
      <c r="AM9" s="22">
        <v>124</v>
      </c>
      <c r="AN9" s="22">
        <v>685</v>
      </c>
      <c r="AO9" s="22">
        <v>992</v>
      </c>
      <c r="AP9" s="22">
        <v>19229</v>
      </c>
      <c r="AQ9" s="22">
        <v>277</v>
      </c>
      <c r="AR9" s="22">
        <v>184</v>
      </c>
      <c r="AS9" s="22">
        <v>337</v>
      </c>
    </row>
    <row r="10" spans="1:45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165</v>
      </c>
      <c r="F10" s="22">
        <v>4829.47</v>
      </c>
      <c r="G10" s="22">
        <v>0</v>
      </c>
      <c r="H10" s="24">
        <v>184</v>
      </c>
      <c r="I10" s="24">
        <v>125</v>
      </c>
      <c r="J10" s="24">
        <v>0</v>
      </c>
      <c r="K10" s="24">
        <v>0</v>
      </c>
      <c r="L10" s="24">
        <v>4</v>
      </c>
      <c r="M10" s="24">
        <v>0</v>
      </c>
      <c r="N10" s="24">
        <v>129</v>
      </c>
      <c r="O10" s="24">
        <v>113.5</v>
      </c>
      <c r="P10" s="24">
        <v>0</v>
      </c>
      <c r="Q10" s="24">
        <v>0</v>
      </c>
      <c r="R10" s="24">
        <v>0</v>
      </c>
      <c r="S10" s="24">
        <v>0</v>
      </c>
      <c r="T10" s="24">
        <v>113.5</v>
      </c>
      <c r="U10" s="24">
        <v>66</v>
      </c>
      <c r="V10" s="22">
        <v>0</v>
      </c>
      <c r="W10" s="22">
        <v>8843</v>
      </c>
      <c r="X10" s="22">
        <v>261781</v>
      </c>
      <c r="Y10" s="22">
        <v>3</v>
      </c>
      <c r="Z10" s="22">
        <v>1</v>
      </c>
      <c r="AA10" s="22">
        <v>2</v>
      </c>
      <c r="AB10" s="22">
        <v>1</v>
      </c>
      <c r="AC10" s="22">
        <v>107</v>
      </c>
      <c r="AD10" s="22">
        <v>0</v>
      </c>
      <c r="AE10" s="22">
        <v>2</v>
      </c>
      <c r="AF10" s="22">
        <v>1</v>
      </c>
      <c r="AG10" s="22">
        <v>1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2</v>
      </c>
      <c r="AP10" s="22">
        <v>785</v>
      </c>
      <c r="AQ10" s="22">
        <v>22</v>
      </c>
      <c r="AR10" s="22">
        <v>14</v>
      </c>
      <c r="AS10" s="22">
        <v>10</v>
      </c>
    </row>
    <row r="11" spans="1:45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463</v>
      </c>
      <c r="F11" s="22">
        <v>7344.08</v>
      </c>
      <c r="G11" s="22">
        <v>0</v>
      </c>
      <c r="H11" s="24">
        <v>432.3</v>
      </c>
      <c r="I11" s="24">
        <v>0</v>
      </c>
      <c r="J11" s="24">
        <v>0</v>
      </c>
      <c r="K11" s="24">
        <v>0</v>
      </c>
      <c r="L11" s="24">
        <v>661.26</v>
      </c>
      <c r="M11" s="24">
        <v>0</v>
      </c>
      <c r="N11" s="24">
        <v>661.26300000000003</v>
      </c>
      <c r="O11" s="24">
        <v>0</v>
      </c>
      <c r="P11" s="24">
        <v>0</v>
      </c>
      <c r="Q11" s="24">
        <v>0</v>
      </c>
      <c r="R11" s="24">
        <v>474.19</v>
      </c>
      <c r="S11" s="24">
        <v>0</v>
      </c>
      <c r="T11" s="24">
        <v>474.185</v>
      </c>
      <c r="U11" s="24">
        <v>252</v>
      </c>
      <c r="V11" s="22">
        <v>0</v>
      </c>
      <c r="W11" s="22">
        <v>24340</v>
      </c>
      <c r="X11" s="22">
        <v>976579</v>
      </c>
      <c r="Y11" s="22">
        <v>42</v>
      </c>
      <c r="Z11" s="22">
        <v>1</v>
      </c>
      <c r="AA11" s="22">
        <v>0</v>
      </c>
      <c r="AB11" s="22">
        <v>0</v>
      </c>
      <c r="AC11" s="22">
        <v>91</v>
      </c>
      <c r="AD11" s="22">
        <v>0</v>
      </c>
      <c r="AE11" s="22">
        <v>41</v>
      </c>
      <c r="AF11" s="22">
        <v>16</v>
      </c>
      <c r="AG11" s="22">
        <v>13</v>
      </c>
      <c r="AH11" s="22">
        <v>3</v>
      </c>
      <c r="AI11" s="22">
        <v>3</v>
      </c>
      <c r="AJ11" s="22">
        <v>0</v>
      </c>
      <c r="AK11" s="22">
        <v>0</v>
      </c>
      <c r="AL11" s="22">
        <v>0</v>
      </c>
      <c r="AM11" s="22">
        <v>0</v>
      </c>
      <c r="AN11" s="22">
        <v>3</v>
      </c>
      <c r="AO11" s="22">
        <v>44</v>
      </c>
      <c r="AP11" s="22">
        <v>1289</v>
      </c>
      <c r="AQ11" s="22">
        <v>21</v>
      </c>
      <c r="AR11" s="22">
        <v>16</v>
      </c>
      <c r="AS11" s="22">
        <v>4</v>
      </c>
    </row>
    <row r="12" spans="1:45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120.2</v>
      </c>
      <c r="F12" s="22">
        <v>2201.6</v>
      </c>
      <c r="G12" s="22"/>
      <c r="H12" s="24">
        <v>101.32</v>
      </c>
      <c r="I12" s="24">
        <v>90</v>
      </c>
      <c r="J12" s="24"/>
      <c r="K12" s="24"/>
      <c r="L12" s="24">
        <v>9</v>
      </c>
      <c r="M12" s="24"/>
      <c r="N12" s="24">
        <v>99</v>
      </c>
      <c r="O12" s="24">
        <v>83</v>
      </c>
      <c r="P12" s="24"/>
      <c r="Q12" s="24"/>
      <c r="R12" s="24"/>
      <c r="S12" s="24"/>
      <c r="T12" s="24">
        <v>83</v>
      </c>
      <c r="U12" s="24">
        <v>46.8</v>
      </c>
      <c r="V12" s="22"/>
      <c r="W12" s="22">
        <v>4879</v>
      </c>
      <c r="X12" s="22">
        <v>129928</v>
      </c>
      <c r="Y12" s="22"/>
      <c r="Z12" s="22"/>
      <c r="AA12" s="22"/>
      <c r="AB12" s="22"/>
      <c r="AC12" s="22">
        <v>34</v>
      </c>
      <c r="AD12" s="22"/>
      <c r="AE12" s="22"/>
      <c r="AF12" s="22"/>
      <c r="AG12" s="22"/>
      <c r="AH12" s="22"/>
      <c r="AI12" s="22"/>
      <c r="AJ12" s="22">
        <v>34</v>
      </c>
      <c r="AK12" s="22">
        <v>0</v>
      </c>
      <c r="AL12" s="22">
        <v>0</v>
      </c>
      <c r="AM12" s="22">
        <v>0</v>
      </c>
      <c r="AN12" s="22"/>
      <c r="AO12" s="22"/>
      <c r="AP12" s="22">
        <v>222</v>
      </c>
      <c r="AQ12" s="22">
        <v>9</v>
      </c>
      <c r="AR12" s="22">
        <v>8</v>
      </c>
      <c r="AS12" s="22"/>
    </row>
    <row r="13" spans="1:45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252</v>
      </c>
      <c r="F13" s="22">
        <v>3769.26</v>
      </c>
      <c r="G13" s="22">
        <v>0</v>
      </c>
      <c r="H13" s="24">
        <v>210.43</v>
      </c>
      <c r="I13" s="24">
        <v>153.19999999999999</v>
      </c>
      <c r="J13" s="24">
        <v>0</v>
      </c>
      <c r="K13" s="24">
        <v>0</v>
      </c>
      <c r="L13" s="24">
        <v>3.35</v>
      </c>
      <c r="M13" s="24">
        <v>7.28</v>
      </c>
      <c r="N13" s="24">
        <v>163.83000000000001</v>
      </c>
      <c r="O13" s="24">
        <v>142.4</v>
      </c>
      <c r="P13" s="24">
        <v>0</v>
      </c>
      <c r="Q13" s="24">
        <v>0</v>
      </c>
      <c r="R13" s="24">
        <v>7.5</v>
      </c>
      <c r="S13" s="24">
        <v>6.01</v>
      </c>
      <c r="T13" s="24">
        <v>155.91</v>
      </c>
      <c r="U13" s="24">
        <v>109.55</v>
      </c>
      <c r="V13" s="22">
        <v>0</v>
      </c>
      <c r="W13" s="22">
        <v>10327</v>
      </c>
      <c r="X13" s="22">
        <v>268549.44</v>
      </c>
      <c r="Y13" s="22">
        <v>9</v>
      </c>
      <c r="Z13" s="22">
        <v>8</v>
      </c>
      <c r="AA13" s="22">
        <v>1</v>
      </c>
      <c r="AB13" s="22">
        <v>1</v>
      </c>
      <c r="AC13" s="22">
        <v>0</v>
      </c>
      <c r="AD13" s="22">
        <v>0</v>
      </c>
      <c r="AE13" s="22">
        <v>1</v>
      </c>
      <c r="AF13" s="22">
        <v>4</v>
      </c>
      <c r="AG13" s="22">
        <v>3</v>
      </c>
      <c r="AH13" s="22">
        <v>1</v>
      </c>
      <c r="AI13" s="22">
        <v>1</v>
      </c>
      <c r="AJ13" s="22">
        <v>0</v>
      </c>
      <c r="AK13" s="22">
        <v>0</v>
      </c>
      <c r="AL13" s="22">
        <v>0</v>
      </c>
      <c r="AM13" s="22">
        <v>0</v>
      </c>
      <c r="AN13" s="22">
        <v>1</v>
      </c>
      <c r="AO13" s="22">
        <v>2</v>
      </c>
      <c r="AP13" s="22">
        <v>1134</v>
      </c>
      <c r="AQ13" s="22">
        <v>14</v>
      </c>
      <c r="AR13" s="22">
        <v>22</v>
      </c>
      <c r="AS13" s="22">
        <v>7</v>
      </c>
    </row>
    <row r="14" spans="1:45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1178</v>
      </c>
      <c r="F14" s="22">
        <v>12433</v>
      </c>
      <c r="G14" s="22">
        <v>0</v>
      </c>
      <c r="H14" s="24">
        <v>786.2</v>
      </c>
      <c r="I14" s="24">
        <v>615.20000000000005</v>
      </c>
      <c r="J14" s="24">
        <v>0</v>
      </c>
      <c r="K14" s="24">
        <v>0</v>
      </c>
      <c r="L14" s="24">
        <v>0</v>
      </c>
      <c r="M14" s="24">
        <v>0</v>
      </c>
      <c r="N14" s="24">
        <v>615.20000000000005</v>
      </c>
      <c r="O14" s="24">
        <v>533.4</v>
      </c>
      <c r="P14" s="24">
        <v>0</v>
      </c>
      <c r="Q14" s="24">
        <v>0</v>
      </c>
      <c r="R14" s="24">
        <v>0</v>
      </c>
      <c r="S14" s="24">
        <v>0</v>
      </c>
      <c r="T14" s="24">
        <v>533.4</v>
      </c>
      <c r="U14" s="24">
        <v>520.79999999999995</v>
      </c>
      <c r="V14" s="22">
        <v>0</v>
      </c>
      <c r="W14" s="22">
        <v>39747</v>
      </c>
      <c r="X14" s="22">
        <v>1255521</v>
      </c>
      <c r="Y14" s="22">
        <v>3</v>
      </c>
      <c r="Z14" s="22">
        <v>1</v>
      </c>
      <c r="AA14" s="22">
        <v>0</v>
      </c>
      <c r="AB14" s="22">
        <v>0</v>
      </c>
      <c r="AC14" s="22">
        <v>2</v>
      </c>
      <c r="AD14" s="22">
        <v>0</v>
      </c>
      <c r="AE14" s="22">
        <v>2</v>
      </c>
      <c r="AF14" s="22">
        <v>13</v>
      </c>
      <c r="AG14" s="22">
        <v>6</v>
      </c>
      <c r="AH14" s="22">
        <v>6</v>
      </c>
      <c r="AI14" s="22">
        <v>1</v>
      </c>
      <c r="AJ14" s="22">
        <v>0</v>
      </c>
      <c r="AK14" s="22">
        <v>0</v>
      </c>
      <c r="AL14" s="22">
        <v>0</v>
      </c>
      <c r="AM14" s="22">
        <v>0</v>
      </c>
      <c r="AN14" s="22">
        <v>7</v>
      </c>
      <c r="AO14" s="22">
        <v>9</v>
      </c>
      <c r="AP14" s="22">
        <v>969</v>
      </c>
      <c r="AQ14" s="22">
        <v>40</v>
      </c>
      <c r="AR14" s="22">
        <v>7</v>
      </c>
      <c r="AS14" s="22">
        <v>13</v>
      </c>
    </row>
    <row r="15" spans="1:45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260</v>
      </c>
      <c r="F15" s="22">
        <v>4337.2</v>
      </c>
      <c r="G15" s="22">
        <v>0</v>
      </c>
      <c r="H15" s="24">
        <v>211.6</v>
      </c>
      <c r="I15" s="24">
        <v>220.3</v>
      </c>
      <c r="J15" s="24">
        <v>0</v>
      </c>
      <c r="K15" s="24">
        <v>0</v>
      </c>
      <c r="L15" s="24">
        <v>0</v>
      </c>
      <c r="M15" s="24">
        <v>0</v>
      </c>
      <c r="N15" s="24">
        <v>220.3</v>
      </c>
      <c r="O15" s="24">
        <v>204.2</v>
      </c>
      <c r="P15" s="24">
        <v>0</v>
      </c>
      <c r="Q15" s="24">
        <v>0</v>
      </c>
      <c r="R15" s="24">
        <v>0</v>
      </c>
      <c r="S15" s="24">
        <v>0</v>
      </c>
      <c r="T15" s="24">
        <v>204.2</v>
      </c>
      <c r="U15" s="24">
        <v>136.9</v>
      </c>
      <c r="V15" s="22">
        <v>0</v>
      </c>
      <c r="W15" s="22">
        <v>10295</v>
      </c>
      <c r="X15" s="22">
        <v>241122.09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706</v>
      </c>
      <c r="AQ15" s="22">
        <v>30</v>
      </c>
      <c r="AR15" s="22">
        <v>17</v>
      </c>
      <c r="AS15" s="22">
        <v>10</v>
      </c>
    </row>
    <row r="16" spans="1:45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1074</v>
      </c>
      <c r="F16" s="22">
        <v>11973.96</v>
      </c>
      <c r="G16" s="22">
        <v>0</v>
      </c>
      <c r="H16" s="24">
        <v>769</v>
      </c>
      <c r="I16" s="24">
        <v>429.12</v>
      </c>
      <c r="J16" s="24">
        <v>0</v>
      </c>
      <c r="K16" s="24">
        <v>0</v>
      </c>
      <c r="L16" s="24">
        <v>0</v>
      </c>
      <c r="M16" s="24">
        <v>0</v>
      </c>
      <c r="N16" s="24">
        <v>429.12</v>
      </c>
      <c r="O16" s="24">
        <v>395.56</v>
      </c>
      <c r="P16" s="24">
        <v>0</v>
      </c>
      <c r="Q16" s="24">
        <v>0</v>
      </c>
      <c r="R16" s="24">
        <v>0</v>
      </c>
      <c r="S16" s="24">
        <v>0</v>
      </c>
      <c r="T16" s="24">
        <v>395.56</v>
      </c>
      <c r="U16" s="24">
        <v>295.5</v>
      </c>
      <c r="V16" s="22">
        <v>0</v>
      </c>
      <c r="W16" s="22">
        <v>30028</v>
      </c>
      <c r="X16" s="22">
        <v>1440000</v>
      </c>
      <c r="Y16" s="22">
        <v>13</v>
      </c>
      <c r="Z16" s="22">
        <v>8</v>
      </c>
      <c r="AA16" s="22">
        <v>5</v>
      </c>
      <c r="AB16" s="22">
        <v>1</v>
      </c>
      <c r="AC16" s="22">
        <v>3</v>
      </c>
      <c r="AD16" s="22">
        <v>0</v>
      </c>
      <c r="AE16" s="22">
        <v>5</v>
      </c>
      <c r="AF16" s="22">
        <v>136</v>
      </c>
      <c r="AG16" s="22">
        <v>69</v>
      </c>
      <c r="AH16" s="22">
        <v>67</v>
      </c>
      <c r="AI16" s="22">
        <v>21</v>
      </c>
      <c r="AJ16" s="22">
        <v>29</v>
      </c>
      <c r="AK16" s="22">
        <v>5</v>
      </c>
      <c r="AL16" s="22">
        <v>2</v>
      </c>
      <c r="AM16" s="22">
        <v>3</v>
      </c>
      <c r="AN16" s="22">
        <v>70</v>
      </c>
      <c r="AO16" s="22">
        <v>75</v>
      </c>
      <c r="AP16" s="22">
        <v>849</v>
      </c>
      <c r="AQ16" s="22">
        <v>33</v>
      </c>
      <c r="AR16" s="22">
        <v>8</v>
      </c>
      <c r="AS16" s="22">
        <v>4</v>
      </c>
    </row>
    <row r="17" spans="1:45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1039</v>
      </c>
      <c r="F17" s="22">
        <v>10711.8</v>
      </c>
      <c r="G17" s="22">
        <v>0</v>
      </c>
      <c r="H17" s="24">
        <v>548.92999999999995</v>
      </c>
      <c r="I17" s="24">
        <v>609.79999999999995</v>
      </c>
      <c r="J17" s="24">
        <v>0</v>
      </c>
      <c r="K17" s="24">
        <v>0</v>
      </c>
      <c r="L17" s="24">
        <v>5.96</v>
      </c>
      <c r="M17" s="24">
        <v>0</v>
      </c>
      <c r="N17" s="24">
        <v>615.76</v>
      </c>
      <c r="O17" s="24">
        <v>508.18</v>
      </c>
      <c r="P17" s="24">
        <v>0</v>
      </c>
      <c r="Q17" s="24">
        <v>0</v>
      </c>
      <c r="R17" s="24">
        <v>15.26</v>
      </c>
      <c r="S17" s="24">
        <v>0</v>
      </c>
      <c r="T17" s="24">
        <v>523.44000000000005</v>
      </c>
      <c r="U17" s="24">
        <v>522.96</v>
      </c>
      <c r="V17" s="22">
        <v>0</v>
      </c>
      <c r="W17" s="22">
        <v>40893</v>
      </c>
      <c r="X17" s="22">
        <v>1597718</v>
      </c>
      <c r="Y17" s="22">
        <v>7</v>
      </c>
      <c r="Z17" s="22">
        <v>4</v>
      </c>
      <c r="AA17" s="22">
        <v>3</v>
      </c>
      <c r="AB17" s="22">
        <v>2</v>
      </c>
      <c r="AC17" s="22">
        <v>1</v>
      </c>
      <c r="AD17" s="22">
        <v>0</v>
      </c>
      <c r="AE17" s="22">
        <v>3</v>
      </c>
      <c r="AF17" s="22">
        <v>23</v>
      </c>
      <c r="AG17" s="22">
        <v>19</v>
      </c>
      <c r="AH17" s="22">
        <v>4</v>
      </c>
      <c r="AI17" s="22">
        <v>1</v>
      </c>
      <c r="AJ17" s="22">
        <v>2</v>
      </c>
      <c r="AK17" s="22">
        <v>0</v>
      </c>
      <c r="AL17" s="22">
        <v>0</v>
      </c>
      <c r="AM17" s="22">
        <v>0</v>
      </c>
      <c r="AN17" s="22">
        <v>4</v>
      </c>
      <c r="AO17" s="22">
        <v>7</v>
      </c>
      <c r="AP17" s="22">
        <v>419</v>
      </c>
      <c r="AQ17" s="22">
        <v>27</v>
      </c>
      <c r="AR17" s="22">
        <v>31</v>
      </c>
      <c r="AS17" s="22">
        <v>0</v>
      </c>
    </row>
    <row r="18" spans="1:45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217.5</v>
      </c>
      <c r="F18" s="22">
        <v>3237</v>
      </c>
      <c r="G18" s="22">
        <v>0</v>
      </c>
      <c r="H18" s="24">
        <v>171.82</v>
      </c>
      <c r="I18" s="24">
        <v>133.1</v>
      </c>
      <c r="J18" s="24">
        <v>0</v>
      </c>
      <c r="K18" s="24">
        <v>0</v>
      </c>
      <c r="L18" s="24">
        <v>9.6999999999999993</v>
      </c>
      <c r="M18" s="24">
        <v>11.25</v>
      </c>
      <c r="N18" s="24">
        <v>154.05000000000001</v>
      </c>
      <c r="O18" s="24">
        <v>127.58</v>
      </c>
      <c r="P18" s="24">
        <v>0</v>
      </c>
      <c r="Q18" s="24">
        <v>0</v>
      </c>
      <c r="R18" s="24">
        <v>6.89</v>
      </c>
      <c r="S18" s="24">
        <v>6.16</v>
      </c>
      <c r="T18" s="24">
        <v>140.63</v>
      </c>
      <c r="U18" s="24">
        <v>97</v>
      </c>
      <c r="V18" s="22">
        <v>0</v>
      </c>
      <c r="W18" s="22">
        <v>11542</v>
      </c>
      <c r="X18" s="22">
        <v>196926</v>
      </c>
      <c r="Y18" s="22">
        <v>0</v>
      </c>
      <c r="Z18" s="22">
        <v>0</v>
      </c>
      <c r="AA18" s="22">
        <v>0</v>
      </c>
      <c r="AB18" s="22">
        <v>0</v>
      </c>
      <c r="AC18" s="22">
        <v>39</v>
      </c>
      <c r="AD18" s="22">
        <v>0</v>
      </c>
      <c r="AE18" s="22">
        <v>0</v>
      </c>
      <c r="AF18" s="22">
        <v>1</v>
      </c>
      <c r="AG18" s="22">
        <v>1</v>
      </c>
      <c r="AH18" s="22">
        <v>0</v>
      </c>
      <c r="AI18" s="22">
        <v>0</v>
      </c>
      <c r="AJ18" s="22">
        <v>23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938</v>
      </c>
      <c r="AQ18" s="22">
        <v>28</v>
      </c>
      <c r="AR18" s="22">
        <v>16</v>
      </c>
      <c r="AS18" s="22">
        <v>0</v>
      </c>
    </row>
    <row r="19" spans="1:45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575</v>
      </c>
      <c r="F19" s="22">
        <v>4973</v>
      </c>
      <c r="G19" s="22">
        <v>0</v>
      </c>
      <c r="H19" s="24">
        <v>384</v>
      </c>
      <c r="I19" s="24">
        <v>326</v>
      </c>
      <c r="J19" s="24">
        <v>0</v>
      </c>
      <c r="K19" s="24">
        <v>0</v>
      </c>
      <c r="L19" s="24">
        <v>0</v>
      </c>
      <c r="M19" s="24">
        <v>0</v>
      </c>
      <c r="N19" s="24">
        <v>326</v>
      </c>
      <c r="O19" s="24">
        <v>298</v>
      </c>
      <c r="P19" s="24">
        <v>0</v>
      </c>
      <c r="Q19" s="24">
        <v>0</v>
      </c>
      <c r="R19" s="24">
        <v>0</v>
      </c>
      <c r="S19" s="24">
        <v>0</v>
      </c>
      <c r="T19" s="24">
        <v>298</v>
      </c>
      <c r="U19" s="24">
        <v>252</v>
      </c>
      <c r="V19" s="22">
        <v>0</v>
      </c>
      <c r="W19" s="22">
        <v>24714</v>
      </c>
      <c r="X19" s="22">
        <v>872208</v>
      </c>
      <c r="Y19" s="22">
        <v>6</v>
      </c>
      <c r="Z19" s="22">
        <v>0</v>
      </c>
      <c r="AA19" s="22">
        <v>1</v>
      </c>
      <c r="AB19" s="22">
        <v>0</v>
      </c>
      <c r="AC19" s="22">
        <v>5</v>
      </c>
      <c r="AD19" s="22">
        <v>0</v>
      </c>
      <c r="AE19" s="22">
        <v>6</v>
      </c>
      <c r="AF19" s="22">
        <v>8</v>
      </c>
      <c r="AG19" s="22">
        <v>3</v>
      </c>
      <c r="AH19" s="22">
        <v>1</v>
      </c>
      <c r="AI19" s="22">
        <v>0</v>
      </c>
      <c r="AJ19" s="22">
        <v>4</v>
      </c>
      <c r="AK19" s="22">
        <v>1</v>
      </c>
      <c r="AL19" s="22">
        <v>0</v>
      </c>
      <c r="AM19" s="22">
        <v>1</v>
      </c>
      <c r="AN19" s="22">
        <v>6</v>
      </c>
      <c r="AO19" s="22">
        <v>12</v>
      </c>
      <c r="AP19" s="22">
        <v>1794</v>
      </c>
      <c r="AQ19" s="22">
        <v>15</v>
      </c>
      <c r="AR19" s="22">
        <v>12</v>
      </c>
      <c r="AS19" s="22">
        <v>62</v>
      </c>
    </row>
    <row r="20" spans="1:45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107</v>
      </c>
      <c r="F20" s="22">
        <v>1918</v>
      </c>
      <c r="G20" s="22">
        <v>0</v>
      </c>
      <c r="H20" s="24">
        <v>133</v>
      </c>
      <c r="I20" s="24">
        <v>109.6</v>
      </c>
      <c r="J20" s="24">
        <v>0</v>
      </c>
      <c r="K20" s="24">
        <v>0</v>
      </c>
      <c r="L20" s="24">
        <v>0</v>
      </c>
      <c r="M20" s="24">
        <v>0</v>
      </c>
      <c r="N20" s="24">
        <v>109.6</v>
      </c>
      <c r="O20" s="24">
        <v>95.45</v>
      </c>
      <c r="P20" s="24">
        <v>0</v>
      </c>
      <c r="Q20" s="24">
        <v>0</v>
      </c>
      <c r="R20" s="24">
        <v>0</v>
      </c>
      <c r="S20" s="24">
        <v>0</v>
      </c>
      <c r="T20" s="24">
        <v>95.45</v>
      </c>
      <c r="U20" s="24">
        <v>50.72</v>
      </c>
      <c r="V20" s="22">
        <v>0</v>
      </c>
      <c r="W20" s="22">
        <v>6111</v>
      </c>
      <c r="X20" s="22">
        <v>171335</v>
      </c>
      <c r="Y20" s="22">
        <v>3</v>
      </c>
      <c r="Z20" s="22">
        <v>3</v>
      </c>
      <c r="AA20" s="22">
        <v>0</v>
      </c>
      <c r="AB20" s="22">
        <v>0</v>
      </c>
      <c r="AC20" s="22">
        <v>67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8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322</v>
      </c>
      <c r="AQ20" s="22">
        <v>12</v>
      </c>
      <c r="AR20" s="22">
        <v>2</v>
      </c>
      <c r="AS20" s="22">
        <v>0</v>
      </c>
    </row>
    <row r="21" spans="1:45" x14ac:dyDescent="0.25">
      <c r="A21" s="22" t="s">
        <v>122</v>
      </c>
      <c r="B21" s="22" t="s">
        <v>158</v>
      </c>
      <c r="C21" s="22" t="s">
        <v>159</v>
      </c>
      <c r="D21" s="22" t="s">
        <v>160</v>
      </c>
      <c r="E21" s="22">
        <v>52</v>
      </c>
      <c r="F21" s="22">
        <v>38039</v>
      </c>
      <c r="G21" s="22">
        <v>0</v>
      </c>
      <c r="H21" s="24">
        <v>184.5</v>
      </c>
      <c r="I21" s="24">
        <v>93.19</v>
      </c>
      <c r="J21" s="24">
        <v>0</v>
      </c>
      <c r="K21" s="24">
        <v>0</v>
      </c>
      <c r="L21" s="24">
        <v>0</v>
      </c>
      <c r="M21" s="24">
        <v>0</v>
      </c>
      <c r="N21" s="24">
        <v>93.19</v>
      </c>
      <c r="O21" s="24">
        <v>141</v>
      </c>
      <c r="P21" s="24">
        <v>0</v>
      </c>
      <c r="Q21" s="24">
        <v>0</v>
      </c>
      <c r="R21" s="24">
        <v>0</v>
      </c>
      <c r="S21" s="24">
        <v>0</v>
      </c>
      <c r="T21" s="24">
        <v>141</v>
      </c>
      <c r="U21" s="24">
        <v>19.5</v>
      </c>
      <c r="V21" s="22">
        <v>0</v>
      </c>
      <c r="W21" s="22">
        <v>3304</v>
      </c>
      <c r="X21" s="22">
        <v>98398.35</v>
      </c>
      <c r="Y21" s="22">
        <v>0</v>
      </c>
      <c r="Z21" s="22">
        <v>0</v>
      </c>
      <c r="AA21" s="22">
        <v>0</v>
      </c>
      <c r="AB21" s="22">
        <v>0</v>
      </c>
      <c r="AC21" s="22">
        <v>100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5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114</v>
      </c>
      <c r="AQ21" s="22">
        <v>7</v>
      </c>
      <c r="AR21" s="22">
        <v>2</v>
      </c>
      <c r="AS21" s="22">
        <v>4</v>
      </c>
    </row>
    <row r="22" spans="1:45" x14ac:dyDescent="0.25">
      <c r="A22" s="22" t="s">
        <v>122</v>
      </c>
      <c r="B22" s="22" t="s">
        <v>158</v>
      </c>
      <c r="C22" s="22" t="s">
        <v>161</v>
      </c>
      <c r="D22" s="22" t="s">
        <v>162</v>
      </c>
      <c r="E22" s="22">
        <v>72</v>
      </c>
      <c r="F22" s="22">
        <v>73550</v>
      </c>
      <c r="G22" s="22">
        <v>0</v>
      </c>
      <c r="H22" s="24">
        <v>52.75</v>
      </c>
      <c r="I22" s="24">
        <v>32.049999999999997</v>
      </c>
      <c r="J22" s="24">
        <v>0</v>
      </c>
      <c r="K22" s="24">
        <v>0</v>
      </c>
      <c r="L22" s="24">
        <v>0</v>
      </c>
      <c r="M22" s="24">
        <v>0</v>
      </c>
      <c r="N22" s="24">
        <v>32.049999999999997</v>
      </c>
      <c r="O22" s="24">
        <v>27.02</v>
      </c>
      <c r="P22" s="24">
        <v>0</v>
      </c>
      <c r="Q22" s="24">
        <v>0</v>
      </c>
      <c r="R22" s="24">
        <v>0</v>
      </c>
      <c r="S22" s="24">
        <v>0</v>
      </c>
      <c r="T22" s="24">
        <v>27.02</v>
      </c>
      <c r="U22" s="24">
        <v>10.4</v>
      </c>
      <c r="V22" s="22">
        <v>37</v>
      </c>
      <c r="W22" s="22">
        <v>1877</v>
      </c>
      <c r="X22" s="22">
        <v>67245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</row>
    <row r="23" spans="1:45" x14ac:dyDescent="0.25">
      <c r="A23" s="22" t="s">
        <v>122</v>
      </c>
      <c r="B23" s="22" t="s">
        <v>158</v>
      </c>
      <c r="C23" s="22" t="s">
        <v>163</v>
      </c>
      <c r="D23" s="22" t="s">
        <v>164</v>
      </c>
      <c r="E23" s="22">
        <v>72</v>
      </c>
      <c r="F23" s="22">
        <v>7761580</v>
      </c>
      <c r="G23" s="22">
        <v>3</v>
      </c>
      <c r="H23" s="24">
        <v>1891.62</v>
      </c>
      <c r="I23" s="24">
        <v>152.69999999999999</v>
      </c>
      <c r="J23" s="24">
        <v>0</v>
      </c>
      <c r="K23" s="24">
        <v>0</v>
      </c>
      <c r="L23" s="24">
        <v>0</v>
      </c>
      <c r="M23" s="24">
        <v>0</v>
      </c>
      <c r="N23" s="24">
        <v>152.69999999999999</v>
      </c>
      <c r="O23" s="24">
        <v>66.67</v>
      </c>
      <c r="P23" s="24">
        <v>0</v>
      </c>
      <c r="Q23" s="24">
        <v>0</v>
      </c>
      <c r="R23" s="24">
        <v>0</v>
      </c>
      <c r="S23" s="24">
        <v>0</v>
      </c>
      <c r="T23" s="24">
        <v>66.67</v>
      </c>
      <c r="U23" s="24">
        <v>10.09</v>
      </c>
      <c r="V23" s="22">
        <v>0</v>
      </c>
      <c r="W23" s="22">
        <v>3140</v>
      </c>
      <c r="X23" s="22">
        <v>261781.85</v>
      </c>
      <c r="Y23" s="22">
        <v>1</v>
      </c>
      <c r="Z23" s="22">
        <v>0</v>
      </c>
      <c r="AA23" s="22">
        <v>1</v>
      </c>
      <c r="AB23" s="22">
        <v>0</v>
      </c>
      <c r="AC23" s="22">
        <v>0</v>
      </c>
      <c r="AD23" s="22">
        <v>0</v>
      </c>
      <c r="AE23" s="22">
        <v>1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1</v>
      </c>
      <c r="AP23" s="22">
        <v>313</v>
      </c>
      <c r="AQ23" s="22">
        <v>45</v>
      </c>
      <c r="AR23" s="22">
        <v>16</v>
      </c>
      <c r="AS23" s="22">
        <v>3</v>
      </c>
    </row>
    <row r="24" spans="1:45" x14ac:dyDescent="0.25">
      <c r="A24" s="22" t="s">
        <v>122</v>
      </c>
      <c r="B24" s="22" t="s">
        <v>158</v>
      </c>
      <c r="C24" s="22" t="s">
        <v>165</v>
      </c>
      <c r="D24" s="22" t="s">
        <v>166</v>
      </c>
      <c r="E24" s="22">
        <v>1319</v>
      </c>
      <c r="F24" s="22">
        <v>126620</v>
      </c>
      <c r="G24" s="22">
        <v>9</v>
      </c>
      <c r="H24" s="24">
        <v>1704</v>
      </c>
      <c r="I24" s="24">
        <v>560</v>
      </c>
      <c r="J24" s="24">
        <v>0</v>
      </c>
      <c r="K24" s="24">
        <v>0</v>
      </c>
      <c r="L24" s="24">
        <v>0</v>
      </c>
      <c r="M24" s="24">
        <v>0</v>
      </c>
      <c r="N24" s="24">
        <v>560</v>
      </c>
      <c r="O24" s="24">
        <v>388</v>
      </c>
      <c r="P24" s="24">
        <v>0</v>
      </c>
      <c r="Q24" s="24">
        <v>0</v>
      </c>
      <c r="R24" s="24">
        <v>0</v>
      </c>
      <c r="S24" s="24">
        <v>0</v>
      </c>
      <c r="T24" s="24">
        <v>388</v>
      </c>
      <c r="U24" s="24">
        <v>338</v>
      </c>
      <c r="V24" s="22">
        <v>0</v>
      </c>
      <c r="W24" s="22">
        <v>35148</v>
      </c>
      <c r="X24" s="22">
        <v>1316116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23</v>
      </c>
      <c r="AG24" s="22">
        <v>19</v>
      </c>
      <c r="AH24" s="22">
        <v>4</v>
      </c>
      <c r="AI24" s="22">
        <v>2</v>
      </c>
      <c r="AJ24" s="22">
        <v>5</v>
      </c>
      <c r="AK24" s="22">
        <v>0</v>
      </c>
      <c r="AL24" s="22">
        <v>0</v>
      </c>
      <c r="AM24" s="22">
        <v>0</v>
      </c>
      <c r="AN24" s="22">
        <v>4</v>
      </c>
      <c r="AO24" s="22">
        <v>4</v>
      </c>
      <c r="AP24" s="22">
        <v>1465</v>
      </c>
      <c r="AQ24" s="22">
        <v>34</v>
      </c>
      <c r="AR24" s="22">
        <v>18</v>
      </c>
      <c r="AS24" s="22">
        <v>23</v>
      </c>
    </row>
    <row r="25" spans="1:45" x14ac:dyDescent="0.25">
      <c r="A25" s="22" t="s">
        <v>122</v>
      </c>
      <c r="B25" s="22" t="s">
        <v>158</v>
      </c>
      <c r="C25" s="22" t="s">
        <v>167</v>
      </c>
      <c r="D25" s="22" t="s">
        <v>168</v>
      </c>
      <c r="E25" s="22">
        <v>1196</v>
      </c>
      <c r="F25" s="22">
        <v>6636100</v>
      </c>
      <c r="G25" s="22">
        <v>7</v>
      </c>
      <c r="H25" s="24">
        <v>586</v>
      </c>
      <c r="I25" s="24">
        <v>358</v>
      </c>
      <c r="J25" s="24">
        <v>0</v>
      </c>
      <c r="K25" s="24">
        <v>0</v>
      </c>
      <c r="L25" s="24">
        <v>0</v>
      </c>
      <c r="M25" s="24">
        <v>0</v>
      </c>
      <c r="N25" s="24">
        <v>358</v>
      </c>
      <c r="O25" s="24">
        <v>279</v>
      </c>
      <c r="P25" s="24">
        <v>0</v>
      </c>
      <c r="Q25" s="24">
        <v>0</v>
      </c>
      <c r="R25" s="24">
        <v>0</v>
      </c>
      <c r="S25" s="24">
        <v>0</v>
      </c>
      <c r="T25" s="24">
        <v>279</v>
      </c>
      <c r="U25" s="24">
        <v>185</v>
      </c>
      <c r="V25" s="22">
        <v>0</v>
      </c>
      <c r="W25" s="22">
        <v>30353</v>
      </c>
      <c r="X25" s="22">
        <v>4558516</v>
      </c>
      <c r="Y25" s="22">
        <v>12</v>
      </c>
      <c r="Z25" s="22">
        <v>7</v>
      </c>
      <c r="AA25" s="22">
        <v>5</v>
      </c>
      <c r="AB25" s="22">
        <v>0</v>
      </c>
      <c r="AC25" s="22">
        <v>6</v>
      </c>
      <c r="AD25" s="22">
        <v>0</v>
      </c>
      <c r="AE25" s="22">
        <v>5</v>
      </c>
      <c r="AF25" s="22">
        <v>25</v>
      </c>
      <c r="AG25" s="22">
        <v>24</v>
      </c>
      <c r="AH25" s="22">
        <v>1</v>
      </c>
      <c r="AI25" s="22">
        <v>1</v>
      </c>
      <c r="AJ25" s="22">
        <v>11</v>
      </c>
      <c r="AK25" s="22">
        <v>2</v>
      </c>
      <c r="AL25" s="22">
        <v>2</v>
      </c>
      <c r="AM25" s="22">
        <v>0</v>
      </c>
      <c r="AN25" s="22">
        <v>1</v>
      </c>
      <c r="AO25" s="22">
        <v>6</v>
      </c>
      <c r="AP25" s="22">
        <v>1868</v>
      </c>
      <c r="AQ25" s="22">
        <v>29</v>
      </c>
      <c r="AR25" s="22">
        <v>21</v>
      </c>
      <c r="AS25" s="22">
        <v>47</v>
      </c>
    </row>
    <row r="26" spans="1:45" x14ac:dyDescent="0.25">
      <c r="A26" s="22" t="s">
        <v>122</v>
      </c>
      <c r="B26" s="22" t="s">
        <v>169</v>
      </c>
      <c r="C26" s="22" t="s">
        <v>170</v>
      </c>
      <c r="D26" s="22" t="s">
        <v>171</v>
      </c>
      <c r="E26" s="22">
        <v>7</v>
      </c>
      <c r="F26" s="22">
        <v>81017</v>
      </c>
      <c r="G26" s="22">
        <v>1</v>
      </c>
      <c r="H26" s="24">
        <v>552</v>
      </c>
      <c r="I26" s="24">
        <v>10</v>
      </c>
      <c r="J26" s="24">
        <v>0</v>
      </c>
      <c r="K26" s="24">
        <v>36</v>
      </c>
      <c r="L26" s="24">
        <v>20</v>
      </c>
      <c r="M26" s="24">
        <v>0</v>
      </c>
      <c r="N26" s="24">
        <v>66</v>
      </c>
      <c r="O26" s="24">
        <v>4</v>
      </c>
      <c r="P26" s="24">
        <v>0</v>
      </c>
      <c r="Q26" s="24">
        <v>0</v>
      </c>
      <c r="R26" s="24">
        <v>0</v>
      </c>
      <c r="S26" s="24">
        <v>0</v>
      </c>
      <c r="T26" s="24">
        <v>4</v>
      </c>
      <c r="U26" s="24">
        <v>0</v>
      </c>
      <c r="V26" s="22">
        <v>0</v>
      </c>
      <c r="W26" s="22">
        <v>218</v>
      </c>
      <c r="X26" s="22">
        <v>26144.68</v>
      </c>
      <c r="Y26" s="22">
        <v>0</v>
      </c>
      <c r="Z26" s="22">
        <v>0</v>
      </c>
      <c r="AA26" s="22">
        <v>0</v>
      </c>
      <c r="AB26" s="22">
        <v>0</v>
      </c>
      <c r="AC26" s="22">
        <v>3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10</v>
      </c>
      <c r="AQ26" s="22">
        <v>4</v>
      </c>
      <c r="AR26" s="22">
        <v>1</v>
      </c>
      <c r="AS26" s="22">
        <v>0</v>
      </c>
    </row>
    <row r="27" spans="1:45" x14ac:dyDescent="0.25">
      <c r="A27" s="22" t="s">
        <v>122</v>
      </c>
      <c r="B27" s="22" t="s">
        <v>169</v>
      </c>
      <c r="C27" s="22" t="s">
        <v>172</v>
      </c>
      <c r="D27" s="22" t="s">
        <v>173</v>
      </c>
      <c r="E27" s="22">
        <v>64</v>
      </c>
      <c r="F27" s="22">
        <v>629823</v>
      </c>
      <c r="G27" s="22">
        <v>11</v>
      </c>
      <c r="H27" s="24">
        <v>2476</v>
      </c>
      <c r="I27" s="24">
        <v>8.9</v>
      </c>
      <c r="J27" s="24">
        <v>0</v>
      </c>
      <c r="K27" s="24">
        <v>0</v>
      </c>
      <c r="L27" s="24">
        <v>0</v>
      </c>
      <c r="M27" s="24">
        <v>0</v>
      </c>
      <c r="N27" s="24">
        <v>8.9</v>
      </c>
      <c r="O27" s="24">
        <v>11.9</v>
      </c>
      <c r="P27" s="24">
        <v>0</v>
      </c>
      <c r="Q27" s="24">
        <v>0</v>
      </c>
      <c r="R27" s="24">
        <v>0</v>
      </c>
      <c r="S27" s="24">
        <v>0</v>
      </c>
      <c r="T27" s="24">
        <v>11.9</v>
      </c>
      <c r="U27" s="24">
        <v>0</v>
      </c>
      <c r="V27" s="22">
        <v>0</v>
      </c>
      <c r="W27" s="22">
        <v>5113</v>
      </c>
      <c r="X27" s="22">
        <v>202328</v>
      </c>
      <c r="Y27" s="22">
        <v>0</v>
      </c>
      <c r="Z27" s="22">
        <v>0</v>
      </c>
      <c r="AA27" s="22">
        <v>0</v>
      </c>
      <c r="AB27" s="22">
        <v>0</v>
      </c>
      <c r="AC27" s="22">
        <v>54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254</v>
      </c>
      <c r="AQ27" s="22">
        <v>45</v>
      </c>
      <c r="AR27" s="22">
        <v>4</v>
      </c>
      <c r="AS27" s="22">
        <v>4</v>
      </c>
    </row>
    <row r="28" spans="1:45" x14ac:dyDescent="0.25">
      <c r="A28" s="22" t="s">
        <v>122</v>
      </c>
      <c r="B28" s="22" t="s">
        <v>169</v>
      </c>
      <c r="C28" s="22" t="s">
        <v>174</v>
      </c>
      <c r="D28" s="22" t="s">
        <v>175</v>
      </c>
      <c r="E28" s="22">
        <v>30</v>
      </c>
      <c r="F28" s="22">
        <v>246969</v>
      </c>
      <c r="G28" s="22">
        <v>4</v>
      </c>
      <c r="H28" s="24">
        <v>1495.394</v>
      </c>
      <c r="I28" s="24">
        <v>24.18</v>
      </c>
      <c r="J28" s="24">
        <v>0</v>
      </c>
      <c r="K28" s="24">
        <v>0</v>
      </c>
      <c r="L28" s="24">
        <v>22</v>
      </c>
      <c r="M28" s="24">
        <v>0</v>
      </c>
      <c r="N28" s="24">
        <v>46.18</v>
      </c>
      <c r="O28" s="24">
        <v>13</v>
      </c>
      <c r="P28" s="24">
        <v>0</v>
      </c>
      <c r="Q28" s="24">
        <v>0</v>
      </c>
      <c r="R28" s="24">
        <v>0</v>
      </c>
      <c r="S28" s="24">
        <v>0</v>
      </c>
      <c r="T28" s="24">
        <v>13</v>
      </c>
      <c r="U28" s="24">
        <v>0</v>
      </c>
      <c r="V28" s="22">
        <v>0</v>
      </c>
      <c r="W28" s="22">
        <v>2423</v>
      </c>
      <c r="X28" s="22">
        <v>135075</v>
      </c>
      <c r="Y28" s="22">
        <v>3</v>
      </c>
      <c r="Z28" s="22">
        <v>1</v>
      </c>
      <c r="AA28" s="22">
        <v>2</v>
      </c>
      <c r="AB28" s="22">
        <v>0</v>
      </c>
      <c r="AC28" s="22">
        <v>20</v>
      </c>
      <c r="AD28" s="22">
        <v>0</v>
      </c>
      <c r="AE28" s="22">
        <v>2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2</v>
      </c>
      <c r="AP28" s="22">
        <v>68</v>
      </c>
      <c r="AQ28" s="22">
        <v>38</v>
      </c>
      <c r="AR28" s="22">
        <v>0</v>
      </c>
      <c r="AS28" s="22">
        <v>1</v>
      </c>
    </row>
    <row r="29" spans="1:45" x14ac:dyDescent="0.25">
      <c r="A29" s="22" t="s">
        <v>122</v>
      </c>
      <c r="B29" s="22" t="s">
        <v>169</v>
      </c>
      <c r="C29" s="22" t="s">
        <v>176</v>
      </c>
      <c r="D29" s="22" t="s">
        <v>177</v>
      </c>
      <c r="E29" s="22">
        <v>41</v>
      </c>
      <c r="F29" s="22">
        <v>354419</v>
      </c>
      <c r="G29" s="22">
        <v>2</v>
      </c>
      <c r="H29" s="24">
        <v>2619</v>
      </c>
      <c r="I29" s="24">
        <v>1.75</v>
      </c>
      <c r="J29" s="24">
        <v>164</v>
      </c>
      <c r="K29" s="24">
        <v>0</v>
      </c>
      <c r="L29" s="24">
        <v>0</v>
      </c>
      <c r="M29" s="24">
        <v>0</v>
      </c>
      <c r="N29" s="24">
        <v>165.75</v>
      </c>
      <c r="O29" s="24">
        <v>11.8</v>
      </c>
      <c r="P29" s="24">
        <v>0</v>
      </c>
      <c r="Q29" s="24">
        <v>0</v>
      </c>
      <c r="R29" s="24">
        <v>0</v>
      </c>
      <c r="S29" s="24">
        <v>0</v>
      </c>
      <c r="T29" s="24">
        <v>11.8</v>
      </c>
      <c r="U29" s="24">
        <v>0</v>
      </c>
      <c r="V29" s="22">
        <v>0</v>
      </c>
      <c r="W29" s="22">
        <v>2719</v>
      </c>
      <c r="X29" s="22">
        <v>400000</v>
      </c>
      <c r="Y29" s="22">
        <v>0</v>
      </c>
      <c r="Z29" s="22">
        <v>0</v>
      </c>
      <c r="AA29" s="22">
        <v>0</v>
      </c>
      <c r="AB29" s="22">
        <v>0</v>
      </c>
      <c r="AC29" s="22">
        <v>21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8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110</v>
      </c>
      <c r="AQ29" s="22">
        <v>24</v>
      </c>
      <c r="AR29" s="22">
        <v>0</v>
      </c>
      <c r="AS29" s="22">
        <v>1</v>
      </c>
    </row>
    <row r="30" spans="1:45" x14ac:dyDescent="0.25">
      <c r="A30" s="22" t="s">
        <v>122</v>
      </c>
      <c r="B30" s="22" t="s">
        <v>169</v>
      </c>
      <c r="C30" s="22" t="s">
        <v>178</v>
      </c>
      <c r="D30" s="22" t="s">
        <v>179</v>
      </c>
      <c r="E30" s="22">
        <v>57</v>
      </c>
      <c r="F30" s="22">
        <v>1213056</v>
      </c>
      <c r="G30" s="22">
        <v>5</v>
      </c>
      <c r="H30" s="24">
        <v>1327</v>
      </c>
      <c r="I30" s="24">
        <v>184.24</v>
      </c>
      <c r="J30" s="24">
        <v>0</v>
      </c>
      <c r="K30" s="24">
        <v>138.25</v>
      </c>
      <c r="L30" s="24">
        <v>5.45</v>
      </c>
      <c r="M30" s="24">
        <v>0</v>
      </c>
      <c r="N30" s="24">
        <v>327.94</v>
      </c>
      <c r="O30" s="24">
        <v>25.91</v>
      </c>
      <c r="P30" s="24">
        <v>0</v>
      </c>
      <c r="Q30" s="24">
        <v>0</v>
      </c>
      <c r="R30" s="24">
        <v>0</v>
      </c>
      <c r="S30" s="24">
        <v>0</v>
      </c>
      <c r="T30" s="24">
        <v>25.91</v>
      </c>
      <c r="U30" s="24">
        <v>1</v>
      </c>
      <c r="V30" s="22">
        <v>0</v>
      </c>
      <c r="W30" s="22">
        <v>2036</v>
      </c>
      <c r="X30" s="22">
        <v>188000</v>
      </c>
      <c r="Y30" s="22">
        <v>4</v>
      </c>
      <c r="Z30" s="22">
        <v>4</v>
      </c>
      <c r="AA30" s="22">
        <v>0</v>
      </c>
      <c r="AB30" s="22">
        <v>0</v>
      </c>
      <c r="AC30" s="22">
        <v>4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122</v>
      </c>
      <c r="AQ30" s="22">
        <v>27</v>
      </c>
      <c r="AR30" s="22">
        <v>6</v>
      </c>
      <c r="AS30" s="22">
        <v>2</v>
      </c>
    </row>
    <row r="31" spans="1:45" x14ac:dyDescent="0.25">
      <c r="A31" s="22" t="s">
        <v>122</v>
      </c>
      <c r="B31" s="22" t="s">
        <v>169</v>
      </c>
      <c r="C31" s="22" t="s">
        <v>180</v>
      </c>
      <c r="D31" s="22" t="s">
        <v>181</v>
      </c>
      <c r="E31" s="22">
        <v>19</v>
      </c>
      <c r="F31" s="22">
        <v>263216</v>
      </c>
      <c r="G31" s="22">
        <v>5</v>
      </c>
      <c r="H31" s="24">
        <v>102.81</v>
      </c>
      <c r="I31" s="24">
        <v>9.5</v>
      </c>
      <c r="J31" s="24">
        <v>0</v>
      </c>
      <c r="K31" s="24">
        <v>0</v>
      </c>
      <c r="L31" s="24">
        <v>0</v>
      </c>
      <c r="M31" s="24">
        <v>0</v>
      </c>
      <c r="N31" s="24">
        <v>9.5</v>
      </c>
      <c r="O31" s="24">
        <v>12.7</v>
      </c>
      <c r="P31" s="24">
        <v>0</v>
      </c>
      <c r="Q31" s="24">
        <v>0</v>
      </c>
      <c r="R31" s="24">
        <v>0</v>
      </c>
      <c r="S31" s="24">
        <v>0</v>
      </c>
      <c r="T31" s="24">
        <v>12.7</v>
      </c>
      <c r="U31" s="24">
        <v>0</v>
      </c>
      <c r="V31" s="22">
        <v>0</v>
      </c>
      <c r="W31" s="22">
        <v>782</v>
      </c>
      <c r="X31" s="22">
        <v>65398.92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38</v>
      </c>
      <c r="AQ31" s="22">
        <v>6</v>
      </c>
      <c r="AR31" s="22">
        <v>5</v>
      </c>
      <c r="AS31" s="22">
        <v>7</v>
      </c>
    </row>
    <row r="32" spans="1:45" x14ac:dyDescent="0.25">
      <c r="A32" s="22" t="s">
        <v>122</v>
      </c>
      <c r="B32" s="22" t="s">
        <v>169</v>
      </c>
      <c r="C32" s="22" t="s">
        <v>182</v>
      </c>
      <c r="D32" s="22" t="s">
        <v>183</v>
      </c>
      <c r="E32" s="22">
        <v>20</v>
      </c>
      <c r="F32" s="22">
        <v>290597</v>
      </c>
      <c r="G32" s="22">
        <v>5</v>
      </c>
      <c r="H32" s="24">
        <v>1368</v>
      </c>
      <c r="I32" s="24">
        <v>51.42</v>
      </c>
      <c r="J32" s="24">
        <v>0</v>
      </c>
      <c r="K32" s="24">
        <v>0</v>
      </c>
      <c r="L32" s="24">
        <v>0</v>
      </c>
      <c r="M32" s="24">
        <v>0</v>
      </c>
      <c r="N32" s="24">
        <v>51.42</v>
      </c>
      <c r="O32" s="24">
        <v>6.62</v>
      </c>
      <c r="P32" s="24">
        <v>0</v>
      </c>
      <c r="Q32" s="24">
        <v>0</v>
      </c>
      <c r="R32" s="24">
        <v>0</v>
      </c>
      <c r="S32" s="24">
        <v>0</v>
      </c>
      <c r="T32" s="24">
        <v>6.62</v>
      </c>
      <c r="U32" s="24">
        <v>0</v>
      </c>
      <c r="V32" s="22">
        <v>0</v>
      </c>
      <c r="W32" s="22">
        <v>640</v>
      </c>
      <c r="X32" s="22">
        <v>118499.55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9</v>
      </c>
      <c r="AQ32" s="22">
        <v>6</v>
      </c>
      <c r="AR32" s="22">
        <v>0</v>
      </c>
      <c r="AS32" s="22">
        <v>0</v>
      </c>
    </row>
    <row r="33" spans="1:45" x14ac:dyDescent="0.25">
      <c r="A33" s="22" t="s">
        <v>122</v>
      </c>
      <c r="B33" s="22" t="s">
        <v>169</v>
      </c>
      <c r="C33" s="22" t="s">
        <v>184</v>
      </c>
      <c r="D33" s="22" t="s">
        <v>185</v>
      </c>
      <c r="E33" s="22">
        <v>166</v>
      </c>
      <c r="F33" s="22">
        <v>590271</v>
      </c>
      <c r="G33" s="22">
        <v>7</v>
      </c>
      <c r="H33" s="24">
        <v>2623</v>
      </c>
      <c r="I33" s="24">
        <v>39.409999999999997</v>
      </c>
      <c r="J33" s="24">
        <v>0</v>
      </c>
      <c r="K33" s="24">
        <v>0</v>
      </c>
      <c r="L33" s="24">
        <v>0</v>
      </c>
      <c r="M33" s="24">
        <v>2.31</v>
      </c>
      <c r="N33" s="24">
        <v>41.72</v>
      </c>
      <c r="O33" s="24">
        <v>14.2</v>
      </c>
      <c r="P33" s="24">
        <v>0</v>
      </c>
      <c r="Q33" s="24">
        <v>0</v>
      </c>
      <c r="R33" s="24">
        <v>0</v>
      </c>
      <c r="S33" s="24">
        <v>0</v>
      </c>
      <c r="T33" s="24">
        <v>14.2</v>
      </c>
      <c r="U33" s="24">
        <v>1.27</v>
      </c>
      <c r="V33" s="22">
        <v>0</v>
      </c>
      <c r="W33" s="22">
        <v>5277</v>
      </c>
      <c r="X33" s="22">
        <v>373766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1</v>
      </c>
      <c r="AG33" s="22">
        <v>0</v>
      </c>
      <c r="AH33" s="22">
        <v>1</v>
      </c>
      <c r="AI33" s="22">
        <v>0</v>
      </c>
      <c r="AJ33" s="22">
        <v>51</v>
      </c>
      <c r="AK33" s="22">
        <v>0</v>
      </c>
      <c r="AL33" s="22">
        <v>0</v>
      </c>
      <c r="AM33" s="22">
        <v>0</v>
      </c>
      <c r="AN33" s="22">
        <v>1</v>
      </c>
      <c r="AO33" s="22">
        <v>1</v>
      </c>
      <c r="AP33" s="22">
        <v>599</v>
      </c>
      <c r="AQ33" s="22">
        <v>85</v>
      </c>
      <c r="AR33" s="22">
        <v>17</v>
      </c>
      <c r="AS33" s="22">
        <v>2</v>
      </c>
    </row>
    <row r="34" spans="1:45" x14ac:dyDescent="0.25">
      <c r="A34" s="22" t="s">
        <v>122</v>
      </c>
      <c r="B34" s="22" t="s">
        <v>169</v>
      </c>
      <c r="C34" s="22" t="s">
        <v>186</v>
      </c>
      <c r="D34" s="22" t="s">
        <v>187</v>
      </c>
      <c r="E34" s="22">
        <v>62</v>
      </c>
      <c r="F34" s="22">
        <v>308130.679</v>
      </c>
      <c r="G34" s="22">
        <v>6</v>
      </c>
      <c r="H34" s="24">
        <v>1034.92</v>
      </c>
      <c r="I34" s="24">
        <v>12.11</v>
      </c>
      <c r="J34" s="24">
        <v>0</v>
      </c>
      <c r="K34" s="24">
        <v>0</v>
      </c>
      <c r="L34" s="24">
        <v>0</v>
      </c>
      <c r="M34" s="24">
        <v>0</v>
      </c>
      <c r="N34" s="24">
        <v>12.11</v>
      </c>
      <c r="O34" s="24">
        <v>31.22</v>
      </c>
      <c r="P34" s="24">
        <v>0</v>
      </c>
      <c r="Q34" s="24">
        <v>0</v>
      </c>
      <c r="R34" s="24">
        <v>0</v>
      </c>
      <c r="S34" s="24">
        <v>0</v>
      </c>
      <c r="T34" s="24">
        <v>31.22</v>
      </c>
      <c r="U34" s="24">
        <v>0.89</v>
      </c>
      <c r="V34" s="22">
        <v>0</v>
      </c>
      <c r="W34" s="22">
        <v>3317</v>
      </c>
      <c r="X34" s="22">
        <v>274342</v>
      </c>
      <c r="Y34" s="22">
        <v>1</v>
      </c>
      <c r="Z34" s="22">
        <v>1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1</v>
      </c>
      <c r="AG34" s="22">
        <v>1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194</v>
      </c>
      <c r="AQ34" s="22">
        <v>18</v>
      </c>
      <c r="AR34" s="22">
        <v>10</v>
      </c>
      <c r="AS34" s="22">
        <v>7</v>
      </c>
    </row>
    <row r="35" spans="1:45" x14ac:dyDescent="0.25">
      <c r="A35" s="22" t="s">
        <v>122</v>
      </c>
      <c r="B35" s="22" t="s">
        <v>169</v>
      </c>
      <c r="C35" s="22" t="s">
        <v>188</v>
      </c>
      <c r="D35" s="22" t="s">
        <v>189</v>
      </c>
      <c r="E35" s="22">
        <v>55</v>
      </c>
      <c r="F35" s="22">
        <v>338900</v>
      </c>
      <c r="G35" s="22">
        <v>10</v>
      </c>
      <c r="H35" s="24">
        <v>2552.83</v>
      </c>
      <c r="I35" s="24">
        <v>20.22</v>
      </c>
      <c r="J35" s="24">
        <v>11.37</v>
      </c>
      <c r="K35" s="24">
        <v>0</v>
      </c>
      <c r="L35" s="24">
        <v>50.08</v>
      </c>
      <c r="M35" s="24">
        <v>0</v>
      </c>
      <c r="N35" s="24">
        <v>81.67</v>
      </c>
      <c r="O35" s="24">
        <v>7</v>
      </c>
      <c r="P35" s="24">
        <v>0</v>
      </c>
      <c r="Q35" s="24">
        <v>0</v>
      </c>
      <c r="R35" s="24">
        <v>0</v>
      </c>
      <c r="S35" s="24">
        <v>0</v>
      </c>
      <c r="T35" s="24">
        <v>7</v>
      </c>
      <c r="U35" s="24">
        <v>0</v>
      </c>
      <c r="V35" s="22">
        <v>0</v>
      </c>
      <c r="W35" s="22">
        <v>3707</v>
      </c>
      <c r="X35" s="22">
        <v>294000</v>
      </c>
      <c r="Y35" s="22">
        <v>1</v>
      </c>
      <c r="Z35" s="22">
        <v>0</v>
      </c>
      <c r="AA35" s="22">
        <v>1</v>
      </c>
      <c r="AB35" s="22">
        <v>0</v>
      </c>
      <c r="AC35" s="22">
        <v>39</v>
      </c>
      <c r="AD35" s="22">
        <v>0</v>
      </c>
      <c r="AE35" s="22">
        <v>1</v>
      </c>
      <c r="AF35" s="22">
        <v>3</v>
      </c>
      <c r="AG35" s="22">
        <v>0</v>
      </c>
      <c r="AH35" s="22">
        <v>3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3</v>
      </c>
      <c r="AO35" s="22">
        <v>4</v>
      </c>
      <c r="AP35" s="22">
        <v>190</v>
      </c>
      <c r="AQ35" s="22">
        <v>35</v>
      </c>
      <c r="AR35" s="22">
        <v>7</v>
      </c>
      <c r="AS35" s="22">
        <v>3</v>
      </c>
    </row>
    <row r="36" spans="1:45" x14ac:dyDescent="0.25">
      <c r="A36" s="22" t="s">
        <v>122</v>
      </c>
      <c r="B36" s="22" t="s">
        <v>169</v>
      </c>
      <c r="C36" s="22" t="s">
        <v>190</v>
      </c>
      <c r="D36" s="22" t="s">
        <v>191</v>
      </c>
      <c r="E36" s="22">
        <v>24</v>
      </c>
      <c r="F36" s="22">
        <v>332572</v>
      </c>
      <c r="G36" s="22">
        <v>11</v>
      </c>
      <c r="H36" s="24">
        <v>1347</v>
      </c>
      <c r="I36" s="24">
        <v>6</v>
      </c>
      <c r="J36" s="24">
        <v>0</v>
      </c>
      <c r="K36" s="24">
        <v>29</v>
      </c>
      <c r="L36" s="24">
        <v>8</v>
      </c>
      <c r="M36" s="24">
        <v>0</v>
      </c>
      <c r="N36" s="24">
        <v>43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2">
        <v>0</v>
      </c>
      <c r="W36" s="22">
        <v>1329</v>
      </c>
      <c r="X36" s="22">
        <v>92831.22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52</v>
      </c>
      <c r="AQ36" s="22">
        <v>18</v>
      </c>
      <c r="AR36" s="22">
        <v>7</v>
      </c>
      <c r="AS36" s="22">
        <v>0</v>
      </c>
    </row>
    <row r="37" spans="1:45" x14ac:dyDescent="0.25">
      <c r="A37" s="22" t="s">
        <v>122</v>
      </c>
      <c r="B37" s="22" t="s">
        <v>169</v>
      </c>
      <c r="C37" s="22" t="s">
        <v>192</v>
      </c>
      <c r="D37" s="22" t="s">
        <v>193</v>
      </c>
      <c r="E37" s="22">
        <v>16</v>
      </c>
      <c r="F37" s="22">
        <v>1468352</v>
      </c>
      <c r="G37" s="22">
        <v>2</v>
      </c>
      <c r="H37" s="24">
        <v>1875</v>
      </c>
      <c r="I37" s="24">
        <v>5.2</v>
      </c>
      <c r="J37" s="24">
        <v>0</v>
      </c>
      <c r="K37" s="24">
        <v>0</v>
      </c>
      <c r="L37" s="24">
        <v>64.7</v>
      </c>
      <c r="M37" s="24">
        <v>0</v>
      </c>
      <c r="N37" s="24">
        <v>69.900000000000006</v>
      </c>
      <c r="O37" s="24">
        <v>5.8</v>
      </c>
      <c r="P37" s="24">
        <v>0</v>
      </c>
      <c r="Q37" s="24">
        <v>0</v>
      </c>
      <c r="R37" s="24">
        <v>0</v>
      </c>
      <c r="S37" s="24">
        <v>0</v>
      </c>
      <c r="T37" s="24">
        <v>5.8</v>
      </c>
      <c r="U37" s="24">
        <v>0</v>
      </c>
      <c r="V37" s="22">
        <v>0</v>
      </c>
      <c r="W37" s="22">
        <v>1149</v>
      </c>
      <c r="X37" s="22">
        <v>146950</v>
      </c>
      <c r="Y37" s="22">
        <v>0</v>
      </c>
      <c r="Z37" s="22">
        <v>0</v>
      </c>
      <c r="AA37" s="22">
        <v>0</v>
      </c>
      <c r="AB37" s="22">
        <v>0</v>
      </c>
      <c r="AC37" s="22">
        <v>2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2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36</v>
      </c>
      <c r="AQ37" s="22">
        <v>5</v>
      </c>
      <c r="AR37" s="22">
        <v>2</v>
      </c>
      <c r="AS37" s="22">
        <v>0</v>
      </c>
    </row>
    <row r="38" spans="1:45" x14ac:dyDescent="0.25">
      <c r="A38" s="22" t="s">
        <v>122</v>
      </c>
      <c r="B38" s="22" t="s">
        <v>169</v>
      </c>
      <c r="C38" s="22" t="s">
        <v>194</v>
      </c>
      <c r="D38" s="22" t="s">
        <v>195</v>
      </c>
      <c r="E38" s="22">
        <v>76</v>
      </c>
      <c r="F38" s="22">
        <v>1869165</v>
      </c>
      <c r="G38" s="22">
        <v>5</v>
      </c>
      <c r="H38" s="24">
        <v>2240</v>
      </c>
      <c r="I38" s="24">
        <v>2</v>
      </c>
      <c r="J38" s="24">
        <v>0</v>
      </c>
      <c r="K38" s="24">
        <v>0</v>
      </c>
      <c r="L38" s="24">
        <v>0</v>
      </c>
      <c r="M38" s="24">
        <v>0</v>
      </c>
      <c r="N38" s="24">
        <v>2</v>
      </c>
      <c r="O38" s="24">
        <v>16</v>
      </c>
      <c r="P38" s="24">
        <v>0</v>
      </c>
      <c r="Q38" s="24">
        <v>0</v>
      </c>
      <c r="R38" s="24">
        <v>0</v>
      </c>
      <c r="S38" s="24">
        <v>0</v>
      </c>
      <c r="T38" s="24">
        <v>16</v>
      </c>
      <c r="U38" s="24">
        <v>0</v>
      </c>
      <c r="V38" s="22">
        <v>0</v>
      </c>
      <c r="W38" s="22">
        <v>6168</v>
      </c>
      <c r="X38" s="22">
        <v>683360</v>
      </c>
      <c r="Y38" s="22">
        <v>2</v>
      </c>
      <c r="Z38" s="22">
        <v>1</v>
      </c>
      <c r="AA38" s="22">
        <v>1</v>
      </c>
      <c r="AB38" s="22">
        <v>0</v>
      </c>
      <c r="AC38" s="22">
        <v>0</v>
      </c>
      <c r="AD38" s="22">
        <v>0</v>
      </c>
      <c r="AE38" s="22">
        <v>1</v>
      </c>
      <c r="AF38" s="22">
        <v>39</v>
      </c>
      <c r="AG38" s="22">
        <v>39</v>
      </c>
      <c r="AH38" s="22">
        <v>0</v>
      </c>
      <c r="AI38" s="22">
        <v>0</v>
      </c>
      <c r="AJ38" s="22">
        <v>39</v>
      </c>
      <c r="AK38" s="22">
        <v>0</v>
      </c>
      <c r="AL38" s="22">
        <v>0</v>
      </c>
      <c r="AM38" s="22">
        <v>0</v>
      </c>
      <c r="AN38" s="22">
        <v>0</v>
      </c>
      <c r="AO38" s="22">
        <v>1</v>
      </c>
      <c r="AP38" s="22">
        <v>208</v>
      </c>
      <c r="AQ38" s="22">
        <v>48</v>
      </c>
      <c r="AR38" s="22">
        <v>4</v>
      </c>
      <c r="AS38" s="22">
        <v>5</v>
      </c>
    </row>
    <row r="39" spans="1:45" x14ac:dyDescent="0.25">
      <c r="A39" s="22" t="s">
        <v>122</v>
      </c>
      <c r="B39" s="22" t="s">
        <v>169</v>
      </c>
      <c r="C39" s="22" t="s">
        <v>196</v>
      </c>
      <c r="D39" s="22" t="s">
        <v>197</v>
      </c>
      <c r="E39" s="22">
        <v>52</v>
      </c>
      <c r="F39" s="22">
        <v>1327508</v>
      </c>
      <c r="G39" s="22">
        <v>10</v>
      </c>
      <c r="H39" s="24">
        <v>2619</v>
      </c>
      <c r="I39" s="24">
        <v>127</v>
      </c>
      <c r="J39" s="24">
        <v>0</v>
      </c>
      <c r="K39" s="24">
        <v>0</v>
      </c>
      <c r="L39" s="24">
        <v>0</v>
      </c>
      <c r="M39" s="24">
        <v>0</v>
      </c>
      <c r="N39" s="24">
        <v>127</v>
      </c>
      <c r="O39" s="24">
        <v>30</v>
      </c>
      <c r="P39" s="24">
        <v>0</v>
      </c>
      <c r="Q39" s="24">
        <v>0</v>
      </c>
      <c r="R39" s="24">
        <v>0</v>
      </c>
      <c r="S39" s="24">
        <v>0</v>
      </c>
      <c r="T39" s="24">
        <v>30</v>
      </c>
      <c r="U39" s="24">
        <v>4</v>
      </c>
      <c r="V39" s="22">
        <v>0</v>
      </c>
      <c r="W39" s="22">
        <v>3521</v>
      </c>
      <c r="X39" s="22">
        <v>509008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200</v>
      </c>
      <c r="AQ39" s="22">
        <v>25</v>
      </c>
      <c r="AR39" s="22">
        <v>38</v>
      </c>
      <c r="AS39" s="22">
        <v>2</v>
      </c>
    </row>
    <row r="40" spans="1:45" x14ac:dyDescent="0.25">
      <c r="A40" s="22" t="s">
        <v>122</v>
      </c>
      <c r="B40" s="22" t="s">
        <v>169</v>
      </c>
      <c r="C40" s="22" t="s">
        <v>198</v>
      </c>
      <c r="D40" s="22" t="s">
        <v>199</v>
      </c>
      <c r="E40" s="22">
        <v>19</v>
      </c>
      <c r="F40" s="22">
        <v>136083</v>
      </c>
      <c r="G40" s="22">
        <v>2</v>
      </c>
      <c r="H40" s="24">
        <v>886.25</v>
      </c>
      <c r="I40" s="24">
        <v>22</v>
      </c>
      <c r="J40" s="24">
        <v>0</v>
      </c>
      <c r="K40" s="24">
        <v>320</v>
      </c>
      <c r="L40" s="24">
        <v>0</v>
      </c>
      <c r="M40" s="24">
        <v>0</v>
      </c>
      <c r="N40" s="24">
        <v>342</v>
      </c>
      <c r="O40" s="24">
        <v>9</v>
      </c>
      <c r="P40" s="24">
        <v>0</v>
      </c>
      <c r="Q40" s="24">
        <v>0</v>
      </c>
      <c r="R40" s="24">
        <v>0</v>
      </c>
      <c r="S40" s="24">
        <v>0</v>
      </c>
      <c r="T40" s="24">
        <v>9</v>
      </c>
      <c r="U40" s="24">
        <v>0</v>
      </c>
      <c r="V40" s="22">
        <v>0</v>
      </c>
      <c r="W40" s="22">
        <v>773</v>
      </c>
      <c r="X40" s="22">
        <v>67224.509999999995</v>
      </c>
      <c r="Y40" s="22">
        <v>0</v>
      </c>
      <c r="Z40" s="22">
        <v>0</v>
      </c>
      <c r="AA40" s="22">
        <v>0</v>
      </c>
      <c r="AB40" s="22">
        <v>0</v>
      </c>
      <c r="AC40" s="22">
        <v>19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22</v>
      </c>
      <c r="AQ40" s="22">
        <v>8</v>
      </c>
      <c r="AR40" s="22">
        <v>4</v>
      </c>
      <c r="AS40" s="22">
        <v>0</v>
      </c>
    </row>
    <row r="41" spans="1:45" x14ac:dyDescent="0.25">
      <c r="A41" s="22" t="s">
        <v>122</v>
      </c>
      <c r="B41" s="22" t="s">
        <v>169</v>
      </c>
      <c r="C41" s="22" t="s">
        <v>200</v>
      </c>
      <c r="D41" s="22" t="s">
        <v>201</v>
      </c>
      <c r="E41" s="22">
        <v>57</v>
      </c>
      <c r="F41" s="22">
        <v>407345</v>
      </c>
      <c r="G41" s="22"/>
      <c r="H41" s="24">
        <v>2725</v>
      </c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2"/>
      <c r="W41" s="22">
        <v>1497</v>
      </c>
      <c r="X41" s="22">
        <v>230790</v>
      </c>
      <c r="Y41" s="22"/>
      <c r="Z41" s="22"/>
      <c r="AA41" s="22"/>
      <c r="AB41" s="22"/>
      <c r="AC41" s="22">
        <v>250</v>
      </c>
      <c r="AD41" s="22"/>
      <c r="AE41" s="22"/>
      <c r="AF41" s="22"/>
      <c r="AG41" s="22"/>
      <c r="AH41" s="22"/>
      <c r="AI41" s="22"/>
      <c r="AJ41" s="22">
        <v>32</v>
      </c>
      <c r="AK41" s="22"/>
      <c r="AL41" s="22"/>
      <c r="AM41" s="22"/>
      <c r="AN41" s="22"/>
      <c r="AO41" s="22"/>
      <c r="AP41" s="22">
        <v>52</v>
      </c>
      <c r="AQ41" s="22">
        <v>18</v>
      </c>
      <c r="AR41" s="22"/>
      <c r="AS41" s="22"/>
    </row>
    <row r="42" spans="1:45" x14ac:dyDescent="0.25">
      <c r="A42" s="22" t="s">
        <v>122</v>
      </c>
      <c r="B42" s="22" t="s">
        <v>169</v>
      </c>
      <c r="C42" s="22" t="s">
        <v>202</v>
      </c>
      <c r="D42" s="22" t="s">
        <v>203</v>
      </c>
      <c r="E42" s="22">
        <v>135</v>
      </c>
      <c r="F42" s="22">
        <v>356345</v>
      </c>
      <c r="G42" s="22">
        <v>8</v>
      </c>
      <c r="H42" s="24">
        <v>2117</v>
      </c>
      <c r="I42" s="24">
        <v>45.56</v>
      </c>
      <c r="J42" s="24">
        <v>0</v>
      </c>
      <c r="K42" s="24">
        <v>23.8</v>
      </c>
      <c r="L42" s="24">
        <v>0</v>
      </c>
      <c r="M42" s="24">
        <v>0</v>
      </c>
      <c r="N42" s="24">
        <v>69.36</v>
      </c>
      <c r="O42" s="24">
        <v>13.57</v>
      </c>
      <c r="P42" s="24">
        <v>0</v>
      </c>
      <c r="Q42" s="24">
        <v>17</v>
      </c>
      <c r="R42" s="24">
        <v>12.1</v>
      </c>
      <c r="S42" s="24">
        <v>0</v>
      </c>
      <c r="T42" s="24">
        <v>42.67</v>
      </c>
      <c r="U42" s="24">
        <v>0</v>
      </c>
      <c r="V42" s="22">
        <v>0</v>
      </c>
      <c r="W42" s="22">
        <v>9425</v>
      </c>
      <c r="X42" s="22">
        <v>549638</v>
      </c>
      <c r="Y42" s="22">
        <v>14</v>
      </c>
      <c r="Z42" s="22">
        <v>11</v>
      </c>
      <c r="AA42" s="22">
        <v>3</v>
      </c>
      <c r="AB42" s="22">
        <v>1</v>
      </c>
      <c r="AC42" s="22">
        <v>6</v>
      </c>
      <c r="AD42" s="22">
        <v>0</v>
      </c>
      <c r="AE42" s="22">
        <v>3</v>
      </c>
      <c r="AF42" s="22">
        <v>22</v>
      </c>
      <c r="AG42" s="22">
        <v>2</v>
      </c>
      <c r="AH42" s="22">
        <v>20</v>
      </c>
      <c r="AI42" s="22">
        <v>20</v>
      </c>
      <c r="AJ42" s="22">
        <v>1</v>
      </c>
      <c r="AK42" s="22">
        <v>0</v>
      </c>
      <c r="AL42" s="22">
        <v>0</v>
      </c>
      <c r="AM42" s="22">
        <v>0</v>
      </c>
      <c r="AN42" s="22">
        <v>20</v>
      </c>
      <c r="AO42" s="22">
        <v>23</v>
      </c>
      <c r="AP42" s="22">
        <v>237</v>
      </c>
      <c r="AQ42" s="22">
        <v>54</v>
      </c>
      <c r="AR42" s="22">
        <v>77</v>
      </c>
      <c r="AS42" s="22">
        <v>16</v>
      </c>
    </row>
    <row r="43" spans="1:45" x14ac:dyDescent="0.25">
      <c r="A43" s="22" t="s">
        <v>122</v>
      </c>
      <c r="B43" s="22" t="s">
        <v>169</v>
      </c>
      <c r="C43" s="22" t="s">
        <v>204</v>
      </c>
      <c r="D43" s="22" t="s">
        <v>205</v>
      </c>
      <c r="E43" s="22">
        <v>40</v>
      </c>
      <c r="F43" s="22">
        <v>735008</v>
      </c>
      <c r="G43" s="22">
        <v>5</v>
      </c>
      <c r="H43" s="24">
        <v>2920.8</v>
      </c>
      <c r="I43" s="24">
        <v>7</v>
      </c>
      <c r="J43" s="24"/>
      <c r="K43" s="24"/>
      <c r="L43" s="24"/>
      <c r="M43" s="24"/>
      <c r="N43" s="24">
        <v>7</v>
      </c>
      <c r="O43" s="24">
        <v>7</v>
      </c>
      <c r="P43" s="24"/>
      <c r="Q43" s="24"/>
      <c r="R43" s="24"/>
      <c r="S43" s="24"/>
      <c r="T43" s="24">
        <v>7</v>
      </c>
      <c r="U43" s="24"/>
      <c r="V43" s="22"/>
      <c r="W43" s="22">
        <v>965</v>
      </c>
      <c r="X43" s="22">
        <v>134854</v>
      </c>
      <c r="Y43" s="22">
        <v>2</v>
      </c>
      <c r="Z43" s="22"/>
      <c r="AA43" s="22">
        <v>1</v>
      </c>
      <c r="AB43" s="22">
        <v>1</v>
      </c>
      <c r="AC43" s="22">
        <v>7</v>
      </c>
      <c r="AD43" s="22"/>
      <c r="AE43" s="22">
        <v>2</v>
      </c>
      <c r="AF43" s="22"/>
      <c r="AG43" s="22"/>
      <c r="AH43" s="22"/>
      <c r="AI43" s="22"/>
      <c r="AJ43" s="22"/>
      <c r="AK43" s="22"/>
      <c r="AL43" s="22"/>
      <c r="AM43" s="22"/>
      <c r="AN43" s="22"/>
      <c r="AO43" s="22">
        <v>2</v>
      </c>
      <c r="AP43" s="22">
        <v>60</v>
      </c>
      <c r="AQ43" s="22">
        <v>20</v>
      </c>
      <c r="AR43" s="22">
        <v>20</v>
      </c>
      <c r="AS43" s="22">
        <v>5</v>
      </c>
    </row>
    <row r="44" spans="1:45" x14ac:dyDescent="0.25">
      <c r="A44" s="22" t="s">
        <v>122</v>
      </c>
      <c r="B44" s="22" t="s">
        <v>169</v>
      </c>
      <c r="C44" s="22" t="s">
        <v>206</v>
      </c>
      <c r="D44" s="22" t="s">
        <v>207</v>
      </c>
      <c r="E44" s="22">
        <v>206.95</v>
      </c>
      <c r="F44" s="22">
        <v>572152</v>
      </c>
      <c r="G44" s="22">
        <v>11</v>
      </c>
      <c r="H44" s="24">
        <v>3670</v>
      </c>
      <c r="I44" s="24">
        <v>57.39</v>
      </c>
      <c r="J44" s="24">
        <v>0</v>
      </c>
      <c r="K44" s="24">
        <v>0</v>
      </c>
      <c r="L44" s="24">
        <v>16.3</v>
      </c>
      <c r="M44" s="24">
        <v>0</v>
      </c>
      <c r="N44" s="24">
        <v>73.69</v>
      </c>
      <c r="O44" s="24">
        <v>58.74</v>
      </c>
      <c r="P44" s="24">
        <v>0</v>
      </c>
      <c r="Q44" s="24">
        <v>0</v>
      </c>
      <c r="R44" s="24">
        <v>0</v>
      </c>
      <c r="S44" s="24">
        <v>0</v>
      </c>
      <c r="T44" s="24">
        <v>58.74</v>
      </c>
      <c r="U44" s="24">
        <v>6.1</v>
      </c>
      <c r="V44" s="22">
        <v>0</v>
      </c>
      <c r="W44" s="22">
        <v>8381</v>
      </c>
      <c r="X44" s="22">
        <v>868089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1</v>
      </c>
      <c r="AG44" s="22">
        <v>1</v>
      </c>
      <c r="AH44" s="22">
        <v>0</v>
      </c>
      <c r="AI44" s="22">
        <v>0</v>
      </c>
      <c r="AJ44" s="22">
        <v>0</v>
      </c>
      <c r="AK44" s="22">
        <v>1</v>
      </c>
      <c r="AL44" s="22">
        <v>0</v>
      </c>
      <c r="AM44" s="22">
        <v>1</v>
      </c>
      <c r="AN44" s="22">
        <v>1</v>
      </c>
      <c r="AO44" s="22">
        <v>1</v>
      </c>
      <c r="AP44" s="22">
        <v>624</v>
      </c>
      <c r="AQ44" s="22">
        <v>93</v>
      </c>
      <c r="AR44" s="22">
        <v>46</v>
      </c>
      <c r="AS44" s="22">
        <v>5</v>
      </c>
    </row>
    <row r="45" spans="1:45" x14ac:dyDescent="0.25">
      <c r="A45" s="22" t="s">
        <v>122</v>
      </c>
      <c r="B45" s="22" t="s">
        <v>169</v>
      </c>
      <c r="C45" s="22" t="s">
        <v>208</v>
      </c>
      <c r="D45" s="22" t="s">
        <v>209</v>
      </c>
      <c r="E45" s="22">
        <v>75</v>
      </c>
      <c r="F45" s="22">
        <v>3356792</v>
      </c>
      <c r="G45" s="22">
        <v>4</v>
      </c>
      <c r="H45" s="24">
        <v>2278</v>
      </c>
      <c r="I45" s="24">
        <v>17</v>
      </c>
      <c r="J45" s="24">
        <v>0</v>
      </c>
      <c r="K45" s="24">
        <v>0</v>
      </c>
      <c r="L45" s="24">
        <v>0</v>
      </c>
      <c r="M45" s="24">
        <v>0</v>
      </c>
      <c r="N45" s="24">
        <v>17</v>
      </c>
      <c r="O45" s="24">
        <v>14.6</v>
      </c>
      <c r="P45" s="24">
        <v>0</v>
      </c>
      <c r="Q45" s="24">
        <v>0</v>
      </c>
      <c r="R45" s="24">
        <v>0</v>
      </c>
      <c r="S45" s="24">
        <v>0</v>
      </c>
      <c r="T45" s="24">
        <v>14.6</v>
      </c>
      <c r="U45" s="24">
        <v>0</v>
      </c>
      <c r="V45" s="22">
        <v>0</v>
      </c>
      <c r="W45" s="22">
        <v>2896</v>
      </c>
      <c r="X45" s="22">
        <v>776723</v>
      </c>
      <c r="Y45" s="22">
        <v>1</v>
      </c>
      <c r="Z45" s="22">
        <v>0</v>
      </c>
      <c r="AA45" s="22">
        <v>1</v>
      </c>
      <c r="AB45" s="22">
        <v>0</v>
      </c>
      <c r="AC45" s="22">
        <v>0</v>
      </c>
      <c r="AD45" s="22">
        <v>0</v>
      </c>
      <c r="AE45" s="22">
        <v>1</v>
      </c>
      <c r="AF45" s="22">
        <v>1</v>
      </c>
      <c r="AG45" s="22">
        <v>0</v>
      </c>
      <c r="AH45" s="22">
        <v>1</v>
      </c>
      <c r="AI45" s="22">
        <v>0</v>
      </c>
      <c r="AJ45" s="22">
        <v>1</v>
      </c>
      <c r="AK45" s="22">
        <v>0</v>
      </c>
      <c r="AL45" s="22">
        <v>0</v>
      </c>
      <c r="AM45" s="22">
        <v>0</v>
      </c>
      <c r="AN45" s="22">
        <v>1</v>
      </c>
      <c r="AO45" s="22">
        <v>2</v>
      </c>
      <c r="AP45" s="22">
        <v>273</v>
      </c>
      <c r="AQ45" s="22">
        <v>25</v>
      </c>
      <c r="AR45" s="22">
        <v>14</v>
      </c>
      <c r="AS45" s="22">
        <v>1</v>
      </c>
    </row>
    <row r="46" spans="1:45" x14ac:dyDescent="0.25">
      <c r="A46" s="22" t="s">
        <v>122</v>
      </c>
      <c r="B46" s="22" t="s">
        <v>169</v>
      </c>
      <c r="C46" s="22" t="s">
        <v>210</v>
      </c>
      <c r="D46" s="22" t="s">
        <v>211</v>
      </c>
      <c r="E46" s="22">
        <v>53</v>
      </c>
      <c r="F46" s="22">
        <v>329683</v>
      </c>
      <c r="G46" s="22">
        <v>7</v>
      </c>
      <c r="H46" s="24">
        <v>2415</v>
      </c>
      <c r="I46" s="24">
        <v>898.05</v>
      </c>
      <c r="J46" s="24">
        <v>0</v>
      </c>
      <c r="K46" s="24">
        <v>12</v>
      </c>
      <c r="L46" s="24">
        <v>70</v>
      </c>
      <c r="M46" s="24">
        <v>13</v>
      </c>
      <c r="N46" s="24">
        <v>993.05</v>
      </c>
      <c r="O46" s="24">
        <v>13</v>
      </c>
      <c r="P46" s="24">
        <v>0</v>
      </c>
      <c r="Q46" s="24">
        <v>0</v>
      </c>
      <c r="R46" s="24">
        <v>0</v>
      </c>
      <c r="S46" s="24">
        <v>0</v>
      </c>
      <c r="T46" s="24">
        <v>13</v>
      </c>
      <c r="U46" s="24">
        <v>0</v>
      </c>
      <c r="V46" s="22">
        <v>0</v>
      </c>
      <c r="W46" s="22">
        <v>2137</v>
      </c>
      <c r="X46" s="22">
        <v>419013.41</v>
      </c>
      <c r="Y46" s="22">
        <v>2</v>
      </c>
      <c r="Z46" s="22">
        <v>1</v>
      </c>
      <c r="AA46" s="22">
        <v>1</v>
      </c>
      <c r="AB46" s="22">
        <v>0</v>
      </c>
      <c r="AC46" s="22">
        <v>34</v>
      </c>
      <c r="AD46" s="22">
        <v>0</v>
      </c>
      <c r="AE46" s="22">
        <v>1</v>
      </c>
      <c r="AF46" s="22">
        <v>862</v>
      </c>
      <c r="AG46" s="22">
        <v>862</v>
      </c>
      <c r="AH46" s="22">
        <v>862</v>
      </c>
      <c r="AI46" s="22">
        <v>0</v>
      </c>
      <c r="AJ46" s="22">
        <v>930</v>
      </c>
      <c r="AK46" s="22">
        <v>0</v>
      </c>
      <c r="AL46" s="22">
        <v>0</v>
      </c>
      <c r="AM46" s="22">
        <v>0</v>
      </c>
      <c r="AN46" s="22">
        <v>0</v>
      </c>
      <c r="AO46" s="22">
        <v>1</v>
      </c>
      <c r="AP46" s="22">
        <v>53</v>
      </c>
      <c r="AQ46" s="22">
        <v>23</v>
      </c>
      <c r="AR46" s="22">
        <v>1</v>
      </c>
      <c r="AS46" s="22">
        <v>1</v>
      </c>
    </row>
    <row r="47" spans="1:45" x14ac:dyDescent="0.25">
      <c r="A47" s="22" t="s">
        <v>122</v>
      </c>
      <c r="B47" s="22" t="s">
        <v>169</v>
      </c>
      <c r="C47" s="22" t="s">
        <v>212</v>
      </c>
      <c r="D47" s="22" t="s">
        <v>213</v>
      </c>
      <c r="E47" s="22">
        <v>165</v>
      </c>
      <c r="F47" s="22">
        <v>1372926.65</v>
      </c>
      <c r="G47" s="22">
        <v>5</v>
      </c>
      <c r="H47" s="24">
        <v>1170</v>
      </c>
      <c r="I47" s="24">
        <v>95.38</v>
      </c>
      <c r="J47" s="24">
        <v>0</v>
      </c>
      <c r="K47" s="24">
        <v>0</v>
      </c>
      <c r="L47" s="24">
        <v>0</v>
      </c>
      <c r="M47" s="24">
        <v>0</v>
      </c>
      <c r="N47" s="24">
        <v>95.38</v>
      </c>
      <c r="O47" s="24">
        <v>132.5</v>
      </c>
      <c r="P47" s="24">
        <v>0</v>
      </c>
      <c r="Q47" s="24">
        <v>0</v>
      </c>
      <c r="R47" s="24">
        <v>0</v>
      </c>
      <c r="S47" s="24">
        <v>0</v>
      </c>
      <c r="T47" s="24">
        <v>132.5</v>
      </c>
      <c r="U47" s="24">
        <v>11.26</v>
      </c>
      <c r="V47" s="22">
        <v>0</v>
      </c>
      <c r="W47" s="22">
        <v>4259</v>
      </c>
      <c r="X47" s="22">
        <v>342084.42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230</v>
      </c>
      <c r="AQ47" s="22">
        <v>51</v>
      </c>
      <c r="AR47" s="22">
        <v>29</v>
      </c>
      <c r="AS47" s="22">
        <v>0</v>
      </c>
    </row>
    <row r="48" spans="1:45" x14ac:dyDescent="0.25">
      <c r="A48" s="22" t="s">
        <v>122</v>
      </c>
      <c r="B48" s="22" t="s">
        <v>169</v>
      </c>
      <c r="C48" s="22" t="s">
        <v>214</v>
      </c>
      <c r="D48" s="22" t="s">
        <v>215</v>
      </c>
      <c r="E48" s="22">
        <v>62</v>
      </c>
      <c r="F48" s="22">
        <v>300422</v>
      </c>
      <c r="G48" s="22">
        <v>7</v>
      </c>
      <c r="H48" s="24">
        <v>2072</v>
      </c>
      <c r="I48" s="24">
        <v>6.7</v>
      </c>
      <c r="J48" s="24">
        <v>0</v>
      </c>
      <c r="K48" s="24">
        <v>0</v>
      </c>
      <c r="L48" s="24">
        <v>0</v>
      </c>
      <c r="M48" s="24">
        <v>0</v>
      </c>
      <c r="N48" s="24">
        <v>6.7</v>
      </c>
      <c r="O48" s="24">
        <v>18</v>
      </c>
      <c r="P48" s="24">
        <v>0</v>
      </c>
      <c r="Q48" s="24">
        <v>0</v>
      </c>
      <c r="R48" s="24">
        <v>0</v>
      </c>
      <c r="S48" s="24">
        <v>0</v>
      </c>
      <c r="T48" s="24">
        <v>18</v>
      </c>
      <c r="U48" s="24">
        <v>0.05</v>
      </c>
      <c r="V48" s="22">
        <v>0</v>
      </c>
      <c r="W48" s="22">
        <v>5704</v>
      </c>
      <c r="X48" s="22">
        <v>334451</v>
      </c>
      <c r="Y48" s="22">
        <v>6</v>
      </c>
      <c r="Z48" s="22">
        <v>6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306</v>
      </c>
      <c r="AQ48" s="22">
        <v>60</v>
      </c>
      <c r="AR48" s="22">
        <v>5</v>
      </c>
      <c r="AS48" s="22">
        <v>3</v>
      </c>
    </row>
    <row r="49" spans="1:45" x14ac:dyDescent="0.25">
      <c r="A49" s="22" t="s">
        <v>122</v>
      </c>
      <c r="B49" s="22" t="s">
        <v>169</v>
      </c>
      <c r="C49" s="22" t="s">
        <v>216</v>
      </c>
      <c r="D49" s="22" t="s">
        <v>217</v>
      </c>
      <c r="E49" s="22">
        <v>100</v>
      </c>
      <c r="F49" s="22">
        <v>292322.3</v>
      </c>
      <c r="G49" s="22">
        <v>5</v>
      </c>
      <c r="H49" s="24">
        <v>2190.4499999999998</v>
      </c>
      <c r="I49" s="24">
        <v>12.77</v>
      </c>
      <c r="J49" s="24">
        <v>0</v>
      </c>
      <c r="K49" s="24">
        <v>0</v>
      </c>
      <c r="L49" s="24">
        <v>59.85</v>
      </c>
      <c r="M49" s="24">
        <v>1.9</v>
      </c>
      <c r="N49" s="24">
        <v>74.52</v>
      </c>
      <c r="O49" s="24">
        <v>11.66</v>
      </c>
      <c r="P49" s="24">
        <v>0</v>
      </c>
      <c r="Q49" s="24">
        <v>0</v>
      </c>
      <c r="R49" s="24">
        <v>0</v>
      </c>
      <c r="S49" s="24">
        <v>1.41</v>
      </c>
      <c r="T49" s="24">
        <v>13.07</v>
      </c>
      <c r="U49" s="24">
        <v>0</v>
      </c>
      <c r="V49" s="22">
        <v>0</v>
      </c>
      <c r="W49" s="22">
        <v>4930</v>
      </c>
      <c r="X49" s="22">
        <v>484207.57</v>
      </c>
      <c r="Y49" s="22">
        <v>1</v>
      </c>
      <c r="Z49" s="22">
        <v>0</v>
      </c>
      <c r="AA49" s="22">
        <v>1</v>
      </c>
      <c r="AB49" s="22">
        <v>0</v>
      </c>
      <c r="AC49" s="22">
        <v>7</v>
      </c>
      <c r="AD49" s="22">
        <v>0</v>
      </c>
      <c r="AE49" s="22">
        <v>1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1</v>
      </c>
      <c r="AP49" s="22">
        <v>273</v>
      </c>
      <c r="AQ49" s="22">
        <v>45</v>
      </c>
      <c r="AR49" s="22">
        <v>5</v>
      </c>
      <c r="AS49" s="22">
        <v>7</v>
      </c>
    </row>
    <row r="50" spans="1:45" x14ac:dyDescent="0.25">
      <c r="A50" s="22" t="s">
        <v>122</v>
      </c>
      <c r="B50" s="22" t="s">
        <v>169</v>
      </c>
      <c r="C50" s="22" t="s">
        <v>218</v>
      </c>
      <c r="D50" s="22" t="s">
        <v>219</v>
      </c>
      <c r="E50" s="22">
        <v>51</v>
      </c>
      <c r="F50" s="22">
        <v>247001</v>
      </c>
      <c r="G50" s="22">
        <v>5</v>
      </c>
      <c r="H50" s="24">
        <v>2118</v>
      </c>
      <c r="I50" s="24">
        <v>35</v>
      </c>
      <c r="J50" s="24">
        <v>0</v>
      </c>
      <c r="K50" s="24">
        <v>58</v>
      </c>
      <c r="L50" s="24">
        <v>90</v>
      </c>
      <c r="M50" s="24">
        <v>0</v>
      </c>
      <c r="N50" s="24">
        <v>183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2">
        <v>0</v>
      </c>
      <c r="W50" s="22">
        <v>2057</v>
      </c>
      <c r="X50" s="22">
        <v>129565</v>
      </c>
      <c r="Y50" s="22">
        <v>7</v>
      </c>
      <c r="Z50" s="22">
        <v>6</v>
      </c>
      <c r="AA50" s="22">
        <v>1</v>
      </c>
      <c r="AB50" s="22">
        <v>1</v>
      </c>
      <c r="AC50" s="22">
        <v>1</v>
      </c>
      <c r="AD50" s="22">
        <v>0</v>
      </c>
      <c r="AE50" s="22">
        <v>1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1</v>
      </c>
      <c r="AP50" s="22">
        <v>52</v>
      </c>
      <c r="AQ50" s="22">
        <v>26</v>
      </c>
      <c r="AR50" s="22">
        <v>0</v>
      </c>
      <c r="AS50" s="22">
        <v>2</v>
      </c>
    </row>
    <row r="51" spans="1:45" x14ac:dyDescent="0.25">
      <c r="A51" s="22" t="s">
        <v>122</v>
      </c>
      <c r="B51" s="22" t="s">
        <v>169</v>
      </c>
      <c r="C51" s="22" t="s">
        <v>220</v>
      </c>
      <c r="D51" s="22" t="s">
        <v>221</v>
      </c>
      <c r="E51" s="22">
        <v>147</v>
      </c>
      <c r="F51" s="22">
        <v>267346</v>
      </c>
      <c r="G51" s="22">
        <v>8</v>
      </c>
      <c r="H51" s="24">
        <v>2223</v>
      </c>
      <c r="I51" s="24">
        <v>89.71</v>
      </c>
      <c r="J51" s="24">
        <v>0</v>
      </c>
      <c r="K51" s="24">
        <v>0</v>
      </c>
      <c r="L51" s="24">
        <v>57.4</v>
      </c>
      <c r="M51" s="24">
        <v>3.5</v>
      </c>
      <c r="N51" s="24">
        <v>150.61000000000001</v>
      </c>
      <c r="O51" s="24">
        <v>62.1</v>
      </c>
      <c r="P51" s="24">
        <v>0</v>
      </c>
      <c r="Q51" s="24">
        <v>0</v>
      </c>
      <c r="R51" s="24">
        <v>18.100000000000001</v>
      </c>
      <c r="S51" s="24">
        <v>3.5</v>
      </c>
      <c r="T51" s="24">
        <v>83.7</v>
      </c>
      <c r="U51" s="24">
        <v>4.7300000000000004</v>
      </c>
      <c r="V51" s="22">
        <v>0</v>
      </c>
      <c r="W51" s="22">
        <v>6277</v>
      </c>
      <c r="X51" s="22">
        <v>734165.43</v>
      </c>
      <c r="Y51" s="22">
        <v>3</v>
      </c>
      <c r="Z51" s="22">
        <v>1</v>
      </c>
      <c r="AA51" s="22">
        <v>2</v>
      </c>
      <c r="AB51" s="22">
        <v>1</v>
      </c>
      <c r="AC51" s="22">
        <v>1</v>
      </c>
      <c r="AD51" s="22">
        <v>0</v>
      </c>
      <c r="AE51" s="22">
        <v>2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2</v>
      </c>
      <c r="AP51" s="22">
        <v>380</v>
      </c>
      <c r="AQ51" s="22">
        <v>78</v>
      </c>
      <c r="AR51" s="22">
        <v>7</v>
      </c>
      <c r="AS51" s="22">
        <v>19</v>
      </c>
    </row>
    <row r="52" spans="1:45" x14ac:dyDescent="0.25">
      <c r="A52" s="22" t="s">
        <v>122</v>
      </c>
      <c r="B52" s="22" t="s">
        <v>169</v>
      </c>
      <c r="C52" s="22" t="s">
        <v>222</v>
      </c>
      <c r="D52" s="22" t="s">
        <v>223</v>
      </c>
      <c r="E52" s="22">
        <v>57</v>
      </c>
      <c r="F52" s="22">
        <v>1062968</v>
      </c>
      <c r="G52" s="22">
        <v>7</v>
      </c>
      <c r="H52" s="24">
        <v>698</v>
      </c>
      <c r="I52" s="24">
        <v>62.1</v>
      </c>
      <c r="J52" s="24">
        <v>0</v>
      </c>
      <c r="K52" s="24">
        <v>0</v>
      </c>
      <c r="L52" s="24">
        <v>0</v>
      </c>
      <c r="M52" s="24">
        <v>0</v>
      </c>
      <c r="N52" s="24">
        <v>62.1</v>
      </c>
      <c r="O52" s="24">
        <v>64.900000000000006</v>
      </c>
      <c r="P52" s="24">
        <v>0</v>
      </c>
      <c r="Q52" s="24">
        <v>0</v>
      </c>
      <c r="R52" s="24">
        <v>0</v>
      </c>
      <c r="S52" s="24">
        <v>0</v>
      </c>
      <c r="T52" s="24">
        <v>64.900000000000006</v>
      </c>
      <c r="U52" s="24">
        <v>0</v>
      </c>
      <c r="V52" s="22">
        <v>0</v>
      </c>
      <c r="W52" s="22">
        <v>1479</v>
      </c>
      <c r="X52" s="22">
        <v>189960</v>
      </c>
      <c r="Y52" s="22">
        <v>1</v>
      </c>
      <c r="Z52" s="22">
        <v>1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80</v>
      </c>
      <c r="AQ52" s="22">
        <v>16</v>
      </c>
      <c r="AR52" s="22">
        <v>7</v>
      </c>
      <c r="AS52" s="22">
        <v>4</v>
      </c>
    </row>
    <row r="53" spans="1:45" x14ac:dyDescent="0.25">
      <c r="A53" s="22" t="s">
        <v>122</v>
      </c>
      <c r="B53" s="22" t="s">
        <v>169</v>
      </c>
      <c r="C53" s="22" t="s">
        <v>224</v>
      </c>
      <c r="D53" s="22" t="s">
        <v>225</v>
      </c>
      <c r="E53" s="22">
        <v>74</v>
      </c>
      <c r="F53" s="22">
        <v>283780</v>
      </c>
      <c r="G53" s="22">
        <v>7</v>
      </c>
      <c r="H53" s="24">
        <v>2022</v>
      </c>
      <c r="I53" s="24">
        <v>139</v>
      </c>
      <c r="J53" s="24">
        <v>0</v>
      </c>
      <c r="K53" s="24">
        <v>520</v>
      </c>
      <c r="L53" s="24">
        <v>0</v>
      </c>
      <c r="M53" s="24">
        <v>0</v>
      </c>
      <c r="N53" s="24">
        <v>659</v>
      </c>
      <c r="O53" s="24">
        <v>40</v>
      </c>
      <c r="P53" s="24">
        <v>0</v>
      </c>
      <c r="Q53" s="24">
        <v>0</v>
      </c>
      <c r="R53" s="24">
        <v>0</v>
      </c>
      <c r="S53" s="24">
        <v>0</v>
      </c>
      <c r="T53" s="24">
        <v>40</v>
      </c>
      <c r="U53" s="24">
        <v>2</v>
      </c>
      <c r="V53" s="22">
        <v>0</v>
      </c>
      <c r="W53" s="22">
        <v>3567</v>
      </c>
      <c r="X53" s="22">
        <v>251339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168</v>
      </c>
      <c r="AQ53" s="22">
        <v>36</v>
      </c>
      <c r="AR53" s="22">
        <v>2</v>
      </c>
      <c r="AS53" s="22">
        <v>4</v>
      </c>
    </row>
    <row r="54" spans="1:45" x14ac:dyDescent="0.25">
      <c r="A54" s="22" t="s">
        <v>122</v>
      </c>
      <c r="B54" s="22" t="s">
        <v>169</v>
      </c>
      <c r="C54" s="22" t="s">
        <v>226</v>
      </c>
      <c r="D54" s="22" t="s">
        <v>227</v>
      </c>
      <c r="E54" s="22">
        <v>44</v>
      </c>
      <c r="F54" s="22">
        <v>286800</v>
      </c>
      <c r="G54" s="22">
        <v>2</v>
      </c>
      <c r="H54" s="24">
        <v>2267.9699999999998</v>
      </c>
      <c r="I54" s="24">
        <v>1.89</v>
      </c>
      <c r="J54" s="24">
        <v>0</v>
      </c>
      <c r="K54" s="24">
        <v>0</v>
      </c>
      <c r="L54" s="24">
        <v>106.22</v>
      </c>
      <c r="M54" s="24">
        <v>0</v>
      </c>
      <c r="N54" s="24">
        <v>108.11</v>
      </c>
      <c r="O54" s="24">
        <v>3.8</v>
      </c>
      <c r="P54" s="24">
        <v>0</v>
      </c>
      <c r="Q54" s="24">
        <v>0</v>
      </c>
      <c r="R54" s="24">
        <v>0</v>
      </c>
      <c r="S54" s="24">
        <v>0</v>
      </c>
      <c r="T54" s="24">
        <v>3.8</v>
      </c>
      <c r="U54" s="24">
        <v>0</v>
      </c>
      <c r="V54" s="22">
        <v>0</v>
      </c>
      <c r="W54" s="22">
        <v>1581</v>
      </c>
      <c r="X54" s="22">
        <v>106593</v>
      </c>
      <c r="Y54" s="22">
        <v>0</v>
      </c>
      <c r="Z54" s="22">
        <v>0</v>
      </c>
      <c r="AA54" s="22">
        <v>0</v>
      </c>
      <c r="AB54" s="22">
        <v>0</v>
      </c>
      <c r="AC54" s="22">
        <v>8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5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60</v>
      </c>
      <c r="AQ54" s="22">
        <v>19</v>
      </c>
      <c r="AR54" s="22">
        <v>1</v>
      </c>
      <c r="AS54" s="22">
        <v>1</v>
      </c>
    </row>
    <row r="55" spans="1:45" x14ac:dyDescent="0.25">
      <c r="A55" s="22" t="s">
        <v>122</v>
      </c>
      <c r="B55" s="22" t="s">
        <v>169</v>
      </c>
      <c r="C55" s="22" t="s">
        <v>228</v>
      </c>
      <c r="D55" s="22" t="s">
        <v>229</v>
      </c>
      <c r="E55" s="22">
        <v>86.1</v>
      </c>
      <c r="F55" s="22">
        <v>380766.77</v>
      </c>
      <c r="G55" s="22">
        <v>0</v>
      </c>
      <c r="H55" s="24">
        <v>2914.3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2">
        <v>0</v>
      </c>
      <c r="W55" s="22">
        <v>6422</v>
      </c>
      <c r="X55" s="22">
        <v>550545.27</v>
      </c>
      <c r="Y55" s="22">
        <v>5</v>
      </c>
      <c r="Z55" s="22">
        <v>3</v>
      </c>
      <c r="AA55" s="22">
        <v>2</v>
      </c>
      <c r="AB55" s="22">
        <v>2</v>
      </c>
      <c r="AC55" s="22">
        <v>2</v>
      </c>
      <c r="AD55" s="22">
        <v>1</v>
      </c>
      <c r="AE55" s="22">
        <v>2</v>
      </c>
      <c r="AF55" s="22">
        <v>7</v>
      </c>
      <c r="AG55" s="22">
        <v>5</v>
      </c>
      <c r="AH55" s="22">
        <v>2</v>
      </c>
      <c r="AI55" s="22">
        <v>2</v>
      </c>
      <c r="AJ55" s="22">
        <v>5</v>
      </c>
      <c r="AK55" s="22">
        <v>0</v>
      </c>
      <c r="AL55" s="22">
        <v>0</v>
      </c>
      <c r="AM55" s="22">
        <v>0</v>
      </c>
      <c r="AN55" s="22">
        <v>2</v>
      </c>
      <c r="AO55" s="22">
        <v>4</v>
      </c>
      <c r="AP55" s="22">
        <v>206</v>
      </c>
      <c r="AQ55" s="22">
        <v>62</v>
      </c>
      <c r="AR55" s="22">
        <v>64</v>
      </c>
      <c r="AS55" s="22">
        <v>2</v>
      </c>
    </row>
    <row r="56" spans="1:45" x14ac:dyDescent="0.25">
      <c r="A56" s="22" t="s">
        <v>122</v>
      </c>
      <c r="B56" s="22" t="s">
        <v>169</v>
      </c>
      <c r="C56" s="22" t="s">
        <v>230</v>
      </c>
      <c r="D56" s="22" t="s">
        <v>231</v>
      </c>
      <c r="E56" s="22">
        <v>60</v>
      </c>
      <c r="F56" s="22">
        <v>619600</v>
      </c>
      <c r="G56" s="22">
        <v>7</v>
      </c>
      <c r="H56" s="24">
        <v>1698.08</v>
      </c>
      <c r="I56" s="24">
        <v>20.49</v>
      </c>
      <c r="J56" s="24">
        <v>0</v>
      </c>
      <c r="K56" s="24">
        <v>0</v>
      </c>
      <c r="L56" s="24">
        <v>521.32000000000005</v>
      </c>
      <c r="M56" s="24">
        <v>0</v>
      </c>
      <c r="N56" s="24">
        <v>541.80999999999995</v>
      </c>
      <c r="O56" s="24">
        <v>17.420000000000002</v>
      </c>
      <c r="P56" s="24">
        <v>0</v>
      </c>
      <c r="Q56" s="24">
        <v>0</v>
      </c>
      <c r="R56" s="24">
        <v>0</v>
      </c>
      <c r="S56" s="24">
        <v>0</v>
      </c>
      <c r="T56" s="24">
        <v>17.420000000000002</v>
      </c>
      <c r="U56" s="24">
        <v>8.1999999999999993</v>
      </c>
      <c r="V56" s="22">
        <v>0</v>
      </c>
      <c r="W56" s="22">
        <v>3145</v>
      </c>
      <c r="X56" s="22">
        <v>406705.9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3</v>
      </c>
      <c r="AG56" s="22">
        <v>2</v>
      </c>
      <c r="AH56" s="22">
        <v>1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1</v>
      </c>
      <c r="AO56" s="22">
        <v>1</v>
      </c>
      <c r="AP56" s="22">
        <v>127</v>
      </c>
      <c r="AQ56" s="22">
        <v>17</v>
      </c>
      <c r="AR56" s="22">
        <v>8</v>
      </c>
      <c r="AS56" s="22">
        <v>5</v>
      </c>
    </row>
    <row r="57" spans="1:45" x14ac:dyDescent="0.25">
      <c r="A57" s="22" t="s">
        <v>122</v>
      </c>
      <c r="B57" s="22" t="s">
        <v>169</v>
      </c>
      <c r="C57" s="22" t="s">
        <v>232</v>
      </c>
      <c r="D57" s="22" t="s">
        <v>233</v>
      </c>
      <c r="E57" s="22">
        <v>33</v>
      </c>
      <c r="F57" s="22">
        <v>1772308</v>
      </c>
      <c r="G57" s="22">
        <v>4</v>
      </c>
      <c r="H57" s="24">
        <v>1934.8</v>
      </c>
      <c r="I57" s="24">
        <v>73</v>
      </c>
      <c r="J57" s="24">
        <v>0</v>
      </c>
      <c r="K57" s="24">
        <v>220.6</v>
      </c>
      <c r="L57" s="24">
        <v>0</v>
      </c>
      <c r="M57" s="24">
        <v>0</v>
      </c>
      <c r="N57" s="24">
        <v>293.60000000000002</v>
      </c>
      <c r="O57" s="24">
        <v>6</v>
      </c>
      <c r="P57" s="24">
        <v>0</v>
      </c>
      <c r="Q57" s="24">
        <v>0</v>
      </c>
      <c r="R57" s="24">
        <v>0</v>
      </c>
      <c r="S57" s="24">
        <v>0</v>
      </c>
      <c r="T57" s="24">
        <v>6</v>
      </c>
      <c r="U57" s="24">
        <v>0</v>
      </c>
      <c r="V57" s="22">
        <v>0</v>
      </c>
      <c r="W57" s="22">
        <v>1600</v>
      </c>
      <c r="X57" s="22">
        <v>176373</v>
      </c>
      <c r="Y57" s="22">
        <v>53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53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53</v>
      </c>
      <c r="AP57" s="22">
        <v>49</v>
      </c>
      <c r="AQ57" s="22">
        <v>23</v>
      </c>
      <c r="AR57" s="22">
        <v>5</v>
      </c>
      <c r="AS57" s="22">
        <v>0</v>
      </c>
    </row>
    <row r="58" spans="1:45" x14ac:dyDescent="0.25">
      <c r="A58" s="22" t="s">
        <v>122</v>
      </c>
      <c r="B58" s="22" t="s">
        <v>169</v>
      </c>
      <c r="C58" s="22" t="s">
        <v>234</v>
      </c>
      <c r="D58" s="22" t="s">
        <v>235</v>
      </c>
      <c r="E58" s="22">
        <v>56</v>
      </c>
      <c r="F58" s="22">
        <v>2187588</v>
      </c>
      <c r="G58" s="22">
        <v>5</v>
      </c>
      <c r="H58" s="24">
        <v>1194</v>
      </c>
      <c r="I58" s="24">
        <v>438</v>
      </c>
      <c r="J58" s="24">
        <v>0</v>
      </c>
      <c r="K58" s="24">
        <v>0</v>
      </c>
      <c r="L58" s="24">
        <v>0</v>
      </c>
      <c r="M58" s="24">
        <v>0</v>
      </c>
      <c r="N58" s="24">
        <v>438</v>
      </c>
      <c r="O58" s="24">
        <v>27</v>
      </c>
      <c r="P58" s="24">
        <v>0</v>
      </c>
      <c r="Q58" s="24">
        <v>0</v>
      </c>
      <c r="R58" s="24">
        <v>0</v>
      </c>
      <c r="S58" s="24">
        <v>0</v>
      </c>
      <c r="T58" s="24">
        <v>27</v>
      </c>
      <c r="U58" s="24">
        <v>0</v>
      </c>
      <c r="V58" s="22">
        <v>0</v>
      </c>
      <c r="W58" s="22">
        <v>794</v>
      </c>
      <c r="X58" s="22">
        <v>497625</v>
      </c>
      <c r="Y58" s="22">
        <v>3</v>
      </c>
      <c r="Z58" s="22">
        <v>0</v>
      </c>
      <c r="AA58" s="22">
        <v>3</v>
      </c>
      <c r="AB58" s="22">
        <v>0</v>
      </c>
      <c r="AC58" s="22">
        <v>0</v>
      </c>
      <c r="AD58" s="22">
        <v>0</v>
      </c>
      <c r="AE58" s="22">
        <v>3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3</v>
      </c>
      <c r="AP58" s="22">
        <v>69</v>
      </c>
      <c r="AQ58" s="22">
        <v>18</v>
      </c>
      <c r="AR58" s="22">
        <v>16</v>
      </c>
      <c r="AS58" s="22">
        <v>0</v>
      </c>
    </row>
    <row r="59" spans="1:45" x14ac:dyDescent="0.25">
      <c r="A59" s="22" t="s">
        <v>122</v>
      </c>
      <c r="B59" s="22" t="s">
        <v>169</v>
      </c>
      <c r="C59" s="22" t="s">
        <v>236</v>
      </c>
      <c r="D59" s="22" t="s">
        <v>237</v>
      </c>
      <c r="E59" s="22">
        <v>260</v>
      </c>
      <c r="F59" s="22">
        <v>3142200</v>
      </c>
      <c r="G59" s="22">
        <v>7</v>
      </c>
      <c r="H59" s="24">
        <v>267</v>
      </c>
      <c r="I59" s="24">
        <v>56.8</v>
      </c>
      <c r="J59" s="24">
        <v>0</v>
      </c>
      <c r="K59" s="24">
        <v>0</v>
      </c>
      <c r="L59" s="24">
        <v>0</v>
      </c>
      <c r="M59" s="24">
        <v>0</v>
      </c>
      <c r="N59" s="24">
        <v>56.8</v>
      </c>
      <c r="O59" s="24">
        <v>45.26</v>
      </c>
      <c r="P59" s="24">
        <v>0</v>
      </c>
      <c r="Q59" s="24">
        <v>0</v>
      </c>
      <c r="R59" s="24">
        <v>0</v>
      </c>
      <c r="S59" s="24">
        <v>0</v>
      </c>
      <c r="T59" s="24">
        <v>45.26</v>
      </c>
      <c r="U59" s="24">
        <v>1.25</v>
      </c>
      <c r="V59" s="22">
        <v>0</v>
      </c>
      <c r="W59" s="22">
        <v>1320</v>
      </c>
      <c r="X59" s="22">
        <v>317546.99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4</v>
      </c>
      <c r="AG59" s="22">
        <v>4</v>
      </c>
      <c r="AH59" s="22">
        <v>0</v>
      </c>
      <c r="AI59" s="22">
        <v>0</v>
      </c>
      <c r="AJ59" s="22">
        <v>2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267</v>
      </c>
      <c r="AQ59" s="22">
        <v>25</v>
      </c>
      <c r="AR59" s="22">
        <v>7</v>
      </c>
      <c r="AS59" s="22">
        <v>11</v>
      </c>
    </row>
    <row r="60" spans="1:45" x14ac:dyDescent="0.25">
      <c r="A60" s="22" t="s">
        <v>122</v>
      </c>
      <c r="B60" s="22" t="s">
        <v>169</v>
      </c>
      <c r="C60" s="22" t="s">
        <v>238</v>
      </c>
      <c r="D60" s="22" t="s">
        <v>239</v>
      </c>
      <c r="E60" s="22">
        <v>38</v>
      </c>
      <c r="F60" s="22">
        <v>329818.28999999998</v>
      </c>
      <c r="G60" s="22">
        <v>2</v>
      </c>
      <c r="H60" s="24">
        <v>2364</v>
      </c>
      <c r="I60" s="24">
        <v>16.5</v>
      </c>
      <c r="J60" s="24">
        <v>0</v>
      </c>
      <c r="K60" s="24">
        <v>0</v>
      </c>
      <c r="L60" s="24">
        <v>67.2</v>
      </c>
      <c r="M60" s="24">
        <v>0</v>
      </c>
      <c r="N60" s="24">
        <v>83.7</v>
      </c>
      <c r="O60" s="24">
        <v>1</v>
      </c>
      <c r="P60" s="24">
        <v>0</v>
      </c>
      <c r="Q60" s="24">
        <v>0</v>
      </c>
      <c r="R60" s="24">
        <v>0</v>
      </c>
      <c r="S60" s="24">
        <v>0</v>
      </c>
      <c r="T60" s="24">
        <v>1</v>
      </c>
      <c r="U60" s="24">
        <v>0</v>
      </c>
      <c r="V60" s="22">
        <v>0</v>
      </c>
      <c r="W60" s="22">
        <v>760</v>
      </c>
      <c r="X60" s="22">
        <v>115500</v>
      </c>
      <c r="Y60" s="22">
        <v>0</v>
      </c>
      <c r="Z60" s="22">
        <v>0</v>
      </c>
      <c r="AA60" s="22">
        <v>0</v>
      </c>
      <c r="AB60" s="22">
        <v>0</v>
      </c>
      <c r="AC60" s="22">
        <v>1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4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36</v>
      </c>
      <c r="AQ60" s="22">
        <v>3</v>
      </c>
      <c r="AR60" s="22">
        <v>0</v>
      </c>
      <c r="AS60" s="22">
        <v>0</v>
      </c>
    </row>
    <row r="61" spans="1:45" x14ac:dyDescent="0.25">
      <c r="A61" s="22" t="s">
        <v>122</v>
      </c>
      <c r="B61" s="22" t="s">
        <v>169</v>
      </c>
      <c r="C61" s="22" t="s">
        <v>240</v>
      </c>
      <c r="D61" s="22" t="s">
        <v>241</v>
      </c>
      <c r="E61" s="22">
        <v>209</v>
      </c>
      <c r="F61" s="22">
        <v>242595</v>
      </c>
      <c r="G61" s="22">
        <v>7</v>
      </c>
      <c r="H61" s="24">
        <v>2091.9</v>
      </c>
      <c r="I61" s="24">
        <v>66.22</v>
      </c>
      <c r="J61" s="24">
        <v>0</v>
      </c>
      <c r="K61" s="24">
        <v>0</v>
      </c>
      <c r="L61" s="24">
        <v>0</v>
      </c>
      <c r="M61" s="24">
        <v>0</v>
      </c>
      <c r="N61" s="24">
        <v>66.22</v>
      </c>
      <c r="O61" s="24">
        <v>66.290000000000006</v>
      </c>
      <c r="P61" s="24">
        <v>0</v>
      </c>
      <c r="Q61" s="24">
        <v>0</v>
      </c>
      <c r="R61" s="24">
        <v>0</v>
      </c>
      <c r="S61" s="24">
        <v>0</v>
      </c>
      <c r="T61" s="24">
        <v>66.290000000000006</v>
      </c>
      <c r="U61" s="24">
        <v>3.35</v>
      </c>
      <c r="V61" s="22">
        <v>0</v>
      </c>
      <c r="W61" s="22">
        <v>13575</v>
      </c>
      <c r="X61" s="22">
        <v>983400</v>
      </c>
      <c r="Y61" s="22">
        <v>0</v>
      </c>
      <c r="Z61" s="22">
        <v>0</v>
      </c>
      <c r="AA61" s="22">
        <v>0</v>
      </c>
      <c r="AB61" s="22">
        <v>0</v>
      </c>
      <c r="AC61" s="22">
        <v>72</v>
      </c>
      <c r="AD61" s="22">
        <v>0</v>
      </c>
      <c r="AE61" s="22">
        <v>0</v>
      </c>
      <c r="AF61" s="22">
        <v>1</v>
      </c>
      <c r="AG61" s="22">
        <v>1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671</v>
      </c>
      <c r="AQ61" s="22">
        <v>64</v>
      </c>
      <c r="AR61" s="22">
        <v>11</v>
      </c>
      <c r="AS61" s="22">
        <v>22</v>
      </c>
    </row>
    <row r="62" spans="1:45" x14ac:dyDescent="0.25">
      <c r="A62" s="22" t="s">
        <v>122</v>
      </c>
      <c r="B62" s="22" t="s">
        <v>169</v>
      </c>
      <c r="C62" s="22" t="s">
        <v>242</v>
      </c>
      <c r="D62" s="22" t="s">
        <v>243</v>
      </c>
      <c r="E62" s="22">
        <v>9</v>
      </c>
      <c r="F62" s="22">
        <v>92488</v>
      </c>
      <c r="G62" s="22">
        <v>1</v>
      </c>
      <c r="H62" s="24">
        <v>555.5</v>
      </c>
      <c r="I62" s="24">
        <v>2.25</v>
      </c>
      <c r="J62" s="24">
        <v>0</v>
      </c>
      <c r="K62" s="24">
        <v>212</v>
      </c>
      <c r="L62" s="24">
        <v>0</v>
      </c>
      <c r="M62" s="24">
        <v>0</v>
      </c>
      <c r="N62" s="24">
        <v>214.25</v>
      </c>
      <c r="O62" s="24">
        <v>3.66</v>
      </c>
      <c r="P62" s="24">
        <v>0</v>
      </c>
      <c r="Q62" s="24">
        <v>0</v>
      </c>
      <c r="R62" s="24">
        <v>0</v>
      </c>
      <c r="S62" s="24">
        <v>0</v>
      </c>
      <c r="T62" s="24">
        <v>3.66</v>
      </c>
      <c r="U62" s="24">
        <v>0</v>
      </c>
      <c r="V62" s="22">
        <v>0</v>
      </c>
      <c r="W62" s="22">
        <v>611</v>
      </c>
      <c r="X62" s="22">
        <v>44565</v>
      </c>
      <c r="Y62" s="22">
        <v>0</v>
      </c>
      <c r="Z62" s="22">
        <v>0</v>
      </c>
      <c r="AA62" s="22">
        <v>0</v>
      </c>
      <c r="AB62" s="22">
        <v>0</v>
      </c>
      <c r="AC62" s="22">
        <v>14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2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41</v>
      </c>
      <c r="AQ62" s="22">
        <v>13</v>
      </c>
      <c r="AR62" s="22">
        <v>8</v>
      </c>
      <c r="AS62" s="22">
        <v>0</v>
      </c>
    </row>
    <row r="63" spans="1:45" x14ac:dyDescent="0.25">
      <c r="A63" s="22" t="s">
        <v>122</v>
      </c>
      <c r="B63" s="22" t="s">
        <v>169</v>
      </c>
      <c r="C63" s="22" t="s">
        <v>244</v>
      </c>
      <c r="D63" s="22" t="s">
        <v>245</v>
      </c>
      <c r="E63" s="22">
        <v>31</v>
      </c>
      <c r="F63" s="22">
        <v>351501</v>
      </c>
      <c r="G63" s="22">
        <v>5</v>
      </c>
      <c r="H63" s="24">
        <v>911</v>
      </c>
      <c r="I63" s="24">
        <v>4</v>
      </c>
      <c r="J63" s="24"/>
      <c r="K63" s="24"/>
      <c r="L63" s="24"/>
      <c r="M63" s="24"/>
      <c r="N63" s="24">
        <v>4</v>
      </c>
      <c r="O63" s="24">
        <v>3</v>
      </c>
      <c r="P63" s="24"/>
      <c r="Q63" s="24"/>
      <c r="R63" s="24"/>
      <c r="S63" s="24"/>
      <c r="T63" s="24">
        <v>3</v>
      </c>
      <c r="U63" s="24"/>
      <c r="V63" s="22"/>
      <c r="W63" s="22">
        <v>1830</v>
      </c>
      <c r="X63" s="22">
        <v>122177.69</v>
      </c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>
        <v>66</v>
      </c>
      <c r="AQ63" s="22">
        <v>9</v>
      </c>
      <c r="AR63" s="22">
        <v>2</v>
      </c>
      <c r="AS63" s="22"/>
    </row>
    <row r="64" spans="1:45" x14ac:dyDescent="0.25">
      <c r="A64" s="22" t="s">
        <v>122</v>
      </c>
      <c r="B64" s="22" t="s">
        <v>169</v>
      </c>
      <c r="C64" s="22" t="s">
        <v>246</v>
      </c>
      <c r="D64" s="22" t="s">
        <v>247</v>
      </c>
      <c r="E64" s="22">
        <v>32</v>
      </c>
      <c r="F64" s="22">
        <v>279807</v>
      </c>
      <c r="G64" s="22">
        <v>4</v>
      </c>
      <c r="H64" s="24">
        <v>1933</v>
      </c>
      <c r="I64" s="24">
        <v>0</v>
      </c>
      <c r="J64" s="24">
        <v>0</v>
      </c>
      <c r="K64" s="24">
        <v>4.8</v>
      </c>
      <c r="L64" s="24">
        <v>9.6</v>
      </c>
      <c r="M64" s="24">
        <v>0</v>
      </c>
      <c r="N64" s="24">
        <v>14.4</v>
      </c>
      <c r="O64" s="24">
        <v>2</v>
      </c>
      <c r="P64" s="24">
        <v>0</v>
      </c>
      <c r="Q64" s="24">
        <v>0</v>
      </c>
      <c r="R64" s="24">
        <v>0</v>
      </c>
      <c r="S64" s="24">
        <v>0</v>
      </c>
      <c r="T64" s="24">
        <v>2</v>
      </c>
      <c r="U64" s="24">
        <v>0</v>
      </c>
      <c r="V64" s="22">
        <v>0</v>
      </c>
      <c r="W64" s="22">
        <v>3664</v>
      </c>
      <c r="X64" s="22">
        <v>227056</v>
      </c>
      <c r="Y64" s="22">
        <v>33</v>
      </c>
      <c r="Z64" s="22">
        <v>0</v>
      </c>
      <c r="AA64" s="22">
        <v>0</v>
      </c>
      <c r="AB64" s="22">
        <v>0</v>
      </c>
      <c r="AC64" s="22">
        <v>33</v>
      </c>
      <c r="AD64" s="22">
        <v>0</v>
      </c>
      <c r="AE64" s="22">
        <v>33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33</v>
      </c>
      <c r="AP64" s="22">
        <v>212</v>
      </c>
      <c r="AQ64" s="22">
        <v>69</v>
      </c>
      <c r="AR64" s="22">
        <v>18</v>
      </c>
      <c r="AS64" s="22">
        <v>1</v>
      </c>
    </row>
    <row r="65" spans="1:45" x14ac:dyDescent="0.25">
      <c r="A65" s="22" t="s">
        <v>122</v>
      </c>
      <c r="B65" s="22" t="s">
        <v>169</v>
      </c>
      <c r="C65" s="22" t="s">
        <v>248</v>
      </c>
      <c r="D65" s="22" t="s">
        <v>249</v>
      </c>
      <c r="E65" s="22">
        <v>30.8</v>
      </c>
      <c r="F65" s="22">
        <v>364644</v>
      </c>
      <c r="G65" s="22">
        <v>4</v>
      </c>
      <c r="H65" s="24">
        <v>2297</v>
      </c>
      <c r="I65" s="24">
        <v>4.4000000000000004</v>
      </c>
      <c r="J65" s="24">
        <v>0</v>
      </c>
      <c r="K65" s="24">
        <v>0</v>
      </c>
      <c r="L65" s="24">
        <v>0</v>
      </c>
      <c r="M65" s="24">
        <v>0</v>
      </c>
      <c r="N65" s="24">
        <v>4.4000000000000004</v>
      </c>
      <c r="O65" s="24">
        <v>4.78</v>
      </c>
      <c r="P65" s="24">
        <v>0</v>
      </c>
      <c r="Q65" s="24">
        <v>0</v>
      </c>
      <c r="R65" s="24">
        <v>0</v>
      </c>
      <c r="S65" s="24">
        <v>0</v>
      </c>
      <c r="T65" s="24">
        <v>4.78</v>
      </c>
      <c r="U65" s="24">
        <v>0</v>
      </c>
      <c r="V65" s="22">
        <v>0</v>
      </c>
      <c r="W65" s="22">
        <v>961</v>
      </c>
      <c r="X65" s="22">
        <v>201297.1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57</v>
      </c>
      <c r="AQ65" s="22">
        <v>12</v>
      </c>
      <c r="AR65" s="22">
        <v>2</v>
      </c>
      <c r="AS65" s="22">
        <v>0</v>
      </c>
    </row>
    <row r="66" spans="1:45" x14ac:dyDescent="0.25">
      <c r="A66" s="22" t="s">
        <v>122</v>
      </c>
      <c r="B66" s="22" t="s">
        <v>169</v>
      </c>
      <c r="C66" s="22" t="s">
        <v>250</v>
      </c>
      <c r="D66" s="22" t="s">
        <v>251</v>
      </c>
      <c r="E66" s="22">
        <v>6</v>
      </c>
      <c r="F66" s="22">
        <v>259250</v>
      </c>
      <c r="G66" s="22"/>
      <c r="H66" s="24">
        <v>202</v>
      </c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2"/>
      <c r="W66" s="22">
        <v>47</v>
      </c>
      <c r="X66" s="22">
        <v>20202</v>
      </c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>
        <v>4</v>
      </c>
      <c r="AQ66" s="22"/>
      <c r="AR66" s="22"/>
      <c r="AS66" s="22"/>
    </row>
    <row r="67" spans="1:45" x14ac:dyDescent="0.25">
      <c r="A67" s="22" t="s">
        <v>122</v>
      </c>
      <c r="B67" s="22" t="s">
        <v>169</v>
      </c>
      <c r="C67" s="22" t="s">
        <v>252</v>
      </c>
      <c r="D67" s="22" t="s">
        <v>253</v>
      </c>
      <c r="E67" s="22">
        <v>77.5</v>
      </c>
      <c r="F67" s="22">
        <v>405406.94</v>
      </c>
      <c r="G67" s="22">
        <v>8</v>
      </c>
      <c r="H67" s="24">
        <v>3115.3</v>
      </c>
      <c r="I67" s="24">
        <v>57.188000000000002</v>
      </c>
      <c r="J67" s="24">
        <v>0</v>
      </c>
      <c r="K67" s="24">
        <v>0</v>
      </c>
      <c r="L67" s="24">
        <v>0.62</v>
      </c>
      <c r="M67" s="24">
        <v>4.99</v>
      </c>
      <c r="N67" s="24">
        <v>62.798000000000002</v>
      </c>
      <c r="O67" s="24">
        <v>36.311</v>
      </c>
      <c r="P67" s="24">
        <v>0</v>
      </c>
      <c r="Q67" s="24">
        <v>0</v>
      </c>
      <c r="R67" s="24">
        <v>14.76</v>
      </c>
      <c r="S67" s="24">
        <v>0.4</v>
      </c>
      <c r="T67" s="24">
        <v>51.470999999999997</v>
      </c>
      <c r="U67" s="24">
        <v>12.023</v>
      </c>
      <c r="V67" s="22">
        <v>0</v>
      </c>
      <c r="W67" s="22">
        <v>8576</v>
      </c>
      <c r="X67" s="22">
        <v>728730</v>
      </c>
      <c r="Y67" s="22">
        <v>2</v>
      </c>
      <c r="Z67" s="22">
        <v>1</v>
      </c>
      <c r="AA67" s="22">
        <v>1</v>
      </c>
      <c r="AB67" s="22">
        <v>0</v>
      </c>
      <c r="AC67" s="22">
        <v>1</v>
      </c>
      <c r="AD67" s="22">
        <v>0</v>
      </c>
      <c r="AE67" s="22">
        <v>1</v>
      </c>
      <c r="AF67" s="22">
        <v>280</v>
      </c>
      <c r="AG67" s="22">
        <v>7</v>
      </c>
      <c r="AH67" s="22">
        <v>273</v>
      </c>
      <c r="AI67" s="22">
        <v>272</v>
      </c>
      <c r="AJ67" s="22">
        <v>2</v>
      </c>
      <c r="AK67" s="22">
        <v>0</v>
      </c>
      <c r="AL67" s="22">
        <v>0</v>
      </c>
      <c r="AM67" s="22">
        <v>0</v>
      </c>
      <c r="AN67" s="22">
        <v>273</v>
      </c>
      <c r="AO67" s="22">
        <v>274</v>
      </c>
      <c r="AP67" s="22">
        <v>395</v>
      </c>
      <c r="AQ67" s="22">
        <v>56</v>
      </c>
      <c r="AR67" s="22">
        <v>3</v>
      </c>
      <c r="AS67" s="22">
        <v>2</v>
      </c>
    </row>
    <row r="68" spans="1:45" x14ac:dyDescent="0.25">
      <c r="A68" s="22" t="s">
        <v>122</v>
      </c>
      <c r="B68" s="22" t="s">
        <v>169</v>
      </c>
      <c r="C68" s="22" t="s">
        <v>254</v>
      </c>
      <c r="D68" s="22" t="s">
        <v>255</v>
      </c>
      <c r="E68" s="22">
        <v>240</v>
      </c>
      <c r="F68" s="22">
        <v>393436</v>
      </c>
      <c r="G68" s="22">
        <v>14</v>
      </c>
      <c r="H68" s="24">
        <v>2370.13</v>
      </c>
      <c r="I68" s="24">
        <v>85</v>
      </c>
      <c r="J68" s="24">
        <v>170</v>
      </c>
      <c r="K68" s="24">
        <v>305</v>
      </c>
      <c r="L68" s="24">
        <v>18</v>
      </c>
      <c r="M68" s="24">
        <v>2</v>
      </c>
      <c r="N68" s="24">
        <v>580</v>
      </c>
      <c r="O68" s="24">
        <v>152</v>
      </c>
      <c r="P68" s="24">
        <v>5</v>
      </c>
      <c r="Q68" s="24">
        <v>5</v>
      </c>
      <c r="R68" s="24">
        <v>0</v>
      </c>
      <c r="S68" s="24">
        <v>11</v>
      </c>
      <c r="T68" s="24">
        <v>173</v>
      </c>
      <c r="U68" s="24">
        <v>16</v>
      </c>
      <c r="V68" s="22">
        <v>0</v>
      </c>
      <c r="W68" s="22">
        <v>12938</v>
      </c>
      <c r="X68" s="22">
        <v>806385</v>
      </c>
      <c r="Y68" s="22">
        <v>7</v>
      </c>
      <c r="Z68" s="22">
        <v>6</v>
      </c>
      <c r="AA68" s="22">
        <v>1</v>
      </c>
      <c r="AB68" s="22">
        <v>0</v>
      </c>
      <c r="AC68" s="22">
        <v>84</v>
      </c>
      <c r="AD68" s="22">
        <v>0</v>
      </c>
      <c r="AE68" s="22">
        <v>1</v>
      </c>
      <c r="AF68" s="22">
        <v>4</v>
      </c>
      <c r="AG68" s="22">
        <v>1</v>
      </c>
      <c r="AH68" s="22">
        <v>3</v>
      </c>
      <c r="AI68" s="22">
        <v>0</v>
      </c>
      <c r="AJ68" s="22">
        <v>13</v>
      </c>
      <c r="AK68" s="22">
        <v>4</v>
      </c>
      <c r="AL68" s="22">
        <v>1</v>
      </c>
      <c r="AM68" s="22">
        <v>0</v>
      </c>
      <c r="AN68" s="22">
        <v>6</v>
      </c>
      <c r="AO68" s="22">
        <v>7</v>
      </c>
      <c r="AP68" s="22">
        <v>449</v>
      </c>
      <c r="AQ68" s="22">
        <v>65</v>
      </c>
      <c r="AR68" s="22">
        <v>71</v>
      </c>
      <c r="AS68" s="22">
        <v>2</v>
      </c>
    </row>
    <row r="69" spans="1:45" x14ac:dyDescent="0.25">
      <c r="A69" s="22" t="s">
        <v>122</v>
      </c>
      <c r="B69" s="22" t="s">
        <v>169</v>
      </c>
      <c r="C69" s="22" t="s">
        <v>256</v>
      </c>
      <c r="D69" s="22" t="s">
        <v>257</v>
      </c>
      <c r="E69" s="22">
        <v>42</v>
      </c>
      <c r="F69" s="22">
        <v>607013</v>
      </c>
      <c r="G69" s="22">
        <v>1</v>
      </c>
      <c r="H69" s="24">
        <v>1855</v>
      </c>
      <c r="I69" s="24">
        <v>2.2999999999999998</v>
      </c>
      <c r="J69" s="24">
        <v>0</v>
      </c>
      <c r="K69" s="24">
        <v>0</v>
      </c>
      <c r="L69" s="24">
        <v>0</v>
      </c>
      <c r="M69" s="24">
        <v>0</v>
      </c>
      <c r="N69" s="24">
        <v>2.2999999999999998</v>
      </c>
      <c r="O69" s="24">
        <v>3</v>
      </c>
      <c r="P69" s="24">
        <v>0</v>
      </c>
      <c r="Q69" s="24">
        <v>0</v>
      </c>
      <c r="R69" s="24">
        <v>0</v>
      </c>
      <c r="S69" s="24">
        <v>0</v>
      </c>
      <c r="T69" s="24">
        <v>3</v>
      </c>
      <c r="U69" s="24">
        <v>0</v>
      </c>
      <c r="V69" s="22">
        <v>0</v>
      </c>
      <c r="W69" s="22">
        <v>1045</v>
      </c>
      <c r="X69" s="22">
        <v>318700</v>
      </c>
      <c r="Y69" s="22">
        <v>0</v>
      </c>
      <c r="Z69" s="22">
        <v>0</v>
      </c>
      <c r="AA69" s="22">
        <v>0</v>
      </c>
      <c r="AB69" s="22">
        <v>0</v>
      </c>
      <c r="AC69" s="22">
        <v>23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36</v>
      </c>
      <c r="AQ69" s="22">
        <v>10</v>
      </c>
      <c r="AR69" s="22">
        <v>1</v>
      </c>
      <c r="AS69" s="22">
        <v>0</v>
      </c>
    </row>
    <row r="70" spans="1:45" x14ac:dyDescent="0.25">
      <c r="A70" s="22" t="s">
        <v>122</v>
      </c>
      <c r="B70" s="22" t="s">
        <v>169</v>
      </c>
      <c r="C70" s="22" t="s">
        <v>258</v>
      </c>
      <c r="D70" s="22" t="s">
        <v>259</v>
      </c>
      <c r="E70" s="22">
        <v>73</v>
      </c>
      <c r="F70" s="22">
        <v>283526</v>
      </c>
      <c r="G70" s="22">
        <v>4</v>
      </c>
      <c r="H70" s="24">
        <v>1448</v>
      </c>
      <c r="I70" s="24">
        <v>4.7</v>
      </c>
      <c r="J70" s="24"/>
      <c r="K70" s="24"/>
      <c r="L70" s="24">
        <v>81.599999999999994</v>
      </c>
      <c r="M70" s="24"/>
      <c r="N70" s="24">
        <v>86.3</v>
      </c>
      <c r="O70" s="24">
        <v>12.5</v>
      </c>
      <c r="P70" s="24"/>
      <c r="Q70" s="24"/>
      <c r="R70" s="24"/>
      <c r="S70" s="24"/>
      <c r="T70" s="24">
        <v>12.5</v>
      </c>
      <c r="U70" s="24"/>
      <c r="V70" s="22"/>
      <c r="W70" s="22">
        <v>1865</v>
      </c>
      <c r="X70" s="22">
        <v>128585.93</v>
      </c>
      <c r="Y70" s="22">
        <v>2</v>
      </c>
      <c r="Z70" s="22">
        <v>2</v>
      </c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>
        <v>0</v>
      </c>
      <c r="AL70" s="22">
        <v>0</v>
      </c>
      <c r="AM70" s="22">
        <v>0</v>
      </c>
      <c r="AN70" s="22"/>
      <c r="AO70" s="22"/>
      <c r="AP70" s="22">
        <v>66</v>
      </c>
      <c r="AQ70" s="22">
        <v>11</v>
      </c>
      <c r="AR70" s="22">
        <v>1</v>
      </c>
      <c r="AS70" s="22">
        <v>4</v>
      </c>
    </row>
    <row r="71" spans="1:45" x14ac:dyDescent="0.25">
      <c r="A71" s="22" t="s">
        <v>122</v>
      </c>
      <c r="B71" s="22" t="s">
        <v>169</v>
      </c>
      <c r="C71" s="22" t="s">
        <v>260</v>
      </c>
      <c r="D71" s="22" t="s">
        <v>261</v>
      </c>
      <c r="E71" s="22">
        <v>33</v>
      </c>
      <c r="F71" s="22">
        <v>288579</v>
      </c>
      <c r="G71" s="22">
        <v>2</v>
      </c>
      <c r="H71" s="24">
        <v>1780</v>
      </c>
      <c r="I71" s="24">
        <v>2.72</v>
      </c>
      <c r="J71" s="24">
        <v>0</v>
      </c>
      <c r="K71" s="24">
        <v>285</v>
      </c>
      <c r="L71" s="24">
        <v>51</v>
      </c>
      <c r="M71" s="24">
        <v>0</v>
      </c>
      <c r="N71" s="24">
        <v>338.72</v>
      </c>
      <c r="O71" s="24">
        <v>2.2200000000000002</v>
      </c>
      <c r="P71" s="24">
        <v>0</v>
      </c>
      <c r="Q71" s="24">
        <v>0</v>
      </c>
      <c r="R71" s="24">
        <v>0</v>
      </c>
      <c r="S71" s="24">
        <v>0</v>
      </c>
      <c r="T71" s="24">
        <v>2.2200000000000002</v>
      </c>
      <c r="U71" s="24">
        <v>0</v>
      </c>
      <c r="V71" s="22">
        <v>0</v>
      </c>
      <c r="W71" s="22">
        <v>796</v>
      </c>
      <c r="X71" s="22">
        <v>100691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21</v>
      </c>
      <c r="AQ71" s="22">
        <v>5</v>
      </c>
      <c r="AR71" s="22">
        <v>1</v>
      </c>
      <c r="AS71" s="22">
        <v>0</v>
      </c>
    </row>
    <row r="72" spans="1:45" x14ac:dyDescent="0.25">
      <c r="A72" s="22" t="s">
        <v>122</v>
      </c>
      <c r="B72" s="22" t="s">
        <v>169</v>
      </c>
      <c r="C72" s="22" t="s">
        <v>262</v>
      </c>
      <c r="D72" s="22" t="s">
        <v>263</v>
      </c>
      <c r="E72" s="22">
        <v>11</v>
      </c>
      <c r="F72" s="22">
        <v>68588</v>
      </c>
      <c r="G72" s="22">
        <v>0</v>
      </c>
      <c r="H72" s="24">
        <v>605.1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2">
        <v>0</v>
      </c>
      <c r="W72" s="22">
        <v>301</v>
      </c>
      <c r="X72" s="22">
        <v>37705.589999999997</v>
      </c>
      <c r="Y72" s="22">
        <v>0</v>
      </c>
      <c r="Z72" s="22">
        <v>0</v>
      </c>
      <c r="AA72" s="22">
        <v>0</v>
      </c>
      <c r="AB72" s="22">
        <v>0</v>
      </c>
      <c r="AC72" s="22">
        <v>3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8</v>
      </c>
      <c r="AQ72" s="22">
        <v>3</v>
      </c>
      <c r="AR72" s="22">
        <v>2</v>
      </c>
      <c r="AS72" s="22">
        <v>11</v>
      </c>
    </row>
    <row r="73" spans="1:45" x14ac:dyDescent="0.25">
      <c r="A73" s="22" t="s">
        <v>122</v>
      </c>
      <c r="B73" s="22" t="s">
        <v>169</v>
      </c>
      <c r="C73" s="22" t="s">
        <v>264</v>
      </c>
      <c r="D73" s="22" t="s">
        <v>265</v>
      </c>
      <c r="E73" s="22">
        <v>60</v>
      </c>
      <c r="F73" s="22">
        <v>321041</v>
      </c>
      <c r="G73" s="22">
        <v>10</v>
      </c>
      <c r="H73" s="24">
        <v>2029</v>
      </c>
      <c r="I73" s="24">
        <v>31</v>
      </c>
      <c r="J73" s="24">
        <v>0</v>
      </c>
      <c r="K73" s="24">
        <v>0</v>
      </c>
      <c r="L73" s="24">
        <v>24</v>
      </c>
      <c r="M73" s="24">
        <v>0</v>
      </c>
      <c r="N73" s="24">
        <v>55</v>
      </c>
      <c r="O73" s="24">
        <v>7</v>
      </c>
      <c r="P73" s="24">
        <v>0</v>
      </c>
      <c r="Q73" s="24">
        <v>0</v>
      </c>
      <c r="R73" s="24">
        <v>0</v>
      </c>
      <c r="S73" s="24">
        <v>0</v>
      </c>
      <c r="T73" s="24">
        <v>7</v>
      </c>
      <c r="U73" s="24">
        <v>0</v>
      </c>
      <c r="V73" s="22">
        <v>0</v>
      </c>
      <c r="W73" s="22">
        <v>3830</v>
      </c>
      <c r="X73" s="22">
        <v>363847.49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186</v>
      </c>
      <c r="AQ73" s="22">
        <v>39</v>
      </c>
      <c r="AR73" s="22">
        <v>8</v>
      </c>
      <c r="AS73" s="22">
        <v>0</v>
      </c>
    </row>
    <row r="74" spans="1:45" x14ac:dyDescent="0.25">
      <c r="A74" s="22" t="s">
        <v>122</v>
      </c>
      <c r="B74" s="22" t="s">
        <v>169</v>
      </c>
      <c r="C74" s="22" t="s">
        <v>266</v>
      </c>
      <c r="D74" s="22" t="s">
        <v>267</v>
      </c>
      <c r="E74" s="22">
        <v>36</v>
      </c>
      <c r="F74" s="22">
        <v>261148</v>
      </c>
      <c r="G74" s="22">
        <v>4</v>
      </c>
      <c r="H74" s="24">
        <v>1753.28</v>
      </c>
      <c r="I74" s="24">
        <v>51.19</v>
      </c>
      <c r="J74" s="24">
        <v>87.2</v>
      </c>
      <c r="K74" s="24">
        <v>14.66</v>
      </c>
      <c r="L74" s="24">
        <v>166.8</v>
      </c>
      <c r="M74" s="24">
        <v>21.4</v>
      </c>
      <c r="N74" s="24">
        <v>341.25</v>
      </c>
      <c r="O74" s="24">
        <v>7.3</v>
      </c>
      <c r="P74" s="24">
        <v>0</v>
      </c>
      <c r="Q74" s="24">
        <v>0</v>
      </c>
      <c r="R74" s="24">
        <v>0</v>
      </c>
      <c r="S74" s="24">
        <v>0</v>
      </c>
      <c r="T74" s="24">
        <v>7.3</v>
      </c>
      <c r="U74" s="24">
        <v>0</v>
      </c>
      <c r="V74" s="22">
        <v>0</v>
      </c>
      <c r="W74" s="22">
        <v>746</v>
      </c>
      <c r="X74" s="22">
        <v>129661.72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38</v>
      </c>
      <c r="AQ74" s="22">
        <v>7</v>
      </c>
      <c r="AR74" s="22">
        <v>1</v>
      </c>
      <c r="AS74" s="22">
        <v>0</v>
      </c>
    </row>
    <row r="75" spans="1:45" x14ac:dyDescent="0.25">
      <c r="A75" s="22" t="s">
        <v>122</v>
      </c>
      <c r="B75" s="22" t="s">
        <v>169</v>
      </c>
      <c r="C75" s="22" t="s">
        <v>268</v>
      </c>
      <c r="D75" s="22" t="s">
        <v>269</v>
      </c>
      <c r="E75" s="22">
        <v>57</v>
      </c>
      <c r="F75" s="22">
        <v>421603</v>
      </c>
      <c r="G75" s="22">
        <v>5</v>
      </c>
      <c r="H75" s="24">
        <v>2777</v>
      </c>
      <c r="I75" s="24">
        <v>170</v>
      </c>
      <c r="J75" s="24">
        <v>0</v>
      </c>
      <c r="K75" s="24">
        <v>56</v>
      </c>
      <c r="L75" s="24">
        <v>145</v>
      </c>
      <c r="M75" s="24">
        <v>0</v>
      </c>
      <c r="N75" s="24">
        <v>371</v>
      </c>
      <c r="O75" s="24">
        <v>14</v>
      </c>
      <c r="P75" s="24">
        <v>0</v>
      </c>
      <c r="Q75" s="24">
        <v>0</v>
      </c>
      <c r="R75" s="24">
        <v>0</v>
      </c>
      <c r="S75" s="24">
        <v>0</v>
      </c>
      <c r="T75" s="24">
        <v>14</v>
      </c>
      <c r="U75" s="24">
        <v>0</v>
      </c>
      <c r="V75" s="22">
        <v>0</v>
      </c>
      <c r="W75" s="22">
        <v>2291</v>
      </c>
      <c r="X75" s="22">
        <v>189107.62</v>
      </c>
      <c r="Y75" s="22">
        <v>0</v>
      </c>
      <c r="Z75" s="22">
        <v>0</v>
      </c>
      <c r="AA75" s="22">
        <v>0</v>
      </c>
      <c r="AB75" s="22">
        <v>0</v>
      </c>
      <c r="AC75" s="22">
        <v>33</v>
      </c>
      <c r="AD75" s="22">
        <v>0</v>
      </c>
      <c r="AE75" s="22">
        <v>0</v>
      </c>
      <c r="AF75" s="22">
        <v>1</v>
      </c>
      <c r="AG75" s="22">
        <v>0</v>
      </c>
      <c r="AH75" s="22">
        <v>1</v>
      </c>
      <c r="AI75" s="22">
        <v>0</v>
      </c>
      <c r="AJ75" s="22">
        <v>15</v>
      </c>
      <c r="AK75" s="22">
        <v>0</v>
      </c>
      <c r="AL75" s="22">
        <v>0</v>
      </c>
      <c r="AM75" s="22">
        <v>0</v>
      </c>
      <c r="AN75" s="22">
        <v>1</v>
      </c>
      <c r="AO75" s="22">
        <v>1</v>
      </c>
      <c r="AP75" s="22">
        <v>85</v>
      </c>
      <c r="AQ75" s="22">
        <v>26</v>
      </c>
      <c r="AR75" s="22">
        <v>9</v>
      </c>
      <c r="AS75" s="22">
        <v>3</v>
      </c>
    </row>
    <row r="76" spans="1:45" x14ac:dyDescent="0.25">
      <c r="A76" s="22" t="s">
        <v>122</v>
      </c>
      <c r="B76" s="22" t="s">
        <v>169</v>
      </c>
      <c r="C76" s="22" t="s">
        <v>270</v>
      </c>
      <c r="D76" s="22" t="s">
        <v>271</v>
      </c>
      <c r="E76" s="22">
        <v>152</v>
      </c>
      <c r="F76" s="22">
        <v>214425</v>
      </c>
      <c r="G76" s="22">
        <v>10</v>
      </c>
      <c r="H76" s="24">
        <v>1776</v>
      </c>
      <c r="I76" s="24">
        <v>180.9</v>
      </c>
      <c r="J76" s="24">
        <v>50</v>
      </c>
      <c r="K76" s="24">
        <v>4</v>
      </c>
      <c r="L76" s="24">
        <v>33</v>
      </c>
      <c r="M76" s="24">
        <v>0</v>
      </c>
      <c r="N76" s="24">
        <v>267.89999999999998</v>
      </c>
      <c r="O76" s="24">
        <v>102.58</v>
      </c>
      <c r="P76" s="24">
        <v>0</v>
      </c>
      <c r="Q76" s="24">
        <v>1.87</v>
      </c>
      <c r="R76" s="24">
        <v>42</v>
      </c>
      <c r="S76" s="24">
        <v>0</v>
      </c>
      <c r="T76" s="24">
        <v>146.44999999999999</v>
      </c>
      <c r="U76" s="24">
        <v>11.95</v>
      </c>
      <c r="V76" s="22">
        <v>0</v>
      </c>
      <c r="W76" s="22">
        <v>7120</v>
      </c>
      <c r="X76" s="22">
        <v>979701</v>
      </c>
      <c r="Y76" s="22">
        <v>8</v>
      </c>
      <c r="Z76" s="22">
        <v>4</v>
      </c>
      <c r="AA76" s="22">
        <v>4</v>
      </c>
      <c r="AB76" s="22">
        <v>2</v>
      </c>
      <c r="AC76" s="22">
        <v>3</v>
      </c>
      <c r="AD76" s="22">
        <v>0</v>
      </c>
      <c r="AE76" s="22">
        <v>4</v>
      </c>
      <c r="AF76" s="22">
        <v>2</v>
      </c>
      <c r="AG76" s="22">
        <v>1</v>
      </c>
      <c r="AH76" s="22">
        <v>1</v>
      </c>
      <c r="AI76" s="22">
        <v>0</v>
      </c>
      <c r="AJ76" s="22">
        <v>1</v>
      </c>
      <c r="AK76" s="22">
        <v>0</v>
      </c>
      <c r="AL76" s="22">
        <v>0</v>
      </c>
      <c r="AM76" s="22">
        <v>0</v>
      </c>
      <c r="AN76" s="22">
        <v>1</v>
      </c>
      <c r="AO76" s="22">
        <v>5</v>
      </c>
      <c r="AP76" s="22">
        <v>378</v>
      </c>
      <c r="AQ76" s="22">
        <v>64</v>
      </c>
      <c r="AR76" s="22">
        <v>11</v>
      </c>
      <c r="AS76" s="22">
        <v>14</v>
      </c>
    </row>
    <row r="77" spans="1:45" x14ac:dyDescent="0.25">
      <c r="A77" s="22" t="s">
        <v>122</v>
      </c>
      <c r="B77" s="22" t="s">
        <v>169</v>
      </c>
      <c r="C77" s="22" t="s">
        <v>272</v>
      </c>
      <c r="D77" s="22" t="s">
        <v>273</v>
      </c>
      <c r="E77" s="22">
        <v>72</v>
      </c>
      <c r="F77" s="22">
        <v>426861</v>
      </c>
      <c r="G77" s="22">
        <v>3</v>
      </c>
      <c r="H77" s="24">
        <v>2484.17</v>
      </c>
      <c r="I77" s="24">
        <v>26.6</v>
      </c>
      <c r="J77" s="24">
        <v>0</v>
      </c>
      <c r="K77" s="24">
        <v>0</v>
      </c>
      <c r="L77" s="24">
        <v>64.2</v>
      </c>
      <c r="M77" s="24">
        <v>0</v>
      </c>
      <c r="N77" s="24">
        <v>90.8</v>
      </c>
      <c r="O77" s="24">
        <v>18.600000000000001</v>
      </c>
      <c r="P77" s="24">
        <v>0</v>
      </c>
      <c r="Q77" s="24">
        <v>0</v>
      </c>
      <c r="R77" s="24">
        <v>0</v>
      </c>
      <c r="S77" s="24">
        <v>0</v>
      </c>
      <c r="T77" s="24">
        <v>18.600000000000001</v>
      </c>
      <c r="U77" s="24">
        <v>1.4</v>
      </c>
      <c r="V77" s="22">
        <v>0</v>
      </c>
      <c r="W77" s="22">
        <v>2122</v>
      </c>
      <c r="X77" s="22">
        <v>429641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4</v>
      </c>
      <c r="AG77" s="22">
        <v>0</v>
      </c>
      <c r="AH77" s="22">
        <v>4</v>
      </c>
      <c r="AI77" s="22">
        <v>4</v>
      </c>
      <c r="AJ77" s="22">
        <v>0</v>
      </c>
      <c r="AK77" s="22">
        <v>0</v>
      </c>
      <c r="AL77" s="22">
        <v>0</v>
      </c>
      <c r="AM77" s="22">
        <v>0</v>
      </c>
      <c r="AN77" s="22">
        <v>4</v>
      </c>
      <c r="AO77" s="22">
        <v>4</v>
      </c>
      <c r="AP77" s="22">
        <v>125</v>
      </c>
      <c r="AQ77" s="22">
        <v>15</v>
      </c>
      <c r="AR77" s="22">
        <v>1</v>
      </c>
      <c r="AS77" s="22">
        <v>1</v>
      </c>
    </row>
    <row r="78" spans="1:45" x14ac:dyDescent="0.25">
      <c r="A78" s="22" t="s">
        <v>122</v>
      </c>
      <c r="B78" s="22" t="s">
        <v>169</v>
      </c>
      <c r="C78" s="22" t="s">
        <v>274</v>
      </c>
      <c r="D78" s="22" t="s">
        <v>275</v>
      </c>
      <c r="E78" s="22">
        <v>60.7</v>
      </c>
      <c r="F78" s="22">
        <v>199936</v>
      </c>
      <c r="G78" s="22">
        <v>7</v>
      </c>
      <c r="H78" s="24">
        <v>1330</v>
      </c>
      <c r="I78" s="24">
        <v>16</v>
      </c>
      <c r="J78" s="24">
        <v>0</v>
      </c>
      <c r="K78" s="24">
        <v>0</v>
      </c>
      <c r="L78" s="24">
        <v>59</v>
      </c>
      <c r="M78" s="24">
        <v>0</v>
      </c>
      <c r="N78" s="24">
        <v>75</v>
      </c>
      <c r="O78" s="24">
        <v>15</v>
      </c>
      <c r="P78" s="24">
        <v>2.5</v>
      </c>
      <c r="Q78" s="24">
        <v>0</v>
      </c>
      <c r="R78" s="24">
        <v>0</v>
      </c>
      <c r="S78" s="24">
        <v>0</v>
      </c>
      <c r="T78" s="24">
        <v>17.5</v>
      </c>
      <c r="U78" s="24">
        <v>2.5</v>
      </c>
      <c r="V78" s="22">
        <v>0</v>
      </c>
      <c r="W78" s="22">
        <v>2011</v>
      </c>
      <c r="X78" s="22">
        <v>84641.63</v>
      </c>
      <c r="Y78" s="22">
        <v>3</v>
      </c>
      <c r="Z78" s="22">
        <v>3</v>
      </c>
      <c r="AA78" s="22">
        <v>0</v>
      </c>
      <c r="AB78" s="22">
        <v>0</v>
      </c>
      <c r="AC78" s="22">
        <v>31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11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81</v>
      </c>
      <c r="AQ78" s="22">
        <v>21</v>
      </c>
      <c r="AR78" s="22">
        <v>6</v>
      </c>
      <c r="AS78" s="22">
        <v>5</v>
      </c>
    </row>
    <row r="79" spans="1:45" x14ac:dyDescent="0.25">
      <c r="A79" s="22" t="s">
        <v>122</v>
      </c>
      <c r="B79" s="22" t="s">
        <v>169</v>
      </c>
      <c r="C79" s="22" t="s">
        <v>276</v>
      </c>
      <c r="D79" s="22" t="s">
        <v>277</v>
      </c>
      <c r="E79" s="22">
        <v>40</v>
      </c>
      <c r="F79" s="22">
        <v>271008</v>
      </c>
      <c r="G79" s="22">
        <v>7</v>
      </c>
      <c r="H79" s="24">
        <v>2522</v>
      </c>
      <c r="I79" s="24">
        <v>12</v>
      </c>
      <c r="J79" s="24">
        <v>0</v>
      </c>
      <c r="K79" s="24">
        <v>0</v>
      </c>
      <c r="L79" s="24">
        <v>0</v>
      </c>
      <c r="M79" s="24">
        <v>0</v>
      </c>
      <c r="N79" s="24">
        <v>12</v>
      </c>
      <c r="O79" s="24">
        <v>10</v>
      </c>
      <c r="P79" s="24">
        <v>0</v>
      </c>
      <c r="Q79" s="24">
        <v>0</v>
      </c>
      <c r="R79" s="24">
        <v>0</v>
      </c>
      <c r="S79" s="24">
        <v>0</v>
      </c>
      <c r="T79" s="24">
        <v>10</v>
      </c>
      <c r="U79" s="24">
        <v>0</v>
      </c>
      <c r="V79" s="22">
        <v>0</v>
      </c>
      <c r="W79" s="22">
        <v>1634</v>
      </c>
      <c r="X79" s="22">
        <v>118785.59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49</v>
      </c>
      <c r="AQ79" s="22">
        <v>44</v>
      </c>
      <c r="AR79" s="22">
        <v>1</v>
      </c>
      <c r="AS79" s="22">
        <v>0</v>
      </c>
    </row>
    <row r="80" spans="1:45" x14ac:dyDescent="0.25">
      <c r="A80" s="22" t="s">
        <v>122</v>
      </c>
      <c r="B80" s="22" t="s">
        <v>169</v>
      </c>
      <c r="C80" s="22" t="s">
        <v>278</v>
      </c>
      <c r="D80" s="22" t="s">
        <v>279</v>
      </c>
      <c r="E80" s="22">
        <v>82</v>
      </c>
      <c r="F80" s="22">
        <v>571784</v>
      </c>
      <c r="G80" s="22">
        <v>7</v>
      </c>
      <c r="H80" s="24">
        <v>3659</v>
      </c>
      <c r="I80" s="24">
        <v>9.6</v>
      </c>
      <c r="J80" s="24">
        <v>0</v>
      </c>
      <c r="K80" s="24">
        <v>0</v>
      </c>
      <c r="L80" s="24">
        <v>10</v>
      </c>
      <c r="M80" s="24">
        <v>0</v>
      </c>
      <c r="N80" s="24">
        <v>19.597000000000001</v>
      </c>
      <c r="O80" s="24">
        <v>12.95</v>
      </c>
      <c r="P80" s="24">
        <v>0</v>
      </c>
      <c r="Q80" s="24">
        <v>0</v>
      </c>
      <c r="R80" s="24">
        <v>0</v>
      </c>
      <c r="S80" s="24">
        <v>0</v>
      </c>
      <c r="T80" s="24">
        <v>12.95</v>
      </c>
      <c r="U80" s="24">
        <v>0</v>
      </c>
      <c r="V80" s="22">
        <v>0</v>
      </c>
      <c r="W80" s="22">
        <v>2800</v>
      </c>
      <c r="X80" s="22">
        <v>350103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1</v>
      </c>
      <c r="AG80" s="22">
        <v>1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205</v>
      </c>
      <c r="AQ80" s="22">
        <v>51</v>
      </c>
      <c r="AR80" s="22">
        <v>4</v>
      </c>
      <c r="AS80" s="22">
        <v>1</v>
      </c>
    </row>
    <row r="81" spans="1:45" x14ac:dyDescent="0.25">
      <c r="A81" s="22" t="s">
        <v>122</v>
      </c>
      <c r="B81" s="22" t="s">
        <v>169</v>
      </c>
      <c r="C81" s="22" t="s">
        <v>280</v>
      </c>
      <c r="D81" s="22" t="s">
        <v>281</v>
      </c>
      <c r="E81" s="22">
        <v>56.7</v>
      </c>
      <c r="F81" s="22">
        <v>556342.30000000005</v>
      </c>
      <c r="G81" s="22">
        <v>8</v>
      </c>
      <c r="H81" s="24">
        <v>2671.7</v>
      </c>
      <c r="I81" s="24">
        <v>0</v>
      </c>
      <c r="J81" s="24">
        <v>0</v>
      </c>
      <c r="K81" s="24">
        <v>416.2</v>
      </c>
      <c r="L81" s="24">
        <v>37.72</v>
      </c>
      <c r="M81" s="24">
        <v>0</v>
      </c>
      <c r="N81" s="24">
        <v>453.92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2">
        <v>0</v>
      </c>
      <c r="W81" s="22">
        <v>2218</v>
      </c>
      <c r="X81" s="22">
        <v>154166.70000000001</v>
      </c>
      <c r="Y81" s="22">
        <v>1</v>
      </c>
      <c r="Z81" s="22">
        <v>1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71</v>
      </c>
      <c r="AQ81" s="22">
        <v>18</v>
      </c>
      <c r="AR81" s="22">
        <v>8</v>
      </c>
      <c r="AS81" s="22">
        <v>1</v>
      </c>
    </row>
    <row r="82" spans="1:45" x14ac:dyDescent="0.25">
      <c r="A82" s="22" t="s">
        <v>122</v>
      </c>
      <c r="B82" s="22" t="s">
        <v>169</v>
      </c>
      <c r="C82" s="22" t="s">
        <v>282</v>
      </c>
      <c r="D82" s="22" t="s">
        <v>283</v>
      </c>
      <c r="E82" s="22">
        <v>36</v>
      </c>
      <c r="F82" s="22">
        <v>337206</v>
      </c>
      <c r="G82" s="22">
        <v>3</v>
      </c>
      <c r="H82" s="24">
        <v>3229</v>
      </c>
      <c r="I82" s="24">
        <v>2.6</v>
      </c>
      <c r="J82" s="24">
        <v>0</v>
      </c>
      <c r="K82" s="24">
        <v>0</v>
      </c>
      <c r="L82" s="24">
        <v>0</v>
      </c>
      <c r="M82" s="24">
        <v>0</v>
      </c>
      <c r="N82" s="24">
        <v>2.6</v>
      </c>
      <c r="O82" s="24">
        <v>3.9</v>
      </c>
      <c r="P82" s="24">
        <v>0</v>
      </c>
      <c r="Q82" s="24">
        <v>0</v>
      </c>
      <c r="R82" s="24">
        <v>0</v>
      </c>
      <c r="S82" s="24">
        <v>0</v>
      </c>
      <c r="T82" s="24">
        <v>3.9</v>
      </c>
      <c r="U82" s="24">
        <v>0</v>
      </c>
      <c r="V82" s="22">
        <v>0</v>
      </c>
      <c r="W82" s="22">
        <v>1797</v>
      </c>
      <c r="X82" s="22">
        <v>184205.01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78</v>
      </c>
      <c r="AQ82" s="22">
        <v>28</v>
      </c>
      <c r="AR82" s="22">
        <v>9</v>
      </c>
      <c r="AS82" s="22">
        <v>0</v>
      </c>
    </row>
    <row r="83" spans="1:45" x14ac:dyDescent="0.25">
      <c r="A83" s="22" t="s">
        <v>122</v>
      </c>
      <c r="B83" s="22" t="s">
        <v>169</v>
      </c>
      <c r="C83" s="22" t="s">
        <v>284</v>
      </c>
      <c r="D83" s="22" t="s">
        <v>285</v>
      </c>
      <c r="E83" s="22">
        <v>34</v>
      </c>
      <c r="F83" s="22">
        <v>459530</v>
      </c>
      <c r="G83" s="22">
        <v>2</v>
      </c>
      <c r="H83" s="24">
        <v>2170</v>
      </c>
      <c r="I83" s="24">
        <v>6</v>
      </c>
      <c r="J83" s="24">
        <v>0</v>
      </c>
      <c r="K83" s="24">
        <v>729.56</v>
      </c>
      <c r="L83" s="24">
        <v>0</v>
      </c>
      <c r="M83" s="24">
        <v>0</v>
      </c>
      <c r="N83" s="24">
        <v>735.56</v>
      </c>
      <c r="O83" s="24">
        <v>6</v>
      </c>
      <c r="P83" s="24">
        <v>0</v>
      </c>
      <c r="Q83" s="24">
        <v>0</v>
      </c>
      <c r="R83" s="24">
        <v>0</v>
      </c>
      <c r="S83" s="24">
        <v>0</v>
      </c>
      <c r="T83" s="24">
        <v>6</v>
      </c>
      <c r="U83" s="24">
        <v>0</v>
      </c>
      <c r="V83" s="22">
        <v>0</v>
      </c>
      <c r="W83" s="22">
        <v>984</v>
      </c>
      <c r="X83" s="22">
        <v>85000</v>
      </c>
      <c r="Y83" s="22">
        <v>2</v>
      </c>
      <c r="Z83" s="22">
        <v>2</v>
      </c>
      <c r="AA83" s="22">
        <v>0</v>
      </c>
      <c r="AB83" s="22">
        <v>0</v>
      </c>
      <c r="AC83" s="22">
        <v>39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11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15</v>
      </c>
      <c r="AQ83" s="22">
        <v>6</v>
      </c>
      <c r="AR83" s="22">
        <v>1</v>
      </c>
      <c r="AS83" s="22">
        <v>0</v>
      </c>
    </row>
    <row r="84" spans="1:45" x14ac:dyDescent="0.25">
      <c r="A84" s="22" t="s">
        <v>122</v>
      </c>
      <c r="B84" s="22" t="s">
        <v>169</v>
      </c>
      <c r="C84" s="22" t="s">
        <v>286</v>
      </c>
      <c r="D84" s="22" t="s">
        <v>287</v>
      </c>
      <c r="E84" s="22">
        <v>69</v>
      </c>
      <c r="F84" s="22">
        <v>315293</v>
      </c>
      <c r="G84" s="22">
        <v>9</v>
      </c>
      <c r="H84" s="24">
        <v>2189</v>
      </c>
      <c r="I84" s="24">
        <v>37.409999999999997</v>
      </c>
      <c r="J84" s="24">
        <v>0</v>
      </c>
      <c r="K84" s="24">
        <v>0</v>
      </c>
      <c r="L84" s="24">
        <v>0</v>
      </c>
      <c r="M84" s="24">
        <v>0</v>
      </c>
      <c r="N84" s="24">
        <v>37.409999999999997</v>
      </c>
      <c r="O84" s="24">
        <v>29.48</v>
      </c>
      <c r="P84" s="24">
        <v>0</v>
      </c>
      <c r="Q84" s="24">
        <v>0</v>
      </c>
      <c r="R84" s="24">
        <v>0</v>
      </c>
      <c r="S84" s="24">
        <v>0</v>
      </c>
      <c r="T84" s="24">
        <v>29.48</v>
      </c>
      <c r="U84" s="24">
        <v>3</v>
      </c>
      <c r="V84" s="22">
        <v>0</v>
      </c>
      <c r="W84" s="22">
        <v>3567</v>
      </c>
      <c r="X84" s="22">
        <v>129215</v>
      </c>
      <c r="Y84" s="22">
        <v>0</v>
      </c>
      <c r="Z84" s="22">
        <v>0</v>
      </c>
      <c r="AA84" s="22">
        <v>0</v>
      </c>
      <c r="AB84" s="22">
        <v>0</v>
      </c>
      <c r="AC84" s="22">
        <v>55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130</v>
      </c>
      <c r="AQ84" s="22">
        <v>54</v>
      </c>
      <c r="AR84" s="22">
        <v>17</v>
      </c>
      <c r="AS84" s="22">
        <v>6</v>
      </c>
    </row>
    <row r="85" spans="1:45" x14ac:dyDescent="0.25">
      <c r="A85" s="22" t="s">
        <v>122</v>
      </c>
      <c r="B85" s="22" t="s">
        <v>169</v>
      </c>
      <c r="C85" s="22" t="s">
        <v>288</v>
      </c>
      <c r="D85" s="22" t="s">
        <v>289</v>
      </c>
      <c r="E85" s="22">
        <v>89</v>
      </c>
      <c r="F85" s="22">
        <v>337912</v>
      </c>
      <c r="G85" s="22">
        <v>8</v>
      </c>
      <c r="H85" s="24">
        <v>2022</v>
      </c>
      <c r="I85" s="24">
        <v>16.52</v>
      </c>
      <c r="J85" s="24">
        <v>0</v>
      </c>
      <c r="K85" s="24">
        <v>0</v>
      </c>
      <c r="L85" s="24">
        <v>0</v>
      </c>
      <c r="M85" s="24">
        <v>0</v>
      </c>
      <c r="N85" s="24">
        <v>16.52</v>
      </c>
      <c r="O85" s="24">
        <v>20.5</v>
      </c>
      <c r="P85" s="24">
        <v>0</v>
      </c>
      <c r="Q85" s="24">
        <v>0</v>
      </c>
      <c r="R85" s="24">
        <v>0</v>
      </c>
      <c r="S85" s="24">
        <v>0</v>
      </c>
      <c r="T85" s="24">
        <v>20.5</v>
      </c>
      <c r="U85" s="24">
        <v>0</v>
      </c>
      <c r="V85" s="22">
        <v>0</v>
      </c>
      <c r="W85" s="22">
        <v>6025</v>
      </c>
      <c r="X85" s="22">
        <v>435855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276</v>
      </c>
      <c r="AG85" s="22">
        <v>276</v>
      </c>
      <c r="AH85" s="22">
        <v>0</v>
      </c>
      <c r="AI85" s="22">
        <v>0</v>
      </c>
      <c r="AJ85" s="22">
        <v>276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222</v>
      </c>
      <c r="AQ85" s="22">
        <v>56</v>
      </c>
      <c r="AR85" s="22">
        <v>15</v>
      </c>
      <c r="AS85" s="22">
        <v>6</v>
      </c>
    </row>
    <row r="86" spans="1:45" x14ac:dyDescent="0.25">
      <c r="A86" s="22" t="s">
        <v>122</v>
      </c>
      <c r="B86" s="22" t="s">
        <v>169</v>
      </c>
      <c r="C86" s="22" t="s">
        <v>290</v>
      </c>
      <c r="D86" s="22" t="s">
        <v>291</v>
      </c>
      <c r="E86" s="22">
        <v>90</v>
      </c>
      <c r="F86" s="22">
        <v>459998</v>
      </c>
      <c r="G86" s="22">
        <v>9</v>
      </c>
      <c r="H86" s="24">
        <v>2727</v>
      </c>
      <c r="I86" s="24">
        <v>28</v>
      </c>
      <c r="J86" s="24">
        <v>0</v>
      </c>
      <c r="K86" s="24">
        <v>0</v>
      </c>
      <c r="L86" s="24">
        <v>0</v>
      </c>
      <c r="M86" s="24">
        <v>0</v>
      </c>
      <c r="N86" s="24">
        <v>28</v>
      </c>
      <c r="O86" s="24">
        <v>22</v>
      </c>
      <c r="P86" s="24">
        <v>0</v>
      </c>
      <c r="Q86" s="24">
        <v>0</v>
      </c>
      <c r="R86" s="24">
        <v>0</v>
      </c>
      <c r="S86" s="24">
        <v>0</v>
      </c>
      <c r="T86" s="24">
        <v>22</v>
      </c>
      <c r="U86" s="24">
        <v>7</v>
      </c>
      <c r="V86" s="22">
        <v>0</v>
      </c>
      <c r="W86" s="22">
        <v>3475</v>
      </c>
      <c r="X86" s="22">
        <v>372023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0</v>
      </c>
      <c r="AR86" s="22">
        <v>0</v>
      </c>
      <c r="AS86" s="22">
        <v>0</v>
      </c>
    </row>
    <row r="87" spans="1:45" x14ac:dyDescent="0.25">
      <c r="A87" s="22" t="s">
        <v>122</v>
      </c>
      <c r="B87" s="22" t="s">
        <v>169</v>
      </c>
      <c r="C87" s="22" t="s">
        <v>292</v>
      </c>
      <c r="D87" s="22" t="s">
        <v>293</v>
      </c>
      <c r="E87" s="22">
        <v>49</v>
      </c>
      <c r="F87" s="22">
        <v>478179</v>
      </c>
      <c r="G87" s="22">
        <v>4</v>
      </c>
      <c r="H87" s="24">
        <v>2237</v>
      </c>
      <c r="I87" s="24">
        <v>1.3</v>
      </c>
      <c r="J87" s="24">
        <v>0</v>
      </c>
      <c r="K87" s="24">
        <v>0</v>
      </c>
      <c r="L87" s="24">
        <v>0</v>
      </c>
      <c r="M87" s="24">
        <v>0</v>
      </c>
      <c r="N87" s="24">
        <v>1.3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1.64</v>
      </c>
      <c r="V87" s="22">
        <v>0</v>
      </c>
      <c r="W87" s="22">
        <v>2196</v>
      </c>
      <c r="X87" s="22">
        <v>157254.10999999999</v>
      </c>
      <c r="Y87" s="22">
        <v>0</v>
      </c>
      <c r="Z87" s="22">
        <v>0</v>
      </c>
      <c r="AA87" s="22">
        <v>0</v>
      </c>
      <c r="AB87" s="22">
        <v>1</v>
      </c>
      <c r="AC87" s="22">
        <v>24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100</v>
      </c>
      <c r="AQ87" s="22">
        <v>20</v>
      </c>
      <c r="AR87" s="22">
        <v>11</v>
      </c>
      <c r="AS87" s="22">
        <v>1</v>
      </c>
    </row>
    <row r="88" spans="1:45" x14ac:dyDescent="0.25">
      <c r="A88" s="22" t="s">
        <v>122</v>
      </c>
      <c r="B88" s="22" t="s">
        <v>169</v>
      </c>
      <c r="C88" s="22" t="s">
        <v>294</v>
      </c>
      <c r="D88" s="22" t="s">
        <v>295</v>
      </c>
      <c r="E88" s="22">
        <v>48</v>
      </c>
      <c r="F88" s="22">
        <v>759959.47</v>
      </c>
      <c r="G88" s="22">
        <v>3</v>
      </c>
      <c r="H88" s="24">
        <v>736</v>
      </c>
      <c r="I88" s="24">
        <v>18.100000000000001</v>
      </c>
      <c r="J88" s="24">
        <v>0</v>
      </c>
      <c r="K88" s="24">
        <v>0</v>
      </c>
      <c r="L88" s="24">
        <v>0</v>
      </c>
      <c r="M88" s="24">
        <v>0</v>
      </c>
      <c r="N88" s="24">
        <v>18.100000000000001</v>
      </c>
      <c r="O88" s="24">
        <v>13.19</v>
      </c>
      <c r="P88" s="24">
        <v>0</v>
      </c>
      <c r="Q88" s="24">
        <v>0</v>
      </c>
      <c r="R88" s="24">
        <v>0</v>
      </c>
      <c r="S88" s="24">
        <v>0</v>
      </c>
      <c r="T88" s="24">
        <v>13.19</v>
      </c>
      <c r="U88" s="24">
        <v>1.23</v>
      </c>
      <c r="V88" s="22">
        <v>0</v>
      </c>
      <c r="W88" s="22">
        <v>2144</v>
      </c>
      <c r="X88" s="22">
        <v>215480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1</v>
      </c>
      <c r="AG88" s="22">
        <v>1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153</v>
      </c>
      <c r="AQ88" s="22">
        <v>23</v>
      </c>
      <c r="AR88" s="22">
        <v>5</v>
      </c>
      <c r="AS88" s="22">
        <v>1</v>
      </c>
    </row>
    <row r="89" spans="1:45" x14ac:dyDescent="0.25">
      <c r="A89" s="22" t="s">
        <v>122</v>
      </c>
      <c r="B89" s="22" t="s">
        <v>169</v>
      </c>
      <c r="C89" s="22" t="s">
        <v>296</v>
      </c>
      <c r="D89" s="22" t="s">
        <v>297</v>
      </c>
      <c r="E89" s="22">
        <v>77</v>
      </c>
      <c r="F89" s="22">
        <v>2837528</v>
      </c>
      <c r="G89" s="22">
        <v>10</v>
      </c>
      <c r="H89" s="24">
        <v>2278.6999999999998</v>
      </c>
      <c r="I89" s="24">
        <v>16.079999999999998</v>
      </c>
      <c r="J89" s="24">
        <v>0</v>
      </c>
      <c r="K89" s="24">
        <v>0</v>
      </c>
      <c r="L89" s="24">
        <v>0</v>
      </c>
      <c r="M89" s="24">
        <v>0</v>
      </c>
      <c r="N89" s="24">
        <v>16.079999999999998</v>
      </c>
      <c r="O89" s="24">
        <v>19.059999999999999</v>
      </c>
      <c r="P89" s="24">
        <v>0</v>
      </c>
      <c r="Q89" s="24">
        <v>0</v>
      </c>
      <c r="R89" s="24">
        <v>0</v>
      </c>
      <c r="S89" s="24">
        <v>0</v>
      </c>
      <c r="T89" s="24">
        <v>19.059999999999999</v>
      </c>
      <c r="U89" s="24">
        <v>5.7</v>
      </c>
      <c r="V89" s="22">
        <v>0</v>
      </c>
      <c r="W89" s="22">
        <v>5051</v>
      </c>
      <c r="X89" s="22">
        <v>623375.66</v>
      </c>
      <c r="Y89" s="22">
        <v>3</v>
      </c>
      <c r="Z89" s="22">
        <v>1</v>
      </c>
      <c r="AA89" s="22">
        <v>2</v>
      </c>
      <c r="AB89" s="22">
        <v>0</v>
      </c>
      <c r="AC89" s="22">
        <v>0</v>
      </c>
      <c r="AD89" s="22">
        <v>0</v>
      </c>
      <c r="AE89" s="22">
        <v>2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2</v>
      </c>
      <c r="AP89" s="22">
        <v>256</v>
      </c>
      <c r="AQ89" s="22">
        <v>29</v>
      </c>
      <c r="AR89" s="22">
        <v>8</v>
      </c>
      <c r="AS89" s="22">
        <v>0</v>
      </c>
    </row>
    <row r="90" spans="1:45" x14ac:dyDescent="0.25">
      <c r="A90" s="22" t="s">
        <v>122</v>
      </c>
      <c r="B90" s="22" t="s">
        <v>298</v>
      </c>
      <c r="C90" s="22" t="s">
        <v>299</v>
      </c>
      <c r="D90" s="22" t="s">
        <v>300</v>
      </c>
      <c r="E90" s="22">
        <v>17</v>
      </c>
      <c r="F90" s="22">
        <v>1683</v>
      </c>
      <c r="G90" s="22">
        <v>0</v>
      </c>
      <c r="H90" s="24">
        <v>69.63</v>
      </c>
      <c r="I90" s="24">
        <v>32.4</v>
      </c>
      <c r="J90" s="24">
        <v>0</v>
      </c>
      <c r="K90" s="24">
        <v>0</v>
      </c>
      <c r="L90" s="24">
        <v>0</v>
      </c>
      <c r="M90" s="24">
        <v>0</v>
      </c>
      <c r="N90" s="24">
        <v>32.4</v>
      </c>
      <c r="O90" s="24">
        <v>24.73</v>
      </c>
      <c r="P90" s="24">
        <v>0</v>
      </c>
      <c r="Q90" s="24">
        <v>0</v>
      </c>
      <c r="R90" s="24">
        <v>0</v>
      </c>
      <c r="S90" s="24">
        <v>0</v>
      </c>
      <c r="T90" s="24">
        <v>24.73</v>
      </c>
      <c r="U90" s="24">
        <v>9.44</v>
      </c>
      <c r="V90" s="22">
        <v>0</v>
      </c>
      <c r="W90" s="22">
        <v>1324</v>
      </c>
      <c r="X90" s="22">
        <v>28700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79</v>
      </c>
      <c r="AQ90" s="22">
        <v>1</v>
      </c>
      <c r="AR90" s="22">
        <v>1</v>
      </c>
      <c r="AS90" s="22">
        <v>1</v>
      </c>
    </row>
    <row r="91" spans="1:45" x14ac:dyDescent="0.25">
      <c r="A91" s="22" t="s">
        <v>122</v>
      </c>
      <c r="B91" s="22" t="s">
        <v>298</v>
      </c>
      <c r="C91" s="22" t="s">
        <v>301</v>
      </c>
      <c r="D91" s="22" t="s">
        <v>302</v>
      </c>
      <c r="E91" s="22">
        <v>122</v>
      </c>
      <c r="F91" s="22">
        <v>393.88</v>
      </c>
      <c r="G91" s="22">
        <v>0</v>
      </c>
      <c r="H91" s="24">
        <v>42.45</v>
      </c>
      <c r="I91" s="24">
        <v>43.74</v>
      </c>
      <c r="J91" s="24">
        <v>0</v>
      </c>
      <c r="K91" s="24">
        <v>0</v>
      </c>
      <c r="L91" s="24">
        <v>0</v>
      </c>
      <c r="M91" s="24">
        <v>14.95</v>
      </c>
      <c r="N91" s="24">
        <v>58.69</v>
      </c>
      <c r="O91" s="24">
        <v>37.200000000000003</v>
      </c>
      <c r="P91" s="24">
        <v>0</v>
      </c>
      <c r="Q91" s="24">
        <v>0</v>
      </c>
      <c r="R91" s="24">
        <v>0</v>
      </c>
      <c r="S91" s="24">
        <v>10.029999999999999</v>
      </c>
      <c r="T91" s="24">
        <v>47.23</v>
      </c>
      <c r="U91" s="24">
        <v>21.89</v>
      </c>
      <c r="V91" s="22">
        <v>0</v>
      </c>
      <c r="W91" s="22">
        <v>3651</v>
      </c>
      <c r="X91" s="22">
        <v>77575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2</v>
      </c>
      <c r="AG91" s="22">
        <v>2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131</v>
      </c>
      <c r="AQ91" s="22">
        <v>2</v>
      </c>
      <c r="AR91" s="22">
        <v>0</v>
      </c>
      <c r="AS91" s="22">
        <v>0</v>
      </c>
    </row>
    <row r="92" spans="1:45" x14ac:dyDescent="0.25">
      <c r="A92" s="22" t="s">
        <v>122</v>
      </c>
      <c r="B92" s="22" t="s">
        <v>298</v>
      </c>
      <c r="C92" s="22" t="s">
        <v>303</v>
      </c>
      <c r="D92" s="22" t="s">
        <v>304</v>
      </c>
      <c r="E92" s="22">
        <v>34</v>
      </c>
      <c r="F92" s="22">
        <v>777</v>
      </c>
      <c r="G92" s="22"/>
      <c r="H92" s="24">
        <v>62.04</v>
      </c>
      <c r="I92" s="24">
        <v>40.85</v>
      </c>
      <c r="J92" s="24"/>
      <c r="K92" s="24"/>
      <c r="L92" s="24"/>
      <c r="M92" s="24"/>
      <c r="N92" s="24">
        <v>40.85</v>
      </c>
      <c r="O92" s="24">
        <v>39.47</v>
      </c>
      <c r="P92" s="24"/>
      <c r="Q92" s="24"/>
      <c r="R92" s="24"/>
      <c r="S92" s="24"/>
      <c r="T92" s="24">
        <v>39.47</v>
      </c>
      <c r="U92" s="24">
        <v>15.65</v>
      </c>
      <c r="V92" s="22"/>
      <c r="W92" s="22">
        <v>1944</v>
      </c>
      <c r="X92" s="22">
        <v>41292.07</v>
      </c>
      <c r="Y92" s="22">
        <v>0</v>
      </c>
      <c r="Z92" s="22"/>
      <c r="AA92" s="22"/>
      <c r="AB92" s="22"/>
      <c r="AC92" s="22">
        <v>18</v>
      </c>
      <c r="AD92" s="22"/>
      <c r="AE92" s="22">
        <v>0</v>
      </c>
      <c r="AF92" s="22">
        <v>1</v>
      </c>
      <c r="AG92" s="22">
        <v>1</v>
      </c>
      <c r="AH92" s="22"/>
      <c r="AI92" s="22"/>
      <c r="AJ92" s="22">
        <v>3</v>
      </c>
      <c r="AK92" s="22"/>
      <c r="AL92" s="22"/>
      <c r="AM92" s="22"/>
      <c r="AN92" s="22"/>
      <c r="AO92" s="22">
        <v>0</v>
      </c>
      <c r="AP92" s="22">
        <v>55</v>
      </c>
      <c r="AQ92" s="22">
        <v>6</v>
      </c>
      <c r="AR92" s="22">
        <v>4</v>
      </c>
      <c r="AS92" s="22"/>
    </row>
    <row r="93" spans="1:45" x14ac:dyDescent="0.25">
      <c r="A93" s="22" t="s">
        <v>122</v>
      </c>
      <c r="B93" s="22" t="s">
        <v>298</v>
      </c>
      <c r="C93" s="22" t="s">
        <v>305</v>
      </c>
      <c r="D93" s="22" t="s">
        <v>306</v>
      </c>
      <c r="E93" s="22">
        <v>4</v>
      </c>
      <c r="F93" s="22">
        <v>308.37</v>
      </c>
      <c r="G93" s="22">
        <v>0</v>
      </c>
      <c r="H93" s="24">
        <v>23.7</v>
      </c>
      <c r="I93" s="24">
        <v>12.81</v>
      </c>
      <c r="J93" s="24">
        <v>0</v>
      </c>
      <c r="K93" s="24">
        <v>0</v>
      </c>
      <c r="L93" s="24">
        <v>0</v>
      </c>
      <c r="M93" s="24">
        <v>0</v>
      </c>
      <c r="N93" s="24">
        <v>12.81</v>
      </c>
      <c r="O93" s="24">
        <v>10.15</v>
      </c>
      <c r="P93" s="24">
        <v>0</v>
      </c>
      <c r="Q93" s="24">
        <v>0</v>
      </c>
      <c r="R93" s="24">
        <v>0</v>
      </c>
      <c r="S93" s="24">
        <v>0</v>
      </c>
      <c r="T93" s="24">
        <v>10.15</v>
      </c>
      <c r="U93" s="24">
        <v>1.52</v>
      </c>
      <c r="V93" s="22">
        <v>0</v>
      </c>
      <c r="W93" s="22">
        <v>441</v>
      </c>
      <c r="X93" s="22">
        <v>13300.56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11</v>
      </c>
      <c r="AQ93" s="22">
        <v>0</v>
      </c>
      <c r="AR93" s="22">
        <v>0</v>
      </c>
      <c r="AS93" s="22">
        <v>0</v>
      </c>
    </row>
    <row r="94" spans="1:45" x14ac:dyDescent="0.25">
      <c r="A94" s="22" t="s">
        <v>122</v>
      </c>
      <c r="B94" s="22" t="s">
        <v>298</v>
      </c>
      <c r="C94" s="22" t="s">
        <v>307</v>
      </c>
      <c r="D94" s="22" t="s">
        <v>308</v>
      </c>
      <c r="E94" s="22">
        <v>9</v>
      </c>
      <c r="F94" s="22">
        <v>398.2</v>
      </c>
      <c r="G94" s="22"/>
      <c r="H94" s="24">
        <v>18</v>
      </c>
      <c r="I94" s="24">
        <v>16.66</v>
      </c>
      <c r="J94" s="24"/>
      <c r="K94" s="24"/>
      <c r="L94" s="24"/>
      <c r="M94" s="24"/>
      <c r="N94" s="24">
        <v>16.66</v>
      </c>
      <c r="O94" s="24">
        <v>17.559999999999999</v>
      </c>
      <c r="P94" s="24"/>
      <c r="Q94" s="24"/>
      <c r="R94" s="24"/>
      <c r="S94" s="24"/>
      <c r="T94" s="24">
        <v>17.559999999999999</v>
      </c>
      <c r="U94" s="24">
        <v>5</v>
      </c>
      <c r="V94" s="22"/>
      <c r="W94" s="22">
        <v>546</v>
      </c>
      <c r="X94" s="22">
        <v>15320</v>
      </c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</row>
    <row r="95" spans="1:45" x14ac:dyDescent="0.25">
      <c r="A95" s="22" t="s">
        <v>122</v>
      </c>
      <c r="B95" s="22" t="s">
        <v>298</v>
      </c>
      <c r="C95" s="22" t="s">
        <v>309</v>
      </c>
      <c r="D95" s="22" t="s">
        <v>310</v>
      </c>
      <c r="E95" s="22">
        <v>107</v>
      </c>
      <c r="F95" s="22">
        <v>1035</v>
      </c>
      <c r="G95" s="22">
        <v>0</v>
      </c>
      <c r="H95" s="24">
        <v>75.2</v>
      </c>
      <c r="I95" s="24">
        <v>70.03</v>
      </c>
      <c r="J95" s="24">
        <v>0</v>
      </c>
      <c r="K95" s="24">
        <v>0</v>
      </c>
      <c r="L95" s="24">
        <v>0</v>
      </c>
      <c r="M95" s="24">
        <v>0</v>
      </c>
      <c r="N95" s="24">
        <v>70.03</v>
      </c>
      <c r="O95" s="24">
        <v>69</v>
      </c>
      <c r="P95" s="24">
        <v>0</v>
      </c>
      <c r="Q95" s="24">
        <v>0</v>
      </c>
      <c r="R95" s="24">
        <v>0</v>
      </c>
      <c r="S95" s="24">
        <v>0</v>
      </c>
      <c r="T95" s="24">
        <v>69</v>
      </c>
      <c r="U95" s="24">
        <v>61.9</v>
      </c>
      <c r="V95" s="22">
        <v>0</v>
      </c>
      <c r="W95" s="22">
        <v>5154</v>
      </c>
      <c r="X95" s="22">
        <v>108342</v>
      </c>
      <c r="Y95" s="22">
        <v>1</v>
      </c>
      <c r="Z95" s="22">
        <v>1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23</v>
      </c>
      <c r="AQ95" s="22">
        <v>11</v>
      </c>
      <c r="AR95" s="22">
        <v>13</v>
      </c>
      <c r="AS95" s="22">
        <v>3</v>
      </c>
    </row>
    <row r="96" spans="1:45" x14ac:dyDescent="0.25">
      <c r="A96" s="22" t="s">
        <v>122</v>
      </c>
      <c r="B96" s="22" t="s">
        <v>298</v>
      </c>
      <c r="C96" s="22" t="s">
        <v>311</v>
      </c>
      <c r="D96" s="22" t="s">
        <v>312</v>
      </c>
      <c r="E96" s="22">
        <v>28</v>
      </c>
      <c r="F96" s="22">
        <v>528</v>
      </c>
      <c r="G96" s="22"/>
      <c r="H96" s="24">
        <v>38</v>
      </c>
      <c r="I96" s="24">
        <v>31</v>
      </c>
      <c r="J96" s="24"/>
      <c r="K96" s="24">
        <v>2</v>
      </c>
      <c r="L96" s="24"/>
      <c r="M96" s="24"/>
      <c r="N96" s="24">
        <v>33</v>
      </c>
      <c r="O96" s="24">
        <v>25</v>
      </c>
      <c r="P96" s="24"/>
      <c r="Q96" s="24"/>
      <c r="R96" s="24"/>
      <c r="S96" s="24"/>
      <c r="T96" s="24">
        <v>25</v>
      </c>
      <c r="U96" s="24">
        <v>2</v>
      </c>
      <c r="V96" s="22"/>
      <c r="W96" s="22">
        <v>1138</v>
      </c>
      <c r="X96" s="22">
        <v>20854.599999999999</v>
      </c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</row>
    <row r="97" spans="1:45" x14ac:dyDescent="0.25">
      <c r="A97" s="22" t="s">
        <v>122</v>
      </c>
      <c r="B97" s="22" t="s">
        <v>298</v>
      </c>
      <c r="C97" s="22" t="s">
        <v>313</v>
      </c>
      <c r="D97" s="22" t="s">
        <v>314</v>
      </c>
      <c r="E97" s="22">
        <v>9</v>
      </c>
      <c r="F97" s="22">
        <v>247.9</v>
      </c>
      <c r="G97" s="22">
        <v>0</v>
      </c>
      <c r="H97" s="24">
        <v>15.35</v>
      </c>
      <c r="I97" s="24">
        <v>7.5</v>
      </c>
      <c r="J97" s="24">
        <v>0</v>
      </c>
      <c r="K97" s="24">
        <v>0</v>
      </c>
      <c r="L97" s="24">
        <v>0</v>
      </c>
      <c r="M97" s="24">
        <v>0</v>
      </c>
      <c r="N97" s="24">
        <v>7.5</v>
      </c>
      <c r="O97" s="24">
        <v>8</v>
      </c>
      <c r="P97" s="24">
        <v>0</v>
      </c>
      <c r="Q97" s="24">
        <v>0</v>
      </c>
      <c r="R97" s="24">
        <v>0</v>
      </c>
      <c r="S97" s="24">
        <v>0</v>
      </c>
      <c r="T97" s="24">
        <v>8</v>
      </c>
      <c r="U97" s="24">
        <v>1.9</v>
      </c>
      <c r="V97" s="22">
        <v>0</v>
      </c>
      <c r="W97" s="22">
        <v>426</v>
      </c>
      <c r="X97" s="22">
        <v>13959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8</v>
      </c>
      <c r="AQ97" s="22">
        <v>0</v>
      </c>
      <c r="AR97" s="22">
        <v>0</v>
      </c>
      <c r="AS97" s="22">
        <v>0</v>
      </c>
    </row>
    <row r="98" spans="1:45" x14ac:dyDescent="0.25">
      <c r="A98" s="22" t="s">
        <v>122</v>
      </c>
      <c r="B98" s="22" t="s">
        <v>298</v>
      </c>
      <c r="C98" s="22" t="s">
        <v>315</v>
      </c>
      <c r="D98" s="22" t="s">
        <v>316</v>
      </c>
      <c r="E98" s="22">
        <v>39</v>
      </c>
      <c r="F98" s="22">
        <v>1689.2</v>
      </c>
      <c r="G98" s="22">
        <v>0</v>
      </c>
      <c r="H98" s="24">
        <v>78.599999999999994</v>
      </c>
      <c r="I98" s="24">
        <v>55.9</v>
      </c>
      <c r="J98" s="24">
        <v>0</v>
      </c>
      <c r="K98" s="24">
        <v>0</v>
      </c>
      <c r="L98" s="24">
        <v>5.5</v>
      </c>
      <c r="M98" s="24">
        <v>0</v>
      </c>
      <c r="N98" s="24">
        <v>61.4</v>
      </c>
      <c r="O98" s="24">
        <v>54.9</v>
      </c>
      <c r="P98" s="24">
        <v>0</v>
      </c>
      <c r="Q98" s="24">
        <v>0</v>
      </c>
      <c r="R98" s="24">
        <v>0</v>
      </c>
      <c r="S98" s="24">
        <v>0</v>
      </c>
      <c r="T98" s="24">
        <v>54.9</v>
      </c>
      <c r="U98" s="24">
        <v>48.8</v>
      </c>
      <c r="V98" s="22">
        <v>0</v>
      </c>
      <c r="W98" s="22">
        <v>3173</v>
      </c>
      <c r="X98" s="22">
        <v>55354.84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520</v>
      </c>
      <c r="AQ98" s="22">
        <v>10</v>
      </c>
      <c r="AR98" s="22">
        <v>0</v>
      </c>
      <c r="AS98" s="22">
        <v>0</v>
      </c>
    </row>
    <row r="99" spans="1:45" x14ac:dyDescent="0.25">
      <c r="A99" s="22" t="s">
        <v>122</v>
      </c>
      <c r="B99" s="22" t="s">
        <v>298</v>
      </c>
      <c r="C99" s="22" t="s">
        <v>317</v>
      </c>
      <c r="D99" s="22" t="s">
        <v>318</v>
      </c>
      <c r="E99" s="22">
        <v>11</v>
      </c>
      <c r="F99" s="22">
        <v>205</v>
      </c>
      <c r="G99" s="22">
        <v>0</v>
      </c>
      <c r="H99" s="24">
        <v>15.93</v>
      </c>
      <c r="I99" s="24">
        <v>11.28</v>
      </c>
      <c r="J99" s="24">
        <v>0</v>
      </c>
      <c r="K99" s="24">
        <v>0</v>
      </c>
      <c r="L99" s="24">
        <v>0</v>
      </c>
      <c r="M99" s="24">
        <v>0</v>
      </c>
      <c r="N99" s="24">
        <v>11.28</v>
      </c>
      <c r="O99" s="24">
        <v>10.52</v>
      </c>
      <c r="P99" s="24">
        <v>0</v>
      </c>
      <c r="Q99" s="24">
        <v>0</v>
      </c>
      <c r="R99" s="24">
        <v>0</v>
      </c>
      <c r="S99" s="24">
        <v>0</v>
      </c>
      <c r="T99" s="24">
        <v>10.52</v>
      </c>
      <c r="U99" s="24">
        <v>1.86</v>
      </c>
      <c r="V99" s="22">
        <v>0</v>
      </c>
      <c r="W99" s="22">
        <v>569</v>
      </c>
      <c r="X99" s="22">
        <v>12050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0</v>
      </c>
      <c r="AR99" s="22">
        <v>0</v>
      </c>
      <c r="AS99" s="22">
        <v>0</v>
      </c>
    </row>
    <row r="100" spans="1:45" x14ac:dyDescent="0.25">
      <c r="A100" s="22" t="s">
        <v>122</v>
      </c>
      <c r="B100" s="22" t="s">
        <v>298</v>
      </c>
      <c r="C100" s="22" t="s">
        <v>319</v>
      </c>
      <c r="D100" s="22" t="s">
        <v>320</v>
      </c>
      <c r="E100" s="22">
        <v>50</v>
      </c>
      <c r="F100" s="22">
        <v>1675</v>
      </c>
      <c r="G100" s="22"/>
      <c r="H100" s="24">
        <v>110</v>
      </c>
      <c r="I100" s="24">
        <v>94.87</v>
      </c>
      <c r="J100" s="24"/>
      <c r="K100" s="24"/>
      <c r="L100" s="24"/>
      <c r="M100" s="24"/>
      <c r="N100" s="24">
        <v>94.87</v>
      </c>
      <c r="O100" s="24">
        <v>52.35</v>
      </c>
      <c r="P100" s="24"/>
      <c r="Q100" s="24"/>
      <c r="R100" s="24"/>
      <c r="S100" s="24"/>
      <c r="T100" s="24">
        <v>52.35</v>
      </c>
      <c r="U100" s="24">
        <v>12.6</v>
      </c>
      <c r="V100" s="22"/>
      <c r="W100" s="22">
        <v>2149</v>
      </c>
      <c r="X100" s="22">
        <v>56470.58</v>
      </c>
      <c r="Y100" s="22"/>
      <c r="Z100" s="22"/>
      <c r="AA100" s="22"/>
      <c r="AB100" s="22"/>
      <c r="AC100" s="22">
        <v>46</v>
      </c>
      <c r="AD100" s="22"/>
      <c r="AE100" s="22"/>
      <c r="AF100" s="22">
        <v>1</v>
      </c>
      <c r="AG100" s="22">
        <v>1</v>
      </c>
      <c r="AH100" s="22"/>
      <c r="AI100" s="22"/>
      <c r="AJ100" s="22">
        <v>7</v>
      </c>
      <c r="AK100" s="22"/>
      <c r="AL100" s="22"/>
      <c r="AM100" s="22"/>
      <c r="AN100" s="22"/>
      <c r="AO100" s="22"/>
      <c r="AP100" s="22">
        <v>202</v>
      </c>
      <c r="AQ100" s="22">
        <v>6</v>
      </c>
      <c r="AR100" s="22">
        <v>6</v>
      </c>
      <c r="AS100" s="22"/>
    </row>
    <row r="101" spans="1:45" x14ac:dyDescent="0.25">
      <c r="A101" s="22" t="s">
        <v>122</v>
      </c>
      <c r="B101" s="22" t="s">
        <v>298</v>
      </c>
      <c r="C101" s="22" t="s">
        <v>321</v>
      </c>
      <c r="D101" s="22" t="s">
        <v>322</v>
      </c>
      <c r="E101" s="22">
        <v>14</v>
      </c>
      <c r="F101" s="22">
        <v>573.6</v>
      </c>
      <c r="G101" s="22">
        <v>0</v>
      </c>
      <c r="H101" s="24">
        <v>35.9</v>
      </c>
      <c r="I101" s="24">
        <v>23.5</v>
      </c>
      <c r="J101" s="24">
        <v>0</v>
      </c>
      <c r="K101" s="24">
        <v>0</v>
      </c>
      <c r="L101" s="24">
        <v>0</v>
      </c>
      <c r="M101" s="24">
        <v>0</v>
      </c>
      <c r="N101" s="24">
        <v>23.5</v>
      </c>
      <c r="O101" s="24">
        <v>21</v>
      </c>
      <c r="P101" s="24">
        <v>0</v>
      </c>
      <c r="Q101" s="24">
        <v>0</v>
      </c>
      <c r="R101" s="24">
        <v>0</v>
      </c>
      <c r="S101" s="24">
        <v>0</v>
      </c>
      <c r="T101" s="24">
        <v>21</v>
      </c>
      <c r="U101" s="24">
        <v>1</v>
      </c>
      <c r="V101" s="22">
        <v>0</v>
      </c>
      <c r="W101" s="22">
        <v>657</v>
      </c>
      <c r="X101" s="22">
        <v>19898.02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16</v>
      </c>
      <c r="AQ101" s="22">
        <v>2</v>
      </c>
      <c r="AR101" s="22">
        <v>0</v>
      </c>
      <c r="AS101" s="22">
        <v>0</v>
      </c>
    </row>
    <row r="102" spans="1:45" x14ac:dyDescent="0.25">
      <c r="A102" s="22" t="s">
        <v>122</v>
      </c>
      <c r="B102" s="22" t="s">
        <v>298</v>
      </c>
      <c r="C102" s="22" t="s">
        <v>323</v>
      </c>
      <c r="D102" s="22" t="s">
        <v>324</v>
      </c>
      <c r="E102" s="22">
        <v>7</v>
      </c>
      <c r="F102" s="22">
        <v>304</v>
      </c>
      <c r="G102" s="22">
        <v>0</v>
      </c>
      <c r="H102" s="24">
        <v>19.3</v>
      </c>
      <c r="I102" s="24">
        <v>10</v>
      </c>
      <c r="J102" s="24">
        <v>0</v>
      </c>
      <c r="K102" s="24">
        <v>0</v>
      </c>
      <c r="L102" s="24">
        <v>0</v>
      </c>
      <c r="M102" s="24">
        <v>0</v>
      </c>
      <c r="N102" s="24">
        <v>10</v>
      </c>
      <c r="O102" s="24">
        <v>10</v>
      </c>
      <c r="P102" s="24">
        <v>0</v>
      </c>
      <c r="Q102" s="24">
        <v>0</v>
      </c>
      <c r="R102" s="24">
        <v>0</v>
      </c>
      <c r="S102" s="24">
        <v>0</v>
      </c>
      <c r="T102" s="24">
        <v>10</v>
      </c>
      <c r="U102" s="24">
        <v>1.21</v>
      </c>
      <c r="V102" s="22">
        <v>0</v>
      </c>
      <c r="W102" s="22">
        <v>599</v>
      </c>
      <c r="X102" s="22">
        <v>15908.64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8</v>
      </c>
      <c r="AQ102" s="22">
        <v>0</v>
      </c>
      <c r="AR102" s="22">
        <v>0</v>
      </c>
      <c r="AS102" s="22">
        <v>0</v>
      </c>
    </row>
    <row r="103" spans="1:45" x14ac:dyDescent="0.25">
      <c r="A103" s="22" t="s">
        <v>122</v>
      </c>
      <c r="B103" s="22" t="s">
        <v>298</v>
      </c>
      <c r="C103" s="22" t="s">
        <v>325</v>
      </c>
      <c r="D103" s="22" t="s">
        <v>326</v>
      </c>
      <c r="E103" s="22">
        <v>10</v>
      </c>
      <c r="F103" s="22">
        <v>754.9</v>
      </c>
      <c r="G103" s="22">
        <v>0</v>
      </c>
      <c r="H103" s="24">
        <v>20</v>
      </c>
      <c r="I103" s="24">
        <v>11</v>
      </c>
      <c r="J103" s="24">
        <v>0</v>
      </c>
      <c r="K103" s="24">
        <v>0</v>
      </c>
      <c r="L103" s="24">
        <v>0</v>
      </c>
      <c r="M103" s="24">
        <v>0</v>
      </c>
      <c r="N103" s="24">
        <v>11</v>
      </c>
      <c r="O103" s="24">
        <v>13</v>
      </c>
      <c r="P103" s="24">
        <v>0</v>
      </c>
      <c r="Q103" s="24">
        <v>0</v>
      </c>
      <c r="R103" s="24">
        <v>0</v>
      </c>
      <c r="S103" s="24">
        <v>0</v>
      </c>
      <c r="T103" s="24">
        <v>13</v>
      </c>
      <c r="U103" s="24">
        <v>3</v>
      </c>
      <c r="V103" s="22">
        <v>0</v>
      </c>
      <c r="W103" s="22">
        <v>540</v>
      </c>
      <c r="X103" s="22">
        <v>14000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19</v>
      </c>
      <c r="AQ103" s="22">
        <v>1</v>
      </c>
      <c r="AR103" s="22">
        <v>1</v>
      </c>
      <c r="AS103" s="22">
        <v>0</v>
      </c>
    </row>
    <row r="104" spans="1:45" x14ac:dyDescent="0.25">
      <c r="A104" s="22" t="s">
        <v>122</v>
      </c>
      <c r="B104" s="22" t="s">
        <v>298</v>
      </c>
      <c r="C104" s="22" t="s">
        <v>327</v>
      </c>
      <c r="D104" s="22" t="s">
        <v>328</v>
      </c>
      <c r="E104" s="22">
        <v>23</v>
      </c>
      <c r="F104" s="22">
        <v>330</v>
      </c>
      <c r="G104" s="22"/>
      <c r="H104" s="24">
        <v>24.89</v>
      </c>
      <c r="I104" s="24">
        <v>31.04</v>
      </c>
      <c r="J104" s="24"/>
      <c r="K104" s="24"/>
      <c r="L104" s="24"/>
      <c r="M104" s="24"/>
      <c r="N104" s="24">
        <v>31.04</v>
      </c>
      <c r="O104" s="24">
        <v>19.420000000000002</v>
      </c>
      <c r="P104" s="24"/>
      <c r="Q104" s="24"/>
      <c r="R104" s="24"/>
      <c r="S104" s="24"/>
      <c r="T104" s="24">
        <v>19.420000000000002</v>
      </c>
      <c r="U104" s="24">
        <v>9.3699999999999992</v>
      </c>
      <c r="V104" s="22"/>
      <c r="W104" s="22">
        <v>1192</v>
      </c>
      <c r="X104" s="22">
        <v>26476</v>
      </c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>
        <v>46</v>
      </c>
      <c r="AQ104" s="22">
        <v>1</v>
      </c>
      <c r="AR104" s="22">
        <v>5</v>
      </c>
      <c r="AS104" s="22">
        <v>1</v>
      </c>
    </row>
    <row r="105" spans="1:45" x14ac:dyDescent="0.25">
      <c r="A105" s="22" t="s">
        <v>122</v>
      </c>
      <c r="B105" s="22" t="s">
        <v>298</v>
      </c>
      <c r="C105" s="22" t="s">
        <v>329</v>
      </c>
      <c r="D105" s="22" t="s">
        <v>330</v>
      </c>
      <c r="E105" s="22">
        <v>17</v>
      </c>
      <c r="F105" s="22">
        <v>420.87</v>
      </c>
      <c r="G105" s="22"/>
      <c r="H105" s="24">
        <v>14.12</v>
      </c>
      <c r="I105" s="24">
        <v>16.89</v>
      </c>
      <c r="J105" s="24"/>
      <c r="K105" s="24"/>
      <c r="L105" s="24"/>
      <c r="M105" s="24"/>
      <c r="N105" s="24">
        <v>16.89</v>
      </c>
      <c r="O105" s="24">
        <v>15.68</v>
      </c>
      <c r="P105" s="24"/>
      <c r="Q105" s="24"/>
      <c r="R105" s="24"/>
      <c r="S105" s="24"/>
      <c r="T105" s="24">
        <v>15.68</v>
      </c>
      <c r="U105" s="24">
        <v>5.73</v>
      </c>
      <c r="V105" s="22"/>
      <c r="W105" s="22">
        <v>811</v>
      </c>
      <c r="X105" s="22">
        <v>16610.5</v>
      </c>
      <c r="Y105" s="22">
        <v>2</v>
      </c>
      <c r="Z105" s="22">
        <v>2</v>
      </c>
      <c r="AA105" s="22"/>
      <c r="AB105" s="22"/>
      <c r="AC105" s="22">
        <v>2</v>
      </c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>
        <v>35</v>
      </c>
      <c r="AQ105" s="22">
        <v>1</v>
      </c>
      <c r="AR105" s="22">
        <v>1</v>
      </c>
      <c r="AS105" s="22"/>
    </row>
    <row r="106" spans="1:45" x14ac:dyDescent="0.25">
      <c r="A106" s="22" t="s">
        <v>122</v>
      </c>
      <c r="B106" s="22" t="s">
        <v>298</v>
      </c>
      <c r="C106" s="22" t="s">
        <v>331</v>
      </c>
      <c r="D106" s="22" t="s">
        <v>332</v>
      </c>
      <c r="E106" s="22">
        <v>133</v>
      </c>
      <c r="F106" s="22">
        <v>6736</v>
      </c>
      <c r="G106" s="22">
        <v>0</v>
      </c>
      <c r="H106" s="24">
        <v>96.8</v>
      </c>
      <c r="I106" s="24">
        <v>103.6</v>
      </c>
      <c r="J106" s="24">
        <v>0</v>
      </c>
      <c r="K106" s="24">
        <v>0</v>
      </c>
      <c r="L106" s="24">
        <v>0</v>
      </c>
      <c r="M106" s="24">
        <v>0</v>
      </c>
      <c r="N106" s="24">
        <v>103.6</v>
      </c>
      <c r="O106" s="24">
        <v>96.8</v>
      </c>
      <c r="P106" s="24">
        <v>0</v>
      </c>
      <c r="Q106" s="24">
        <v>0</v>
      </c>
      <c r="R106" s="24">
        <v>0</v>
      </c>
      <c r="S106" s="24">
        <v>0</v>
      </c>
      <c r="T106" s="24">
        <v>96.8</v>
      </c>
      <c r="U106" s="24">
        <v>32.5</v>
      </c>
      <c r="V106" s="22">
        <v>0</v>
      </c>
      <c r="W106" s="22">
        <v>8303</v>
      </c>
      <c r="X106" s="22">
        <v>163559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8</v>
      </c>
      <c r="AG106" s="22">
        <v>0</v>
      </c>
      <c r="AH106" s="22">
        <v>8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8</v>
      </c>
      <c r="AO106" s="22">
        <v>8</v>
      </c>
      <c r="AP106" s="22">
        <v>256</v>
      </c>
      <c r="AQ106" s="22">
        <v>4</v>
      </c>
      <c r="AR106" s="22">
        <v>4</v>
      </c>
      <c r="AS106" s="22">
        <v>4</v>
      </c>
    </row>
    <row r="107" spans="1:45" x14ac:dyDescent="0.25">
      <c r="A107" s="22" t="s">
        <v>122</v>
      </c>
      <c r="B107" s="22" t="s">
        <v>298</v>
      </c>
      <c r="C107" s="22" t="s">
        <v>333</v>
      </c>
      <c r="D107" s="22" t="s">
        <v>334</v>
      </c>
      <c r="E107" s="22">
        <v>26</v>
      </c>
      <c r="F107" s="22">
        <v>844.46</v>
      </c>
      <c r="G107" s="22">
        <v>0</v>
      </c>
      <c r="H107" s="24">
        <v>36.86</v>
      </c>
      <c r="I107" s="24">
        <v>42.31</v>
      </c>
      <c r="J107" s="24">
        <v>0</v>
      </c>
      <c r="K107" s="24">
        <v>0</v>
      </c>
      <c r="L107" s="24">
        <v>0</v>
      </c>
      <c r="M107" s="24">
        <v>0</v>
      </c>
      <c r="N107" s="24">
        <v>42.31</v>
      </c>
      <c r="O107" s="24">
        <v>39.53</v>
      </c>
      <c r="P107" s="24">
        <v>0</v>
      </c>
      <c r="Q107" s="24">
        <v>0</v>
      </c>
      <c r="R107" s="24">
        <v>0</v>
      </c>
      <c r="S107" s="24">
        <v>0</v>
      </c>
      <c r="T107" s="24">
        <v>39.53</v>
      </c>
      <c r="U107" s="24">
        <v>19.02</v>
      </c>
      <c r="V107" s="22">
        <v>0</v>
      </c>
      <c r="W107" s="22">
        <v>1259</v>
      </c>
      <c r="X107" s="22">
        <v>40898</v>
      </c>
      <c r="Y107" s="22">
        <v>0</v>
      </c>
      <c r="Z107" s="22">
        <v>0</v>
      </c>
      <c r="AA107" s="22">
        <v>0</v>
      </c>
      <c r="AB107" s="22">
        <v>0</v>
      </c>
      <c r="AC107" s="22">
        <v>10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31</v>
      </c>
      <c r="AQ107" s="22">
        <v>2</v>
      </c>
      <c r="AR107" s="22">
        <v>2</v>
      </c>
      <c r="AS107" s="22">
        <v>0</v>
      </c>
    </row>
    <row r="108" spans="1:45" x14ac:dyDescent="0.25">
      <c r="A108" s="22" t="s">
        <v>122</v>
      </c>
      <c r="B108" s="22" t="s">
        <v>298</v>
      </c>
      <c r="C108" s="22" t="s">
        <v>335</v>
      </c>
      <c r="D108" s="22" t="s">
        <v>336</v>
      </c>
      <c r="E108" s="22">
        <v>27</v>
      </c>
      <c r="F108" s="22">
        <v>1100</v>
      </c>
      <c r="G108" s="22"/>
      <c r="H108" s="24">
        <v>40.4</v>
      </c>
      <c r="I108" s="24">
        <v>26.94</v>
      </c>
      <c r="J108" s="24"/>
      <c r="K108" s="24"/>
      <c r="L108" s="24"/>
      <c r="M108" s="24"/>
      <c r="N108" s="24">
        <v>26.94</v>
      </c>
      <c r="O108" s="24">
        <v>32.18</v>
      </c>
      <c r="P108" s="24"/>
      <c r="Q108" s="24"/>
      <c r="R108" s="24"/>
      <c r="S108" s="24"/>
      <c r="T108" s="24">
        <v>32.18</v>
      </c>
      <c r="U108" s="24">
        <v>11.73</v>
      </c>
      <c r="V108" s="22"/>
      <c r="W108" s="22">
        <v>1558</v>
      </c>
      <c r="X108" s="22">
        <v>42027.76</v>
      </c>
      <c r="Y108" s="22">
        <v>1</v>
      </c>
      <c r="Z108" s="22">
        <v>1</v>
      </c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>
        <v>120</v>
      </c>
      <c r="AQ108" s="22">
        <v>2</v>
      </c>
      <c r="AR108" s="22">
        <v>1</v>
      </c>
      <c r="AS108" s="22"/>
    </row>
    <row r="109" spans="1:45" x14ac:dyDescent="0.25">
      <c r="A109" s="22" t="s">
        <v>122</v>
      </c>
      <c r="B109" s="22" t="s">
        <v>298</v>
      </c>
      <c r="C109" s="22" t="s">
        <v>337</v>
      </c>
      <c r="D109" s="22" t="s">
        <v>338</v>
      </c>
      <c r="E109" s="22">
        <v>9</v>
      </c>
      <c r="F109" s="22">
        <v>272.75</v>
      </c>
      <c r="G109" s="22">
        <v>0</v>
      </c>
      <c r="H109" s="24">
        <v>14.32</v>
      </c>
      <c r="I109" s="24">
        <v>9.92</v>
      </c>
      <c r="J109" s="24">
        <v>0</v>
      </c>
      <c r="K109" s="24">
        <v>0</v>
      </c>
      <c r="L109" s="24">
        <v>0</v>
      </c>
      <c r="M109" s="24">
        <v>0</v>
      </c>
      <c r="N109" s="24">
        <v>9.92</v>
      </c>
      <c r="O109" s="24">
        <v>16</v>
      </c>
      <c r="P109" s="24">
        <v>0</v>
      </c>
      <c r="Q109" s="24">
        <v>0</v>
      </c>
      <c r="R109" s="24">
        <v>0</v>
      </c>
      <c r="S109" s="24">
        <v>0</v>
      </c>
      <c r="T109" s="24">
        <v>16</v>
      </c>
      <c r="U109" s="24">
        <v>0</v>
      </c>
      <c r="V109" s="22">
        <v>0</v>
      </c>
      <c r="W109" s="22">
        <v>458</v>
      </c>
      <c r="X109" s="22">
        <v>16003.77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0</v>
      </c>
      <c r="AR109" s="22">
        <v>0</v>
      </c>
      <c r="AS109" s="22">
        <v>0</v>
      </c>
    </row>
    <row r="110" spans="1:45" x14ac:dyDescent="0.25">
      <c r="A110" s="22" t="s">
        <v>122</v>
      </c>
      <c r="B110" s="22" t="s">
        <v>298</v>
      </c>
      <c r="C110" s="22" t="s">
        <v>339</v>
      </c>
      <c r="D110" s="22" t="s">
        <v>340</v>
      </c>
      <c r="E110" s="22">
        <v>82</v>
      </c>
      <c r="F110" s="22">
        <v>3708</v>
      </c>
      <c r="G110" s="22">
        <v>0</v>
      </c>
      <c r="H110" s="24">
        <v>103.46</v>
      </c>
      <c r="I110" s="24">
        <v>79.81</v>
      </c>
      <c r="J110" s="24">
        <v>0</v>
      </c>
      <c r="K110" s="24">
        <v>0</v>
      </c>
      <c r="L110" s="24">
        <v>4.5</v>
      </c>
      <c r="M110" s="24">
        <v>0</v>
      </c>
      <c r="N110" s="24">
        <v>84.31</v>
      </c>
      <c r="O110" s="24">
        <v>85.21</v>
      </c>
      <c r="P110" s="24">
        <v>0</v>
      </c>
      <c r="Q110" s="24">
        <v>0</v>
      </c>
      <c r="R110" s="24">
        <v>13.3</v>
      </c>
      <c r="S110" s="24">
        <v>0</v>
      </c>
      <c r="T110" s="24">
        <v>98.51</v>
      </c>
      <c r="U110" s="24">
        <v>47.93</v>
      </c>
      <c r="V110" s="22">
        <v>0</v>
      </c>
      <c r="W110" s="22">
        <v>5375</v>
      </c>
      <c r="X110" s="22">
        <v>116567</v>
      </c>
      <c r="Y110" s="22">
        <v>9</v>
      </c>
      <c r="Z110" s="22">
        <v>8</v>
      </c>
      <c r="AA110" s="22">
        <v>1</v>
      </c>
      <c r="AB110" s="22">
        <v>0</v>
      </c>
      <c r="AC110" s="22">
        <v>137</v>
      </c>
      <c r="AD110" s="22">
        <v>0</v>
      </c>
      <c r="AE110" s="22">
        <v>1</v>
      </c>
      <c r="AF110" s="22">
        <v>1</v>
      </c>
      <c r="AG110" s="22">
        <v>0</v>
      </c>
      <c r="AH110" s="22">
        <v>1</v>
      </c>
      <c r="AI110" s="22">
        <v>1</v>
      </c>
      <c r="AJ110" s="22">
        <v>8</v>
      </c>
      <c r="AK110" s="22">
        <v>0</v>
      </c>
      <c r="AL110" s="22">
        <v>0</v>
      </c>
      <c r="AM110" s="22">
        <v>0</v>
      </c>
      <c r="AN110" s="22">
        <v>1</v>
      </c>
      <c r="AO110" s="22">
        <v>2</v>
      </c>
      <c r="AP110" s="22">
        <v>587</v>
      </c>
      <c r="AQ110" s="22">
        <v>6</v>
      </c>
      <c r="AR110" s="22">
        <v>3</v>
      </c>
      <c r="AS110" s="22">
        <v>11</v>
      </c>
    </row>
    <row r="111" spans="1:45" x14ac:dyDescent="0.25">
      <c r="A111" s="22" t="s">
        <v>122</v>
      </c>
      <c r="B111" s="22" t="s">
        <v>298</v>
      </c>
      <c r="C111" s="22" t="s">
        <v>341</v>
      </c>
      <c r="D111" s="22" t="s">
        <v>342</v>
      </c>
      <c r="E111" s="22">
        <v>28</v>
      </c>
      <c r="F111" s="22">
        <v>781.15</v>
      </c>
      <c r="G111" s="22">
        <v>0</v>
      </c>
      <c r="H111" s="24">
        <v>42.08</v>
      </c>
      <c r="I111" s="24">
        <v>70.63</v>
      </c>
      <c r="J111" s="24">
        <v>0</v>
      </c>
      <c r="K111" s="24">
        <v>0</v>
      </c>
      <c r="L111" s="24">
        <v>0</v>
      </c>
      <c r="M111" s="24">
        <v>0</v>
      </c>
      <c r="N111" s="24">
        <v>70.63</v>
      </c>
      <c r="O111" s="24">
        <v>49.01</v>
      </c>
      <c r="P111" s="24">
        <v>0</v>
      </c>
      <c r="Q111" s="24">
        <v>0</v>
      </c>
      <c r="R111" s="24">
        <v>0</v>
      </c>
      <c r="S111" s="24">
        <v>0</v>
      </c>
      <c r="T111" s="24">
        <v>49.01</v>
      </c>
      <c r="U111" s="24">
        <v>11.9</v>
      </c>
      <c r="V111" s="22">
        <v>0</v>
      </c>
      <c r="W111" s="22">
        <v>1761</v>
      </c>
      <c r="X111" s="22">
        <v>47068.03</v>
      </c>
      <c r="Y111" s="22">
        <v>3</v>
      </c>
      <c r="Z111" s="22">
        <v>1</v>
      </c>
      <c r="AA111" s="22">
        <v>2</v>
      </c>
      <c r="AB111" s="22">
        <v>1</v>
      </c>
      <c r="AC111" s="22">
        <v>11</v>
      </c>
      <c r="AD111" s="22">
        <v>0</v>
      </c>
      <c r="AE111" s="22">
        <v>2</v>
      </c>
      <c r="AF111" s="22">
        <v>3</v>
      </c>
      <c r="AG111" s="22">
        <v>1</v>
      </c>
      <c r="AH111" s="22">
        <v>2</v>
      </c>
      <c r="AI111" s="22">
        <v>0</v>
      </c>
      <c r="AJ111" s="22">
        <v>5</v>
      </c>
      <c r="AK111" s="22">
        <v>0</v>
      </c>
      <c r="AL111" s="22">
        <v>0</v>
      </c>
      <c r="AM111" s="22">
        <v>0</v>
      </c>
      <c r="AN111" s="22">
        <v>2</v>
      </c>
      <c r="AO111" s="22">
        <v>4</v>
      </c>
      <c r="AP111" s="22">
        <v>131</v>
      </c>
      <c r="AQ111" s="22">
        <v>2</v>
      </c>
      <c r="AR111" s="22">
        <v>1</v>
      </c>
      <c r="AS111" s="22">
        <v>0</v>
      </c>
    </row>
    <row r="112" spans="1:45" x14ac:dyDescent="0.25">
      <c r="A112" s="22" t="s">
        <v>122</v>
      </c>
      <c r="B112" s="22" t="s">
        <v>298</v>
      </c>
      <c r="C112" s="22" t="s">
        <v>343</v>
      </c>
      <c r="D112" s="22" t="s">
        <v>344</v>
      </c>
      <c r="E112" s="22">
        <v>45</v>
      </c>
      <c r="F112" s="22">
        <v>798.46</v>
      </c>
      <c r="G112" s="22"/>
      <c r="H112" s="24">
        <v>70.62</v>
      </c>
      <c r="I112" s="24">
        <v>59.99</v>
      </c>
      <c r="J112" s="24"/>
      <c r="K112" s="24"/>
      <c r="L112" s="24"/>
      <c r="M112" s="24">
        <v>1</v>
      </c>
      <c r="N112" s="24">
        <v>60.99</v>
      </c>
      <c r="O112" s="24">
        <v>65.349999999999994</v>
      </c>
      <c r="P112" s="24"/>
      <c r="Q112" s="24"/>
      <c r="R112" s="24"/>
      <c r="S112" s="24">
        <v>1.49</v>
      </c>
      <c r="T112" s="24">
        <v>66.84</v>
      </c>
      <c r="U112" s="24">
        <v>18.72</v>
      </c>
      <c r="V112" s="22"/>
      <c r="W112" s="22">
        <v>3027</v>
      </c>
      <c r="X112" s="22">
        <v>73994.81</v>
      </c>
      <c r="Y112" s="22">
        <v>1</v>
      </c>
      <c r="Z112" s="22"/>
      <c r="AA112" s="22">
        <v>1</v>
      </c>
      <c r="AB112" s="22"/>
      <c r="AC112" s="22"/>
      <c r="AD112" s="22"/>
      <c r="AE112" s="22">
        <v>1</v>
      </c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>
        <v>189</v>
      </c>
      <c r="AQ112" s="22">
        <v>7</v>
      </c>
      <c r="AR112" s="22">
        <v>3</v>
      </c>
      <c r="AS112" s="22">
        <v>1</v>
      </c>
    </row>
    <row r="113" spans="1:45" x14ac:dyDescent="0.25">
      <c r="A113" s="22" t="s">
        <v>122</v>
      </c>
      <c r="B113" s="22" t="s">
        <v>298</v>
      </c>
      <c r="C113" s="22" t="s">
        <v>345</v>
      </c>
      <c r="D113" s="22" t="s">
        <v>346</v>
      </c>
      <c r="E113" s="22">
        <v>10</v>
      </c>
      <c r="F113" s="22">
        <v>198</v>
      </c>
      <c r="G113" s="22">
        <v>0</v>
      </c>
      <c r="H113" s="24">
        <v>21.08</v>
      </c>
      <c r="I113" s="24">
        <v>21.8</v>
      </c>
      <c r="J113" s="24">
        <v>2.88</v>
      </c>
      <c r="K113" s="24">
        <v>0</v>
      </c>
      <c r="L113" s="24">
        <v>6</v>
      </c>
      <c r="M113" s="24">
        <v>0</v>
      </c>
      <c r="N113" s="24">
        <v>30.68</v>
      </c>
      <c r="O113" s="24">
        <v>20.239999999999998</v>
      </c>
      <c r="P113" s="24">
        <v>0</v>
      </c>
      <c r="Q113" s="24">
        <v>0</v>
      </c>
      <c r="R113" s="24">
        <v>0</v>
      </c>
      <c r="S113" s="24">
        <v>4.76</v>
      </c>
      <c r="T113" s="24">
        <v>25</v>
      </c>
      <c r="U113" s="24">
        <v>2.08</v>
      </c>
      <c r="V113" s="22">
        <v>0</v>
      </c>
      <c r="W113" s="22">
        <v>990</v>
      </c>
      <c r="X113" s="22">
        <v>19683.87</v>
      </c>
      <c r="Y113" s="22">
        <v>0</v>
      </c>
      <c r="Z113" s="22">
        <v>0</v>
      </c>
      <c r="AA113" s="22">
        <v>0</v>
      </c>
      <c r="AB113" s="22">
        <v>0</v>
      </c>
      <c r="AC113" s="22">
        <v>5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46</v>
      </c>
      <c r="AQ113" s="22">
        <v>1</v>
      </c>
      <c r="AR113" s="22">
        <v>0</v>
      </c>
      <c r="AS113" s="22">
        <v>1</v>
      </c>
    </row>
    <row r="114" spans="1:45" x14ac:dyDescent="0.25">
      <c r="A114" s="22" t="s">
        <v>122</v>
      </c>
      <c r="B114" s="22" t="s">
        <v>298</v>
      </c>
      <c r="C114" s="22" t="s">
        <v>347</v>
      </c>
      <c r="D114" s="22" t="s">
        <v>348</v>
      </c>
      <c r="E114" s="22">
        <v>141</v>
      </c>
      <c r="F114" s="22">
        <v>3094.73</v>
      </c>
      <c r="G114" s="22">
        <v>0</v>
      </c>
      <c r="H114" s="24">
        <v>147</v>
      </c>
      <c r="I114" s="24">
        <v>127.93</v>
      </c>
      <c r="J114" s="24">
        <v>0</v>
      </c>
      <c r="K114" s="24">
        <v>0</v>
      </c>
      <c r="L114" s="24">
        <v>0</v>
      </c>
      <c r="M114" s="24">
        <v>0</v>
      </c>
      <c r="N114" s="24">
        <v>127.928</v>
      </c>
      <c r="O114" s="24">
        <v>108.61</v>
      </c>
      <c r="P114" s="24">
        <v>0</v>
      </c>
      <c r="Q114" s="24">
        <v>0</v>
      </c>
      <c r="R114" s="24">
        <v>0</v>
      </c>
      <c r="S114" s="24">
        <v>0</v>
      </c>
      <c r="T114" s="24">
        <v>108.61</v>
      </c>
      <c r="U114" s="24">
        <v>82.19</v>
      </c>
      <c r="V114" s="22">
        <v>0</v>
      </c>
      <c r="W114" s="22">
        <v>9477</v>
      </c>
      <c r="X114" s="22">
        <v>322543</v>
      </c>
      <c r="Y114" s="22">
        <v>1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1</v>
      </c>
      <c r="AF114" s="22">
        <v>7</v>
      </c>
      <c r="AG114" s="22">
        <v>2</v>
      </c>
      <c r="AH114" s="22">
        <v>5</v>
      </c>
      <c r="AI114" s="22">
        <v>4</v>
      </c>
      <c r="AJ114" s="22">
        <v>0</v>
      </c>
      <c r="AK114" s="22">
        <v>0</v>
      </c>
      <c r="AL114" s="22">
        <v>0</v>
      </c>
      <c r="AM114" s="22">
        <v>0</v>
      </c>
      <c r="AN114" s="22">
        <v>5</v>
      </c>
      <c r="AO114" s="22">
        <v>6</v>
      </c>
      <c r="AP114" s="22">
        <v>137</v>
      </c>
      <c r="AQ114" s="22">
        <v>29</v>
      </c>
      <c r="AR114" s="22">
        <v>4</v>
      </c>
      <c r="AS114" s="22">
        <v>3</v>
      </c>
    </row>
    <row r="115" spans="1:45" x14ac:dyDescent="0.25">
      <c r="A115" s="22" t="s">
        <v>122</v>
      </c>
      <c r="B115" s="22" t="s">
        <v>298</v>
      </c>
      <c r="C115" s="22" t="s">
        <v>349</v>
      </c>
      <c r="D115" s="22" t="s">
        <v>350</v>
      </c>
      <c r="E115" s="22">
        <v>9</v>
      </c>
      <c r="F115" s="22">
        <v>369</v>
      </c>
      <c r="G115" s="22">
        <v>0</v>
      </c>
      <c r="H115" s="24">
        <v>22</v>
      </c>
      <c r="I115" s="24">
        <v>35</v>
      </c>
      <c r="J115" s="24">
        <v>0</v>
      </c>
      <c r="K115" s="24">
        <v>0</v>
      </c>
      <c r="L115" s="24">
        <v>0</v>
      </c>
      <c r="M115" s="24">
        <v>0</v>
      </c>
      <c r="N115" s="24">
        <v>35</v>
      </c>
      <c r="O115" s="24">
        <v>23.5</v>
      </c>
      <c r="P115" s="24">
        <v>0</v>
      </c>
      <c r="Q115" s="24">
        <v>0</v>
      </c>
      <c r="R115" s="24">
        <v>0</v>
      </c>
      <c r="S115" s="24">
        <v>0</v>
      </c>
      <c r="T115" s="24">
        <v>23.5</v>
      </c>
      <c r="U115" s="24">
        <v>0</v>
      </c>
      <c r="V115" s="22">
        <v>0</v>
      </c>
      <c r="W115" s="22">
        <v>504</v>
      </c>
      <c r="X115" s="22">
        <v>24358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11</v>
      </c>
      <c r="AQ115" s="22">
        <v>3</v>
      </c>
      <c r="AR115" s="22">
        <v>2</v>
      </c>
      <c r="AS115" s="22">
        <v>0</v>
      </c>
    </row>
    <row r="116" spans="1:45" x14ac:dyDescent="0.25">
      <c r="A116" s="22" t="s">
        <v>122</v>
      </c>
      <c r="B116" s="22" t="s">
        <v>298</v>
      </c>
      <c r="C116" s="22" t="s">
        <v>351</v>
      </c>
      <c r="D116" s="22" t="s">
        <v>352</v>
      </c>
      <c r="E116" s="22">
        <v>17</v>
      </c>
      <c r="F116" s="22">
        <v>1177.18</v>
      </c>
      <c r="G116" s="22"/>
      <c r="H116" s="24">
        <v>32.21</v>
      </c>
      <c r="I116" s="24"/>
      <c r="J116" s="24"/>
      <c r="K116" s="24"/>
      <c r="L116" s="24">
        <v>17.899999999999999</v>
      </c>
      <c r="M116" s="24"/>
      <c r="N116" s="24">
        <v>17.899999999999999</v>
      </c>
      <c r="O116" s="24">
        <v>12.9</v>
      </c>
      <c r="P116" s="24"/>
      <c r="Q116" s="24"/>
      <c r="R116" s="24"/>
      <c r="S116" s="24"/>
      <c r="T116" s="24">
        <v>12.9</v>
      </c>
      <c r="U116" s="24">
        <v>1</v>
      </c>
      <c r="V116" s="22"/>
      <c r="W116" s="22">
        <v>1103</v>
      </c>
      <c r="X116" s="22">
        <v>32143</v>
      </c>
      <c r="Y116" s="22"/>
      <c r="Z116" s="22"/>
      <c r="AA116" s="22"/>
      <c r="AB116" s="22"/>
      <c r="AC116" s="22">
        <v>26</v>
      </c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>
        <v>42</v>
      </c>
      <c r="AQ116" s="22">
        <v>5</v>
      </c>
      <c r="AR116" s="22">
        <v>2</v>
      </c>
      <c r="AS116" s="22"/>
    </row>
    <row r="117" spans="1:45" x14ac:dyDescent="0.25">
      <c r="A117" s="22" t="s">
        <v>122</v>
      </c>
      <c r="B117" s="22" t="s">
        <v>298</v>
      </c>
      <c r="C117" s="22" t="s">
        <v>353</v>
      </c>
      <c r="D117" s="22" t="s">
        <v>354</v>
      </c>
      <c r="E117" s="22">
        <v>8</v>
      </c>
      <c r="F117" s="22">
        <v>165.8</v>
      </c>
      <c r="G117" s="22">
        <v>0</v>
      </c>
      <c r="H117" s="24">
        <v>14.6</v>
      </c>
      <c r="I117" s="24">
        <v>9.2100000000000009</v>
      </c>
      <c r="J117" s="24">
        <v>0</v>
      </c>
      <c r="K117" s="24">
        <v>0</v>
      </c>
      <c r="L117" s="24">
        <v>0</v>
      </c>
      <c r="M117" s="24">
        <v>0</v>
      </c>
      <c r="N117" s="24">
        <v>9.2100000000000009</v>
      </c>
      <c r="O117" s="24">
        <v>10.95</v>
      </c>
      <c r="P117" s="24">
        <v>0</v>
      </c>
      <c r="Q117" s="24">
        <v>0</v>
      </c>
      <c r="R117" s="24">
        <v>0</v>
      </c>
      <c r="S117" s="24">
        <v>0</v>
      </c>
      <c r="T117" s="24">
        <v>10.95</v>
      </c>
      <c r="U117" s="24">
        <v>0</v>
      </c>
      <c r="V117" s="22">
        <v>0</v>
      </c>
      <c r="W117" s="22">
        <v>354</v>
      </c>
      <c r="X117" s="22">
        <v>9684.64</v>
      </c>
      <c r="Y117" s="22">
        <v>0</v>
      </c>
      <c r="Z117" s="22">
        <v>0</v>
      </c>
      <c r="AA117" s="22">
        <v>0</v>
      </c>
      <c r="AB117" s="22">
        <v>0</v>
      </c>
      <c r="AC117" s="22">
        <v>4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2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11</v>
      </c>
      <c r="AQ117" s="22">
        <v>0</v>
      </c>
      <c r="AR117" s="22">
        <v>0</v>
      </c>
      <c r="AS117" s="22">
        <v>0</v>
      </c>
    </row>
    <row r="118" spans="1:45" x14ac:dyDescent="0.25">
      <c r="A118" s="22" t="s">
        <v>122</v>
      </c>
      <c r="B118" s="22" t="s">
        <v>298</v>
      </c>
      <c r="C118" s="22" t="s">
        <v>355</v>
      </c>
      <c r="D118" s="22" t="s">
        <v>356</v>
      </c>
      <c r="E118" s="22">
        <v>47</v>
      </c>
      <c r="F118" s="22">
        <v>1182</v>
      </c>
      <c r="G118" s="22">
        <v>0</v>
      </c>
      <c r="H118" s="24">
        <v>53.54</v>
      </c>
      <c r="I118" s="24">
        <v>43.39</v>
      </c>
      <c r="J118" s="24">
        <v>0</v>
      </c>
      <c r="K118" s="24">
        <v>0</v>
      </c>
      <c r="L118" s="24">
        <v>0</v>
      </c>
      <c r="M118" s="24">
        <v>0</v>
      </c>
      <c r="N118" s="24">
        <v>43.39</v>
      </c>
      <c r="O118" s="24">
        <v>33.67</v>
      </c>
      <c r="P118" s="24">
        <v>0</v>
      </c>
      <c r="Q118" s="24">
        <v>0</v>
      </c>
      <c r="R118" s="24">
        <v>0</v>
      </c>
      <c r="S118" s="24">
        <v>0</v>
      </c>
      <c r="T118" s="24">
        <v>33.67</v>
      </c>
      <c r="U118" s="24">
        <v>23.86</v>
      </c>
      <c r="V118" s="22">
        <v>0</v>
      </c>
      <c r="W118" s="22">
        <v>2564</v>
      </c>
      <c r="X118" s="22">
        <v>50296</v>
      </c>
      <c r="Y118" s="22">
        <v>1</v>
      </c>
      <c r="Z118" s="22">
        <v>0</v>
      </c>
      <c r="AA118" s="22">
        <v>0</v>
      </c>
      <c r="AB118" s="22">
        <v>0</v>
      </c>
      <c r="AC118" s="22">
        <v>11</v>
      </c>
      <c r="AD118" s="22">
        <v>0</v>
      </c>
      <c r="AE118" s="22">
        <v>1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1</v>
      </c>
      <c r="AP118" s="22">
        <v>50</v>
      </c>
      <c r="AQ118" s="22">
        <v>2</v>
      </c>
      <c r="AR118" s="22">
        <v>1</v>
      </c>
      <c r="AS118" s="22">
        <v>0</v>
      </c>
    </row>
    <row r="119" spans="1:45" x14ac:dyDescent="0.25">
      <c r="A119" s="22" t="s">
        <v>122</v>
      </c>
      <c r="B119" s="22" t="s">
        <v>298</v>
      </c>
      <c r="C119" s="22" t="s">
        <v>357</v>
      </c>
      <c r="D119" s="22" t="s">
        <v>358</v>
      </c>
      <c r="E119" s="22">
        <v>40</v>
      </c>
      <c r="F119" s="22">
        <v>1537</v>
      </c>
      <c r="G119" s="22">
        <v>0</v>
      </c>
      <c r="H119" s="24">
        <v>72.2</v>
      </c>
      <c r="I119" s="24">
        <v>39.6</v>
      </c>
      <c r="J119" s="24">
        <v>0</v>
      </c>
      <c r="K119" s="24">
        <v>0</v>
      </c>
      <c r="L119" s="24">
        <v>6.9</v>
      </c>
      <c r="M119" s="24">
        <v>0</v>
      </c>
      <c r="N119" s="24">
        <v>46.5</v>
      </c>
      <c r="O119" s="24">
        <v>35</v>
      </c>
      <c r="P119" s="24">
        <v>0</v>
      </c>
      <c r="Q119" s="24">
        <v>0</v>
      </c>
      <c r="R119" s="24">
        <v>0</v>
      </c>
      <c r="S119" s="24">
        <v>0</v>
      </c>
      <c r="T119" s="24">
        <v>35</v>
      </c>
      <c r="U119" s="24">
        <v>10</v>
      </c>
      <c r="V119" s="22">
        <v>0</v>
      </c>
      <c r="W119" s="22">
        <v>1944</v>
      </c>
      <c r="X119" s="22">
        <v>47570</v>
      </c>
      <c r="Y119" s="22">
        <v>30</v>
      </c>
      <c r="Z119" s="22">
        <v>30</v>
      </c>
      <c r="AA119" s="22">
        <v>0</v>
      </c>
      <c r="AB119" s="22">
        <v>0</v>
      </c>
      <c r="AC119" s="22">
        <v>20</v>
      </c>
      <c r="AD119" s="22">
        <v>0</v>
      </c>
      <c r="AE119" s="22">
        <v>0</v>
      </c>
      <c r="AF119" s="22">
        <v>5</v>
      </c>
      <c r="AG119" s="22">
        <v>5</v>
      </c>
      <c r="AH119" s="22">
        <v>0</v>
      </c>
      <c r="AI119" s="22">
        <v>0</v>
      </c>
      <c r="AJ119" s="22">
        <v>3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68</v>
      </c>
      <c r="AQ119" s="22">
        <v>0</v>
      </c>
      <c r="AR119" s="22">
        <v>1</v>
      </c>
      <c r="AS119" s="22">
        <v>0</v>
      </c>
    </row>
    <row r="120" spans="1:45" x14ac:dyDescent="0.25">
      <c r="A120" s="22" t="s">
        <v>122</v>
      </c>
      <c r="B120" s="22" t="s">
        <v>298</v>
      </c>
      <c r="C120" s="22" t="s">
        <v>359</v>
      </c>
      <c r="D120" s="22" t="s">
        <v>360</v>
      </c>
      <c r="E120" s="22">
        <v>84</v>
      </c>
      <c r="F120" s="22">
        <v>3145</v>
      </c>
      <c r="G120" s="22">
        <v>0</v>
      </c>
      <c r="H120" s="24">
        <v>69.260000000000005</v>
      </c>
      <c r="I120" s="24">
        <v>74.290000000000006</v>
      </c>
      <c r="J120" s="24">
        <v>0</v>
      </c>
      <c r="K120" s="24">
        <v>0</v>
      </c>
      <c r="L120" s="24">
        <v>0</v>
      </c>
      <c r="M120" s="24">
        <v>0</v>
      </c>
      <c r="N120" s="24">
        <v>74.290000000000006</v>
      </c>
      <c r="O120" s="24">
        <v>89.03</v>
      </c>
      <c r="P120" s="24">
        <v>0</v>
      </c>
      <c r="Q120" s="24">
        <v>0</v>
      </c>
      <c r="R120" s="24">
        <v>0</v>
      </c>
      <c r="S120" s="24">
        <v>0</v>
      </c>
      <c r="T120" s="24">
        <v>89.03</v>
      </c>
      <c r="U120" s="24">
        <v>18.940000000000001</v>
      </c>
      <c r="V120" s="22">
        <v>0</v>
      </c>
      <c r="W120" s="22">
        <v>2656</v>
      </c>
      <c r="X120" s="22">
        <v>62432</v>
      </c>
      <c r="Y120" s="22">
        <v>0</v>
      </c>
      <c r="Z120" s="22">
        <v>0</v>
      </c>
      <c r="AA120" s="22">
        <v>0</v>
      </c>
      <c r="AB120" s="22">
        <v>0</v>
      </c>
      <c r="AC120" s="22">
        <v>7</v>
      </c>
      <c r="AD120" s="22">
        <v>0</v>
      </c>
      <c r="AE120" s="22">
        <v>0</v>
      </c>
      <c r="AF120" s="22">
        <v>5</v>
      </c>
      <c r="AG120" s="22">
        <v>0</v>
      </c>
      <c r="AH120" s="22">
        <v>5</v>
      </c>
      <c r="AI120" s="22">
        <v>4</v>
      </c>
      <c r="AJ120" s="22">
        <v>4</v>
      </c>
      <c r="AK120" s="22">
        <v>1</v>
      </c>
      <c r="AL120" s="22">
        <v>1</v>
      </c>
      <c r="AM120" s="22">
        <v>0</v>
      </c>
      <c r="AN120" s="22">
        <v>5</v>
      </c>
      <c r="AO120" s="22">
        <v>5</v>
      </c>
      <c r="AP120" s="22">
        <v>163</v>
      </c>
      <c r="AQ120" s="22">
        <v>14</v>
      </c>
      <c r="AR120" s="22">
        <v>3</v>
      </c>
      <c r="AS120" s="22">
        <v>0</v>
      </c>
    </row>
    <row r="121" spans="1:45" x14ac:dyDescent="0.25">
      <c r="A121" s="22" t="s">
        <v>122</v>
      </c>
      <c r="B121" s="22" t="s">
        <v>298</v>
      </c>
      <c r="C121" s="22" t="s">
        <v>361</v>
      </c>
      <c r="D121" s="22" t="s">
        <v>362</v>
      </c>
      <c r="E121" s="22">
        <v>62</v>
      </c>
      <c r="F121" s="22">
        <v>11253</v>
      </c>
      <c r="G121" s="22">
        <v>0</v>
      </c>
      <c r="H121" s="24">
        <v>138</v>
      </c>
      <c r="I121" s="24">
        <v>113</v>
      </c>
      <c r="J121" s="24">
        <v>0</v>
      </c>
      <c r="K121" s="24">
        <v>0</v>
      </c>
      <c r="L121" s="24">
        <v>0</v>
      </c>
      <c r="M121" s="24">
        <v>0</v>
      </c>
      <c r="N121" s="24">
        <v>113</v>
      </c>
      <c r="O121" s="24">
        <v>85</v>
      </c>
      <c r="P121" s="24">
        <v>0</v>
      </c>
      <c r="Q121" s="24">
        <v>0</v>
      </c>
      <c r="R121" s="24">
        <v>0</v>
      </c>
      <c r="S121" s="24">
        <v>0</v>
      </c>
      <c r="T121" s="24">
        <v>85</v>
      </c>
      <c r="U121" s="24">
        <v>27</v>
      </c>
      <c r="V121" s="22">
        <v>0</v>
      </c>
      <c r="W121" s="22">
        <v>3197</v>
      </c>
      <c r="X121" s="22">
        <v>105566</v>
      </c>
      <c r="Y121" s="22">
        <v>0</v>
      </c>
      <c r="Z121" s="22">
        <v>0</v>
      </c>
      <c r="AA121" s="22">
        <v>0</v>
      </c>
      <c r="AB121" s="22">
        <v>0</v>
      </c>
      <c r="AC121" s="22">
        <v>12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2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107</v>
      </c>
      <c r="AQ121" s="22">
        <v>6</v>
      </c>
      <c r="AR121" s="22">
        <v>3</v>
      </c>
      <c r="AS121" s="22">
        <v>0</v>
      </c>
    </row>
    <row r="122" spans="1:45" x14ac:dyDescent="0.25">
      <c r="A122" s="22" t="s">
        <v>122</v>
      </c>
      <c r="B122" s="22" t="s">
        <v>298</v>
      </c>
      <c r="C122" s="22" t="s">
        <v>363</v>
      </c>
      <c r="D122" s="22" t="s">
        <v>364</v>
      </c>
      <c r="E122" s="22">
        <v>6.5</v>
      </c>
      <c r="F122" s="22">
        <v>160.71</v>
      </c>
      <c r="G122" s="22">
        <v>0</v>
      </c>
      <c r="H122" s="24">
        <v>16.75</v>
      </c>
      <c r="I122" s="24">
        <v>17.25</v>
      </c>
      <c r="J122" s="24">
        <v>0</v>
      </c>
      <c r="K122" s="24">
        <v>0</v>
      </c>
      <c r="L122" s="24">
        <v>0</v>
      </c>
      <c r="M122" s="24">
        <v>0</v>
      </c>
      <c r="N122" s="24">
        <v>17.25</v>
      </c>
      <c r="O122" s="24">
        <v>21.02</v>
      </c>
      <c r="P122" s="24">
        <v>0</v>
      </c>
      <c r="Q122" s="24">
        <v>0</v>
      </c>
      <c r="R122" s="24">
        <v>0</v>
      </c>
      <c r="S122" s="24">
        <v>0</v>
      </c>
      <c r="T122" s="24">
        <v>21.02</v>
      </c>
      <c r="U122" s="24">
        <v>6.1</v>
      </c>
      <c r="V122" s="22">
        <v>0</v>
      </c>
      <c r="W122" s="22">
        <v>489</v>
      </c>
      <c r="X122" s="22">
        <v>15930.27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30</v>
      </c>
      <c r="AQ122" s="22">
        <v>0</v>
      </c>
      <c r="AR122" s="22">
        <v>1</v>
      </c>
      <c r="AS122" s="22">
        <v>0</v>
      </c>
    </row>
    <row r="123" spans="1:45" x14ac:dyDescent="0.25">
      <c r="A123" s="22" t="s">
        <v>122</v>
      </c>
      <c r="B123" s="22" t="s">
        <v>298</v>
      </c>
      <c r="C123" s="22" t="s">
        <v>365</v>
      </c>
      <c r="D123" s="22" t="s">
        <v>366</v>
      </c>
      <c r="E123" s="22">
        <v>64</v>
      </c>
      <c r="F123" s="22">
        <v>2633</v>
      </c>
      <c r="G123" s="22">
        <v>0</v>
      </c>
      <c r="H123" s="24">
        <v>115.71</v>
      </c>
      <c r="I123" s="24">
        <v>85.49</v>
      </c>
      <c r="J123" s="24">
        <v>0</v>
      </c>
      <c r="K123" s="24">
        <v>0</v>
      </c>
      <c r="L123" s="24">
        <v>0</v>
      </c>
      <c r="M123" s="24">
        <v>0</v>
      </c>
      <c r="N123" s="24">
        <v>85.49</v>
      </c>
      <c r="O123" s="24">
        <v>70.989999999999995</v>
      </c>
      <c r="P123" s="24">
        <v>0</v>
      </c>
      <c r="Q123" s="24">
        <v>0</v>
      </c>
      <c r="R123" s="24">
        <v>0</v>
      </c>
      <c r="S123" s="24">
        <v>0</v>
      </c>
      <c r="T123" s="24">
        <v>70.989999999999995</v>
      </c>
      <c r="U123" s="24">
        <v>31.24</v>
      </c>
      <c r="V123" s="22">
        <v>0</v>
      </c>
      <c r="W123" s="22">
        <v>3797</v>
      </c>
      <c r="X123" s="22">
        <v>65473</v>
      </c>
      <c r="Y123" s="22">
        <v>0</v>
      </c>
      <c r="Z123" s="22">
        <v>0</v>
      </c>
      <c r="AA123" s="22">
        <v>0</v>
      </c>
      <c r="AB123" s="22">
        <v>0</v>
      </c>
      <c r="AC123" s="22">
        <v>5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101</v>
      </c>
      <c r="AQ123" s="22">
        <v>8</v>
      </c>
      <c r="AR123" s="22">
        <v>2</v>
      </c>
      <c r="AS123" s="22">
        <v>0</v>
      </c>
    </row>
    <row r="124" spans="1:45" x14ac:dyDescent="0.25">
      <c r="A124" s="22" t="s">
        <v>122</v>
      </c>
      <c r="B124" s="22" t="s">
        <v>298</v>
      </c>
      <c r="C124" s="22" t="s">
        <v>367</v>
      </c>
      <c r="D124" s="22" t="s">
        <v>368</v>
      </c>
      <c r="E124" s="22">
        <v>10</v>
      </c>
      <c r="F124" s="22">
        <v>194.24</v>
      </c>
      <c r="G124" s="22">
        <v>0</v>
      </c>
      <c r="H124" s="24">
        <v>28</v>
      </c>
      <c r="I124" s="24">
        <v>20.77</v>
      </c>
      <c r="J124" s="24">
        <v>0</v>
      </c>
      <c r="K124" s="24">
        <v>0</v>
      </c>
      <c r="L124" s="24">
        <v>0</v>
      </c>
      <c r="M124" s="24">
        <v>0</v>
      </c>
      <c r="N124" s="24">
        <v>20.766999999999999</v>
      </c>
      <c r="O124" s="24">
        <v>18.149999999999999</v>
      </c>
      <c r="P124" s="24">
        <v>0</v>
      </c>
      <c r="Q124" s="24">
        <v>0</v>
      </c>
      <c r="R124" s="24">
        <v>0</v>
      </c>
      <c r="S124" s="24">
        <v>0</v>
      </c>
      <c r="T124" s="24">
        <v>18.152000000000001</v>
      </c>
      <c r="U124" s="24">
        <v>0.94</v>
      </c>
      <c r="V124" s="22">
        <v>0</v>
      </c>
      <c r="W124" s="22">
        <v>660</v>
      </c>
      <c r="X124" s="22">
        <v>17548.11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31</v>
      </c>
      <c r="AQ124" s="22">
        <v>0</v>
      </c>
      <c r="AR124" s="22">
        <v>2</v>
      </c>
      <c r="AS124" s="22">
        <v>0</v>
      </c>
    </row>
    <row r="125" spans="1:45" x14ac:dyDescent="0.25">
      <c r="A125" s="22" t="s">
        <v>122</v>
      </c>
      <c r="B125" s="22" t="s">
        <v>298</v>
      </c>
      <c r="C125" s="22" t="s">
        <v>369</v>
      </c>
      <c r="D125" s="22" t="s">
        <v>370</v>
      </c>
      <c r="E125" s="22">
        <v>21</v>
      </c>
      <c r="F125" s="22">
        <v>1068</v>
      </c>
      <c r="G125" s="22">
        <v>0</v>
      </c>
      <c r="H125" s="24">
        <v>50</v>
      </c>
      <c r="I125" s="24">
        <v>41</v>
      </c>
      <c r="J125" s="24">
        <v>7</v>
      </c>
      <c r="K125" s="24">
        <v>0</v>
      </c>
      <c r="L125" s="24">
        <v>0</v>
      </c>
      <c r="M125" s="24">
        <v>0</v>
      </c>
      <c r="N125" s="24">
        <v>48</v>
      </c>
      <c r="O125" s="24">
        <v>37.64</v>
      </c>
      <c r="P125" s="24">
        <v>2.96</v>
      </c>
      <c r="Q125" s="24">
        <v>0</v>
      </c>
      <c r="R125" s="24">
        <v>0</v>
      </c>
      <c r="S125" s="24">
        <v>0</v>
      </c>
      <c r="T125" s="24">
        <v>40.6</v>
      </c>
      <c r="U125" s="24">
        <v>13.2</v>
      </c>
      <c r="V125" s="22">
        <v>0</v>
      </c>
      <c r="W125" s="22">
        <v>1233</v>
      </c>
      <c r="X125" s="22">
        <v>34192</v>
      </c>
      <c r="Y125" s="22">
        <v>0</v>
      </c>
      <c r="Z125" s="22">
        <v>0</v>
      </c>
      <c r="AA125" s="22">
        <v>0</v>
      </c>
      <c r="AB125" s="22">
        <v>0</v>
      </c>
      <c r="AC125" s="22">
        <v>10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18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36</v>
      </c>
      <c r="AQ125" s="22">
        <v>1</v>
      </c>
      <c r="AR125" s="22">
        <v>3</v>
      </c>
      <c r="AS125" s="22">
        <v>0</v>
      </c>
    </row>
    <row r="126" spans="1:45" x14ac:dyDescent="0.25">
      <c r="A126" s="22" t="s">
        <v>122</v>
      </c>
      <c r="B126" s="22" t="s">
        <v>298</v>
      </c>
      <c r="C126" s="22" t="s">
        <v>371</v>
      </c>
      <c r="D126" s="22" t="s">
        <v>372</v>
      </c>
      <c r="E126" s="22">
        <v>6</v>
      </c>
      <c r="F126" s="22">
        <v>266</v>
      </c>
      <c r="G126" s="22">
        <v>0</v>
      </c>
      <c r="H126" s="24">
        <v>22</v>
      </c>
      <c r="I126" s="24">
        <v>15</v>
      </c>
      <c r="J126" s="24">
        <v>0</v>
      </c>
      <c r="K126" s="24">
        <v>0</v>
      </c>
      <c r="L126" s="24">
        <v>0</v>
      </c>
      <c r="M126" s="24">
        <v>0</v>
      </c>
      <c r="N126" s="24">
        <v>15</v>
      </c>
      <c r="O126" s="24">
        <v>12</v>
      </c>
      <c r="P126" s="24">
        <v>0</v>
      </c>
      <c r="Q126" s="24">
        <v>0</v>
      </c>
      <c r="R126" s="24">
        <v>0</v>
      </c>
      <c r="S126" s="24">
        <v>0</v>
      </c>
      <c r="T126" s="24">
        <v>12</v>
      </c>
      <c r="U126" s="24">
        <v>4</v>
      </c>
      <c r="V126" s="22">
        <v>0</v>
      </c>
      <c r="W126" s="22">
        <v>468</v>
      </c>
      <c r="X126" s="22">
        <v>15052</v>
      </c>
      <c r="Y126" s="22">
        <v>0</v>
      </c>
      <c r="Z126" s="22">
        <v>0</v>
      </c>
      <c r="AA126" s="22">
        <v>0</v>
      </c>
      <c r="AB126" s="22">
        <v>0</v>
      </c>
      <c r="AC126" s="22">
        <v>3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2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12</v>
      </c>
      <c r="AQ126" s="22">
        <v>1</v>
      </c>
      <c r="AR126" s="22">
        <v>0</v>
      </c>
      <c r="AS126" s="22">
        <v>0</v>
      </c>
    </row>
    <row r="127" spans="1:45" x14ac:dyDescent="0.25">
      <c r="A127" s="22" t="s">
        <v>122</v>
      </c>
      <c r="B127" s="22" t="s">
        <v>298</v>
      </c>
      <c r="C127" s="22" t="s">
        <v>373</v>
      </c>
      <c r="D127" s="22" t="s">
        <v>374</v>
      </c>
      <c r="E127" s="22">
        <v>27</v>
      </c>
      <c r="F127" s="22">
        <v>2331</v>
      </c>
      <c r="G127" s="22">
        <v>0</v>
      </c>
      <c r="H127" s="24">
        <v>47.51</v>
      </c>
      <c r="I127" s="24">
        <v>46.14</v>
      </c>
      <c r="J127" s="24">
        <v>0</v>
      </c>
      <c r="K127" s="24">
        <v>0</v>
      </c>
      <c r="L127" s="24">
        <v>0</v>
      </c>
      <c r="M127" s="24">
        <v>0</v>
      </c>
      <c r="N127" s="24">
        <v>46.142000000000003</v>
      </c>
      <c r="O127" s="24">
        <v>36.72</v>
      </c>
      <c r="P127" s="24">
        <v>0</v>
      </c>
      <c r="Q127" s="24">
        <v>0</v>
      </c>
      <c r="R127" s="24">
        <v>0</v>
      </c>
      <c r="S127" s="24">
        <v>0</v>
      </c>
      <c r="T127" s="24">
        <v>36.722000000000001</v>
      </c>
      <c r="U127" s="24">
        <v>10.885999999999999</v>
      </c>
      <c r="V127" s="22">
        <v>0</v>
      </c>
      <c r="W127" s="22">
        <v>1431</v>
      </c>
      <c r="X127" s="22">
        <v>42736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67</v>
      </c>
      <c r="AQ127" s="22">
        <v>2</v>
      </c>
      <c r="AR127" s="22">
        <v>5</v>
      </c>
      <c r="AS127" s="22">
        <v>0</v>
      </c>
    </row>
    <row r="128" spans="1:45" x14ac:dyDescent="0.25">
      <c r="A128" s="22" t="s">
        <v>122</v>
      </c>
      <c r="B128" s="22" t="s">
        <v>298</v>
      </c>
      <c r="C128" s="22" t="s">
        <v>375</v>
      </c>
      <c r="D128" s="22" t="s">
        <v>376</v>
      </c>
      <c r="E128" s="22">
        <v>25</v>
      </c>
      <c r="F128" s="22">
        <v>856</v>
      </c>
      <c r="G128" s="22">
        <v>0</v>
      </c>
      <c r="H128" s="24">
        <v>34</v>
      </c>
      <c r="I128" s="24">
        <v>20</v>
      </c>
      <c r="J128" s="24">
        <v>0</v>
      </c>
      <c r="K128" s="24">
        <v>0</v>
      </c>
      <c r="L128" s="24">
        <v>0</v>
      </c>
      <c r="M128" s="24">
        <v>0</v>
      </c>
      <c r="N128" s="24">
        <v>20</v>
      </c>
      <c r="O128" s="24">
        <v>16</v>
      </c>
      <c r="P128" s="24">
        <v>0</v>
      </c>
      <c r="Q128" s="24">
        <v>0</v>
      </c>
      <c r="R128" s="24">
        <v>0</v>
      </c>
      <c r="S128" s="24">
        <v>0</v>
      </c>
      <c r="T128" s="24">
        <v>16</v>
      </c>
      <c r="U128" s="24">
        <v>14</v>
      </c>
      <c r="V128" s="22">
        <v>0</v>
      </c>
      <c r="W128" s="22">
        <v>880</v>
      </c>
      <c r="X128" s="22">
        <v>27164.7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50</v>
      </c>
      <c r="AQ128" s="22">
        <v>3</v>
      </c>
      <c r="AR128" s="22">
        <v>2</v>
      </c>
      <c r="AS128" s="22">
        <v>0</v>
      </c>
    </row>
    <row r="129" spans="1:45" x14ac:dyDescent="0.25">
      <c r="A129" s="22" t="s">
        <v>122</v>
      </c>
      <c r="B129" s="22" t="s">
        <v>298</v>
      </c>
      <c r="C129" s="22" t="s">
        <v>377</v>
      </c>
      <c r="D129" s="22" t="s">
        <v>378</v>
      </c>
      <c r="E129" s="22">
        <v>17</v>
      </c>
      <c r="F129" s="22">
        <v>750.71</v>
      </c>
      <c r="G129" s="22">
        <v>0</v>
      </c>
      <c r="H129" s="24">
        <v>27.31</v>
      </c>
      <c r="I129" s="24">
        <v>21.31</v>
      </c>
      <c r="J129" s="24">
        <v>0</v>
      </c>
      <c r="K129" s="24">
        <v>0</v>
      </c>
      <c r="L129" s="24">
        <v>0</v>
      </c>
      <c r="M129" s="24">
        <v>0</v>
      </c>
      <c r="N129" s="24">
        <v>21.31</v>
      </c>
      <c r="O129" s="24">
        <v>22.11</v>
      </c>
      <c r="P129" s="24">
        <v>0</v>
      </c>
      <c r="Q129" s="24">
        <v>0</v>
      </c>
      <c r="R129" s="24">
        <v>0</v>
      </c>
      <c r="S129" s="24">
        <v>0</v>
      </c>
      <c r="T129" s="24">
        <v>22.11</v>
      </c>
      <c r="U129" s="24">
        <v>6.9</v>
      </c>
      <c r="V129" s="22">
        <v>0</v>
      </c>
      <c r="W129" s="22">
        <v>1227</v>
      </c>
      <c r="X129" s="22">
        <v>27993.54</v>
      </c>
      <c r="Y129" s="22">
        <v>8</v>
      </c>
      <c r="Z129" s="22">
        <v>8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45</v>
      </c>
      <c r="AQ129" s="22">
        <v>0</v>
      </c>
      <c r="AR129" s="22">
        <v>1</v>
      </c>
      <c r="AS129" s="22">
        <v>0</v>
      </c>
    </row>
    <row r="130" spans="1:45" x14ac:dyDescent="0.25">
      <c r="A130" s="22" t="s">
        <v>122</v>
      </c>
      <c r="B130" s="22" t="s">
        <v>298</v>
      </c>
      <c r="C130" s="22" t="s">
        <v>379</v>
      </c>
      <c r="D130" s="22" t="s">
        <v>380</v>
      </c>
      <c r="E130" s="22">
        <v>19</v>
      </c>
      <c r="F130" s="22">
        <v>636.58000000000004</v>
      </c>
      <c r="G130" s="22">
        <v>0</v>
      </c>
      <c r="H130" s="24">
        <v>44.63</v>
      </c>
      <c r="I130" s="24">
        <v>37.78</v>
      </c>
      <c r="J130" s="24">
        <v>0</v>
      </c>
      <c r="K130" s="24">
        <v>0</v>
      </c>
      <c r="L130" s="24">
        <v>0</v>
      </c>
      <c r="M130" s="24">
        <v>0</v>
      </c>
      <c r="N130" s="24">
        <v>37.78</v>
      </c>
      <c r="O130" s="24">
        <v>30.38</v>
      </c>
      <c r="P130" s="24">
        <v>0</v>
      </c>
      <c r="Q130" s="24">
        <v>0</v>
      </c>
      <c r="R130" s="24">
        <v>0</v>
      </c>
      <c r="S130" s="24">
        <v>0</v>
      </c>
      <c r="T130" s="24">
        <v>30.38</v>
      </c>
      <c r="U130" s="24">
        <v>3.35</v>
      </c>
      <c r="V130" s="22">
        <v>0</v>
      </c>
      <c r="W130" s="22">
        <v>1177</v>
      </c>
      <c r="X130" s="22">
        <v>31560</v>
      </c>
      <c r="Y130" s="22">
        <v>0</v>
      </c>
      <c r="Z130" s="22">
        <v>0</v>
      </c>
      <c r="AA130" s="22">
        <v>0</v>
      </c>
      <c r="AB130" s="22">
        <v>0</v>
      </c>
      <c r="AC130" s="22">
        <v>10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32</v>
      </c>
      <c r="AQ130" s="22">
        <v>4</v>
      </c>
      <c r="AR130" s="22">
        <v>0</v>
      </c>
      <c r="AS130" s="22">
        <v>0</v>
      </c>
    </row>
    <row r="131" spans="1:45" x14ac:dyDescent="0.25">
      <c r="A131" s="22" t="s">
        <v>122</v>
      </c>
      <c r="B131" s="22" t="s">
        <v>298</v>
      </c>
      <c r="C131" s="22" t="s">
        <v>381</v>
      </c>
      <c r="D131" s="22" t="s">
        <v>382</v>
      </c>
      <c r="E131" s="22">
        <v>58</v>
      </c>
      <c r="F131" s="22">
        <v>3583.54</v>
      </c>
      <c r="G131" s="22">
        <v>0</v>
      </c>
      <c r="H131" s="24">
        <v>33.51</v>
      </c>
      <c r="I131" s="24">
        <v>26.99</v>
      </c>
      <c r="J131" s="24">
        <v>0</v>
      </c>
      <c r="K131" s="24">
        <v>0</v>
      </c>
      <c r="L131" s="24">
        <v>0</v>
      </c>
      <c r="M131" s="24">
        <v>0</v>
      </c>
      <c r="N131" s="24">
        <v>26.99</v>
      </c>
      <c r="O131" s="24">
        <v>30.62</v>
      </c>
      <c r="P131" s="24">
        <v>0</v>
      </c>
      <c r="Q131" s="24">
        <v>0</v>
      </c>
      <c r="R131" s="24">
        <v>0</v>
      </c>
      <c r="S131" s="24">
        <v>0</v>
      </c>
      <c r="T131" s="24">
        <v>30.62</v>
      </c>
      <c r="U131" s="24">
        <v>8.0500000000000007</v>
      </c>
      <c r="V131" s="22">
        <v>0</v>
      </c>
      <c r="W131" s="22">
        <v>1833</v>
      </c>
      <c r="X131" s="22">
        <v>43583</v>
      </c>
      <c r="Y131" s="22">
        <v>1</v>
      </c>
      <c r="Z131" s="22">
        <v>1</v>
      </c>
      <c r="AA131" s="22">
        <v>0</v>
      </c>
      <c r="AB131" s="22">
        <v>0</v>
      </c>
      <c r="AC131" s="22">
        <v>1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52</v>
      </c>
      <c r="AQ131" s="22">
        <v>1</v>
      </c>
      <c r="AR131" s="22">
        <v>1</v>
      </c>
      <c r="AS131" s="22">
        <v>0</v>
      </c>
    </row>
    <row r="132" spans="1:45" x14ac:dyDescent="0.25">
      <c r="A132" s="22" t="s">
        <v>122</v>
      </c>
      <c r="B132" s="22" t="s">
        <v>298</v>
      </c>
      <c r="C132" s="22" t="s">
        <v>383</v>
      </c>
      <c r="D132" s="22" t="s">
        <v>384</v>
      </c>
      <c r="E132" s="22">
        <v>2</v>
      </c>
      <c r="F132" s="22">
        <v>179</v>
      </c>
      <c r="G132" s="22">
        <v>0</v>
      </c>
      <c r="H132" s="24">
        <v>6</v>
      </c>
      <c r="I132" s="24">
        <v>24</v>
      </c>
      <c r="J132" s="24">
        <v>0</v>
      </c>
      <c r="K132" s="24">
        <v>0</v>
      </c>
      <c r="L132" s="24">
        <v>0</v>
      </c>
      <c r="M132" s="24">
        <v>0</v>
      </c>
      <c r="N132" s="24">
        <v>24</v>
      </c>
      <c r="O132" s="24">
        <v>5</v>
      </c>
      <c r="P132" s="24">
        <v>0</v>
      </c>
      <c r="Q132" s="24">
        <v>0</v>
      </c>
      <c r="R132" s="24">
        <v>0</v>
      </c>
      <c r="S132" s="24">
        <v>0</v>
      </c>
      <c r="T132" s="24">
        <v>5</v>
      </c>
      <c r="U132" s="24">
        <v>0</v>
      </c>
      <c r="V132" s="22">
        <v>0</v>
      </c>
      <c r="W132" s="22">
        <v>198</v>
      </c>
      <c r="X132" s="22">
        <v>5600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0</v>
      </c>
      <c r="AR132" s="22">
        <v>0</v>
      </c>
      <c r="AS132" s="22">
        <v>0</v>
      </c>
    </row>
    <row r="133" spans="1:45" x14ac:dyDescent="0.25">
      <c r="A133" s="22" t="s">
        <v>122</v>
      </c>
      <c r="B133" s="22" t="s">
        <v>298</v>
      </c>
      <c r="C133" s="22" t="s">
        <v>385</v>
      </c>
      <c r="D133" s="22" t="s">
        <v>386</v>
      </c>
      <c r="E133" s="22">
        <v>23</v>
      </c>
      <c r="F133" s="22">
        <v>831.15</v>
      </c>
      <c r="G133" s="22">
        <v>0</v>
      </c>
      <c r="H133" s="24">
        <v>48.63</v>
      </c>
      <c r="I133" s="24">
        <v>39.340000000000003</v>
      </c>
      <c r="J133" s="24">
        <v>0</v>
      </c>
      <c r="K133" s="24">
        <v>0</v>
      </c>
      <c r="L133" s="24">
        <v>0</v>
      </c>
      <c r="M133" s="24">
        <v>0</v>
      </c>
      <c r="N133" s="24">
        <v>39.340000000000003</v>
      </c>
      <c r="O133" s="24">
        <v>29.11</v>
      </c>
      <c r="P133" s="24">
        <v>0</v>
      </c>
      <c r="Q133" s="24">
        <v>0</v>
      </c>
      <c r="R133" s="24">
        <v>0</v>
      </c>
      <c r="S133" s="24">
        <v>0</v>
      </c>
      <c r="T133" s="24">
        <v>29.11</v>
      </c>
      <c r="U133" s="24">
        <v>13.4</v>
      </c>
      <c r="V133" s="22">
        <v>0</v>
      </c>
      <c r="W133" s="22">
        <v>1387</v>
      </c>
      <c r="X133" s="22">
        <v>37424.14</v>
      </c>
      <c r="Y133" s="22">
        <v>0</v>
      </c>
      <c r="Z133" s="22">
        <v>0</v>
      </c>
      <c r="AA133" s="22">
        <v>0</v>
      </c>
      <c r="AB133" s="22">
        <v>0</v>
      </c>
      <c r="AC133" s="22">
        <v>14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50</v>
      </c>
      <c r="AQ133" s="22">
        <v>3</v>
      </c>
      <c r="AR133" s="22">
        <v>0</v>
      </c>
      <c r="AS133" s="22">
        <v>0</v>
      </c>
    </row>
    <row r="134" spans="1:45" x14ac:dyDescent="0.25">
      <c r="A134" s="22" t="s">
        <v>122</v>
      </c>
      <c r="B134" s="22" t="s">
        <v>298</v>
      </c>
      <c r="C134" s="22" t="s">
        <v>387</v>
      </c>
      <c r="D134" s="22" t="s">
        <v>388</v>
      </c>
      <c r="E134" s="22">
        <v>6</v>
      </c>
      <c r="F134" s="22">
        <v>416</v>
      </c>
      <c r="G134" s="22">
        <v>0</v>
      </c>
      <c r="H134" s="24">
        <v>21</v>
      </c>
      <c r="I134" s="24">
        <v>10</v>
      </c>
      <c r="J134" s="24">
        <v>0</v>
      </c>
      <c r="K134" s="24">
        <v>0</v>
      </c>
      <c r="L134" s="24">
        <v>0</v>
      </c>
      <c r="M134" s="24">
        <v>0</v>
      </c>
      <c r="N134" s="24">
        <v>10</v>
      </c>
      <c r="O134" s="24">
        <v>11</v>
      </c>
      <c r="P134" s="24">
        <v>0</v>
      </c>
      <c r="Q134" s="24">
        <v>0</v>
      </c>
      <c r="R134" s="24">
        <v>0</v>
      </c>
      <c r="S134" s="24">
        <v>0</v>
      </c>
      <c r="T134" s="24">
        <v>11</v>
      </c>
      <c r="U134" s="24">
        <v>1</v>
      </c>
      <c r="V134" s="22">
        <v>0</v>
      </c>
      <c r="W134" s="22">
        <v>377</v>
      </c>
      <c r="X134" s="22">
        <v>10575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16</v>
      </c>
      <c r="AQ134" s="22">
        <v>0</v>
      </c>
      <c r="AR134" s="22">
        <v>2</v>
      </c>
      <c r="AS134" s="22">
        <v>0</v>
      </c>
    </row>
    <row r="135" spans="1:45" x14ac:dyDescent="0.25">
      <c r="A135" s="22" t="s">
        <v>122</v>
      </c>
      <c r="B135" s="22" t="s">
        <v>298</v>
      </c>
      <c r="C135" s="22" t="s">
        <v>389</v>
      </c>
      <c r="D135" s="22" t="s">
        <v>390</v>
      </c>
      <c r="E135" s="22">
        <v>44</v>
      </c>
      <c r="F135" s="22">
        <v>2085.61</v>
      </c>
      <c r="G135" s="22">
        <v>0</v>
      </c>
      <c r="H135" s="24">
        <v>69.41</v>
      </c>
      <c r="I135" s="24">
        <v>58.58</v>
      </c>
      <c r="J135" s="24">
        <v>0</v>
      </c>
      <c r="K135" s="24">
        <v>0</v>
      </c>
      <c r="L135" s="24">
        <v>0</v>
      </c>
      <c r="M135" s="24">
        <v>0</v>
      </c>
      <c r="N135" s="24">
        <v>58.58</v>
      </c>
      <c r="O135" s="24">
        <v>44.69</v>
      </c>
      <c r="P135" s="24">
        <v>0</v>
      </c>
      <c r="Q135" s="24">
        <v>0</v>
      </c>
      <c r="R135" s="24">
        <v>0</v>
      </c>
      <c r="S135" s="24">
        <v>0</v>
      </c>
      <c r="T135" s="24">
        <v>44.69</v>
      </c>
      <c r="U135" s="24">
        <v>2.1</v>
      </c>
      <c r="V135" s="22">
        <v>0</v>
      </c>
      <c r="W135" s="22">
        <v>1163</v>
      </c>
      <c r="X135" s="22">
        <v>82271</v>
      </c>
      <c r="Y135" s="22">
        <v>0</v>
      </c>
      <c r="Z135" s="22">
        <v>0</v>
      </c>
      <c r="AA135" s="22">
        <v>0</v>
      </c>
      <c r="AB135" s="22">
        <v>0</v>
      </c>
      <c r="AC135" s="22">
        <v>4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2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43</v>
      </c>
      <c r="AQ135" s="22">
        <v>1</v>
      </c>
      <c r="AR135" s="22">
        <v>0</v>
      </c>
      <c r="AS135" s="22">
        <v>0</v>
      </c>
    </row>
    <row r="136" spans="1:45" x14ac:dyDescent="0.25">
      <c r="A136" s="22" t="s">
        <v>122</v>
      </c>
      <c r="B136" s="22" t="s">
        <v>298</v>
      </c>
      <c r="C136" s="22" t="s">
        <v>391</v>
      </c>
      <c r="D136" s="22" t="s">
        <v>392</v>
      </c>
      <c r="E136" s="22">
        <v>27</v>
      </c>
      <c r="F136" s="22">
        <v>668</v>
      </c>
      <c r="G136" s="22">
        <v>0</v>
      </c>
      <c r="H136" s="24">
        <v>37</v>
      </c>
      <c r="I136" s="24">
        <v>26.5</v>
      </c>
      <c r="J136" s="24">
        <v>0</v>
      </c>
      <c r="K136" s="24">
        <v>0</v>
      </c>
      <c r="L136" s="24">
        <v>0</v>
      </c>
      <c r="M136" s="24">
        <v>0</v>
      </c>
      <c r="N136" s="24">
        <v>26.5</v>
      </c>
      <c r="O136" s="24">
        <v>22.5</v>
      </c>
      <c r="P136" s="24">
        <v>0</v>
      </c>
      <c r="Q136" s="24">
        <v>0</v>
      </c>
      <c r="R136" s="24">
        <v>0</v>
      </c>
      <c r="S136" s="24">
        <v>0</v>
      </c>
      <c r="T136" s="24">
        <v>22.5</v>
      </c>
      <c r="U136" s="24">
        <v>8</v>
      </c>
      <c r="V136" s="22">
        <v>0</v>
      </c>
      <c r="W136" s="22">
        <v>1036</v>
      </c>
      <c r="X136" s="22">
        <v>22876.06</v>
      </c>
      <c r="Y136" s="22">
        <v>3</v>
      </c>
      <c r="Z136" s="22">
        <v>3</v>
      </c>
      <c r="AA136" s="22">
        <v>0</v>
      </c>
      <c r="AB136" s="22">
        <v>0</v>
      </c>
      <c r="AC136" s="22">
        <v>3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24</v>
      </c>
      <c r="AQ136" s="22">
        <v>2</v>
      </c>
      <c r="AR136" s="22">
        <v>0</v>
      </c>
      <c r="AS136" s="22">
        <v>0</v>
      </c>
    </row>
    <row r="137" spans="1:45" x14ac:dyDescent="0.25">
      <c r="A137" s="22" t="s">
        <v>122</v>
      </c>
      <c r="B137" s="22" t="s">
        <v>298</v>
      </c>
      <c r="C137" s="22" t="s">
        <v>393</v>
      </c>
      <c r="D137" s="22" t="s">
        <v>394</v>
      </c>
      <c r="E137" s="22">
        <v>126</v>
      </c>
      <c r="F137" s="22">
        <v>2202.3000000000002</v>
      </c>
      <c r="G137" s="22"/>
      <c r="H137" s="24">
        <v>91.71</v>
      </c>
      <c r="I137" s="24">
        <v>98.6</v>
      </c>
      <c r="J137" s="24"/>
      <c r="K137" s="24"/>
      <c r="L137" s="24"/>
      <c r="M137" s="24"/>
      <c r="N137" s="24">
        <v>98.6</v>
      </c>
      <c r="O137" s="24">
        <v>84.6</v>
      </c>
      <c r="P137" s="24"/>
      <c r="Q137" s="24"/>
      <c r="R137" s="24"/>
      <c r="S137" s="24"/>
      <c r="T137" s="24">
        <v>84.6</v>
      </c>
      <c r="U137" s="24">
        <v>49.8</v>
      </c>
      <c r="V137" s="22"/>
      <c r="W137" s="22">
        <v>5308</v>
      </c>
      <c r="X137" s="22">
        <v>233853</v>
      </c>
      <c r="Y137" s="22">
        <v>4</v>
      </c>
      <c r="Z137" s="22">
        <v>4</v>
      </c>
      <c r="AA137" s="22"/>
      <c r="AB137" s="22"/>
      <c r="AC137" s="22">
        <v>3</v>
      </c>
      <c r="AD137" s="22"/>
      <c r="AE137" s="22"/>
      <c r="AF137" s="22">
        <v>5</v>
      </c>
      <c r="AG137" s="22">
        <v>5</v>
      </c>
      <c r="AH137" s="22"/>
      <c r="AI137" s="22"/>
      <c r="AJ137" s="22">
        <v>2</v>
      </c>
      <c r="AK137" s="22"/>
      <c r="AL137" s="22"/>
      <c r="AM137" s="22"/>
      <c r="AN137" s="22"/>
      <c r="AO137" s="22"/>
      <c r="AP137" s="22">
        <v>173</v>
      </c>
      <c r="AQ137" s="22">
        <v>13</v>
      </c>
      <c r="AR137" s="22">
        <v>8</v>
      </c>
      <c r="AS137" s="22">
        <v>2</v>
      </c>
    </row>
    <row r="138" spans="1:45" x14ac:dyDescent="0.25">
      <c r="A138" s="22" t="s">
        <v>122</v>
      </c>
      <c r="B138" s="22" t="s">
        <v>298</v>
      </c>
      <c r="C138" s="22" t="s">
        <v>395</v>
      </c>
      <c r="D138" s="22" t="s">
        <v>396</v>
      </c>
      <c r="E138" s="22">
        <v>105</v>
      </c>
      <c r="F138" s="22">
        <v>3314.37</v>
      </c>
      <c r="G138" s="22">
        <v>0</v>
      </c>
      <c r="H138" s="24">
        <v>105</v>
      </c>
      <c r="I138" s="24">
        <v>75.91</v>
      </c>
      <c r="J138" s="24">
        <v>0</v>
      </c>
      <c r="K138" s="24">
        <v>0</v>
      </c>
      <c r="L138" s="24">
        <v>0</v>
      </c>
      <c r="M138" s="24">
        <v>0</v>
      </c>
      <c r="N138" s="24">
        <v>75.91</v>
      </c>
      <c r="O138" s="24">
        <v>65.430000000000007</v>
      </c>
      <c r="P138" s="24">
        <v>0</v>
      </c>
      <c r="Q138" s="24">
        <v>0</v>
      </c>
      <c r="R138" s="24">
        <v>0</v>
      </c>
      <c r="S138" s="24">
        <v>0</v>
      </c>
      <c r="T138" s="24">
        <v>65.430000000000007</v>
      </c>
      <c r="U138" s="24">
        <v>27.99</v>
      </c>
      <c r="V138" s="22">
        <v>0</v>
      </c>
      <c r="W138" s="22">
        <v>4291</v>
      </c>
      <c r="X138" s="22">
        <v>67164.149999999994</v>
      </c>
      <c r="Y138" s="22">
        <v>7</v>
      </c>
      <c r="Z138" s="22">
        <v>2</v>
      </c>
      <c r="AA138" s="22">
        <v>5</v>
      </c>
      <c r="AB138" s="22">
        <v>1</v>
      </c>
      <c r="AC138" s="22">
        <v>0</v>
      </c>
      <c r="AD138" s="22">
        <v>0</v>
      </c>
      <c r="AE138" s="22">
        <v>5</v>
      </c>
      <c r="AF138" s="22">
        <v>0</v>
      </c>
      <c r="AG138" s="22">
        <v>0</v>
      </c>
      <c r="AH138" s="22">
        <v>0</v>
      </c>
      <c r="AI138" s="22">
        <v>3</v>
      </c>
      <c r="AJ138" s="22">
        <v>0</v>
      </c>
      <c r="AK138" s="22">
        <v>7</v>
      </c>
      <c r="AL138" s="22">
        <v>1</v>
      </c>
      <c r="AM138" s="22">
        <v>4</v>
      </c>
      <c r="AN138" s="22">
        <v>6</v>
      </c>
      <c r="AO138" s="22">
        <v>11</v>
      </c>
      <c r="AP138" s="22">
        <v>179</v>
      </c>
      <c r="AQ138" s="22">
        <v>7</v>
      </c>
      <c r="AR138" s="22">
        <v>3</v>
      </c>
      <c r="AS138" s="22">
        <v>0</v>
      </c>
    </row>
    <row r="139" spans="1:45" x14ac:dyDescent="0.25">
      <c r="A139" s="22" t="s">
        <v>122</v>
      </c>
      <c r="B139" s="22" t="s">
        <v>298</v>
      </c>
      <c r="C139" s="22" t="s">
        <v>397</v>
      </c>
      <c r="D139" s="22" t="s">
        <v>398</v>
      </c>
      <c r="E139" s="22">
        <v>61</v>
      </c>
      <c r="F139" s="22">
        <v>1953</v>
      </c>
      <c r="G139" s="22"/>
      <c r="H139" s="24">
        <v>205</v>
      </c>
      <c r="I139" s="24">
        <v>62</v>
      </c>
      <c r="J139" s="24"/>
      <c r="K139" s="24"/>
      <c r="L139" s="24"/>
      <c r="M139" s="24"/>
      <c r="N139" s="24">
        <v>62</v>
      </c>
      <c r="O139" s="24">
        <v>58.9</v>
      </c>
      <c r="P139" s="24"/>
      <c r="Q139" s="24"/>
      <c r="R139" s="24"/>
      <c r="S139" s="24"/>
      <c r="T139" s="24">
        <v>58.9</v>
      </c>
      <c r="U139" s="24">
        <v>33.9</v>
      </c>
      <c r="V139" s="22"/>
      <c r="W139" s="22">
        <v>3767</v>
      </c>
      <c r="X139" s="22">
        <v>86987.31</v>
      </c>
      <c r="Y139" s="22"/>
      <c r="Z139" s="22"/>
      <c r="AA139" s="22"/>
      <c r="AB139" s="22"/>
      <c r="AC139" s="22">
        <v>11</v>
      </c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>
        <v>87</v>
      </c>
      <c r="AQ139" s="22">
        <v>1</v>
      </c>
      <c r="AR139" s="22">
        <v>1</v>
      </c>
      <c r="AS139" s="22">
        <v>1</v>
      </c>
    </row>
    <row r="140" spans="1:45" x14ac:dyDescent="0.25">
      <c r="A140" s="22" t="s">
        <v>122</v>
      </c>
      <c r="B140" s="22" t="s">
        <v>298</v>
      </c>
      <c r="C140" s="22" t="s">
        <v>399</v>
      </c>
      <c r="D140" s="22" t="s">
        <v>400</v>
      </c>
      <c r="E140" s="22">
        <v>8</v>
      </c>
      <c r="F140" s="22">
        <v>273</v>
      </c>
      <c r="G140" s="22">
        <v>0</v>
      </c>
      <c r="H140" s="24">
        <v>20</v>
      </c>
      <c r="I140" s="24">
        <v>10</v>
      </c>
      <c r="J140" s="24">
        <v>0</v>
      </c>
      <c r="K140" s="24">
        <v>0</v>
      </c>
      <c r="L140" s="24">
        <v>0</v>
      </c>
      <c r="M140" s="24">
        <v>0</v>
      </c>
      <c r="N140" s="24">
        <v>10</v>
      </c>
      <c r="O140" s="24">
        <v>9</v>
      </c>
      <c r="P140" s="24">
        <v>0</v>
      </c>
      <c r="Q140" s="24">
        <v>0</v>
      </c>
      <c r="R140" s="24">
        <v>0</v>
      </c>
      <c r="S140" s="24">
        <v>0</v>
      </c>
      <c r="T140" s="24">
        <v>9</v>
      </c>
      <c r="U140" s="24">
        <v>2</v>
      </c>
      <c r="V140" s="22">
        <v>0</v>
      </c>
      <c r="W140" s="22">
        <v>487</v>
      </c>
      <c r="X140" s="22">
        <v>16000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9</v>
      </c>
      <c r="AQ140" s="22">
        <v>0</v>
      </c>
      <c r="AR140" s="22">
        <v>0</v>
      </c>
      <c r="AS140" s="22">
        <v>0</v>
      </c>
    </row>
    <row r="141" spans="1:45" x14ac:dyDescent="0.25">
      <c r="A141" s="22" t="s">
        <v>122</v>
      </c>
      <c r="B141" s="22" t="s">
        <v>298</v>
      </c>
      <c r="C141" s="22" t="s">
        <v>401</v>
      </c>
      <c r="D141" s="22" t="s">
        <v>402</v>
      </c>
      <c r="E141" s="22">
        <v>8</v>
      </c>
      <c r="F141" s="22">
        <v>467.44</v>
      </c>
      <c r="G141" s="22">
        <v>0</v>
      </c>
      <c r="H141" s="24">
        <v>17</v>
      </c>
      <c r="I141" s="24">
        <v>10.5</v>
      </c>
      <c r="J141" s="24">
        <v>0</v>
      </c>
      <c r="K141" s="24">
        <v>0</v>
      </c>
      <c r="L141" s="24">
        <v>0</v>
      </c>
      <c r="M141" s="24">
        <v>0</v>
      </c>
      <c r="N141" s="24">
        <v>10.5</v>
      </c>
      <c r="O141" s="24">
        <v>13</v>
      </c>
      <c r="P141" s="24">
        <v>0</v>
      </c>
      <c r="Q141" s="24">
        <v>0</v>
      </c>
      <c r="R141" s="24">
        <v>0</v>
      </c>
      <c r="S141" s="24">
        <v>0</v>
      </c>
      <c r="T141" s="24">
        <v>13</v>
      </c>
      <c r="U141" s="24">
        <v>3</v>
      </c>
      <c r="V141" s="22">
        <v>0</v>
      </c>
      <c r="W141" s="22">
        <v>435</v>
      </c>
      <c r="X141" s="22">
        <v>9701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28</v>
      </c>
      <c r="AQ141" s="22">
        <v>1</v>
      </c>
      <c r="AR141" s="22">
        <v>2</v>
      </c>
      <c r="AS141" s="22">
        <v>0</v>
      </c>
    </row>
    <row r="142" spans="1:45" x14ac:dyDescent="0.25">
      <c r="A142" s="22" t="s">
        <v>122</v>
      </c>
      <c r="B142" s="22" t="s">
        <v>298</v>
      </c>
      <c r="C142" s="22" t="s">
        <v>403</v>
      </c>
      <c r="D142" s="22" t="s">
        <v>404</v>
      </c>
      <c r="E142" s="22">
        <v>12</v>
      </c>
      <c r="F142" s="22">
        <v>910</v>
      </c>
      <c r="G142" s="22">
        <v>0</v>
      </c>
      <c r="H142" s="24">
        <v>20</v>
      </c>
      <c r="I142" s="24">
        <v>15</v>
      </c>
      <c r="J142" s="24">
        <v>0</v>
      </c>
      <c r="K142" s="24">
        <v>0</v>
      </c>
      <c r="L142" s="24">
        <v>0</v>
      </c>
      <c r="M142" s="24">
        <v>0</v>
      </c>
      <c r="N142" s="24">
        <v>15</v>
      </c>
      <c r="O142" s="24">
        <v>16</v>
      </c>
      <c r="P142" s="24">
        <v>0</v>
      </c>
      <c r="Q142" s="24">
        <v>0</v>
      </c>
      <c r="R142" s="24">
        <v>0</v>
      </c>
      <c r="S142" s="24">
        <v>0</v>
      </c>
      <c r="T142" s="24">
        <v>16</v>
      </c>
      <c r="U142" s="24">
        <v>2</v>
      </c>
      <c r="V142" s="22">
        <v>0</v>
      </c>
      <c r="W142" s="22">
        <v>871</v>
      </c>
      <c r="X142" s="22">
        <v>14610</v>
      </c>
      <c r="Y142" s="22">
        <v>5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5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5</v>
      </c>
      <c r="AP142" s="22">
        <v>38</v>
      </c>
      <c r="AQ142" s="22">
        <v>0</v>
      </c>
      <c r="AR142" s="22">
        <v>0</v>
      </c>
      <c r="AS142" s="22">
        <v>0</v>
      </c>
    </row>
    <row r="143" spans="1:45" x14ac:dyDescent="0.25">
      <c r="A143" s="22" t="s">
        <v>122</v>
      </c>
      <c r="B143" s="22" t="s">
        <v>298</v>
      </c>
      <c r="C143" s="22" t="s">
        <v>405</v>
      </c>
      <c r="D143" s="22" t="s">
        <v>406</v>
      </c>
      <c r="E143" s="22">
        <v>8</v>
      </c>
      <c r="F143" s="22">
        <v>322</v>
      </c>
      <c r="G143" s="22">
        <v>0</v>
      </c>
      <c r="H143" s="24">
        <v>17.75</v>
      </c>
      <c r="I143" s="24">
        <v>30.94</v>
      </c>
      <c r="J143" s="24">
        <v>0</v>
      </c>
      <c r="K143" s="24">
        <v>0</v>
      </c>
      <c r="L143" s="24">
        <v>0</v>
      </c>
      <c r="M143" s="24">
        <v>0</v>
      </c>
      <c r="N143" s="24">
        <v>30.94</v>
      </c>
      <c r="O143" s="24">
        <v>7.35</v>
      </c>
      <c r="P143" s="24">
        <v>0</v>
      </c>
      <c r="Q143" s="24">
        <v>0</v>
      </c>
      <c r="R143" s="24">
        <v>0</v>
      </c>
      <c r="S143" s="24">
        <v>0</v>
      </c>
      <c r="T143" s="24">
        <v>7.35</v>
      </c>
      <c r="U143" s="24">
        <v>0.25</v>
      </c>
      <c r="V143" s="22">
        <v>0</v>
      </c>
      <c r="W143" s="22">
        <v>478</v>
      </c>
      <c r="X143" s="22">
        <v>12536.13</v>
      </c>
      <c r="Y143" s="22">
        <v>0</v>
      </c>
      <c r="Z143" s="22">
        <v>0</v>
      </c>
      <c r="AA143" s="22">
        <v>0</v>
      </c>
      <c r="AB143" s="22">
        <v>0</v>
      </c>
      <c r="AC143" s="22">
        <v>1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1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16</v>
      </c>
      <c r="AQ143" s="22">
        <v>0</v>
      </c>
      <c r="AR143" s="22">
        <v>1</v>
      </c>
      <c r="AS143" s="22">
        <v>0</v>
      </c>
    </row>
    <row r="144" spans="1:45" x14ac:dyDescent="0.25">
      <c r="A144" s="22" t="s">
        <v>122</v>
      </c>
      <c r="B144" s="22" t="s">
        <v>298</v>
      </c>
      <c r="C144" s="22" t="s">
        <v>407</v>
      </c>
      <c r="D144" s="22" t="s">
        <v>408</v>
      </c>
      <c r="E144" s="22">
        <v>15</v>
      </c>
      <c r="F144" s="22">
        <v>626.36</v>
      </c>
      <c r="G144" s="22">
        <v>0</v>
      </c>
      <c r="H144" s="24">
        <v>22</v>
      </c>
      <c r="I144" s="24">
        <v>19.5</v>
      </c>
      <c r="J144" s="24">
        <v>0</v>
      </c>
      <c r="K144" s="24">
        <v>0</v>
      </c>
      <c r="L144" s="24">
        <v>0</v>
      </c>
      <c r="M144" s="24">
        <v>0</v>
      </c>
      <c r="N144" s="24">
        <v>19.5</v>
      </c>
      <c r="O144" s="24">
        <v>18.399999999999999</v>
      </c>
      <c r="P144" s="24">
        <v>0</v>
      </c>
      <c r="Q144" s="24">
        <v>0</v>
      </c>
      <c r="R144" s="24">
        <v>0</v>
      </c>
      <c r="S144" s="24">
        <v>0</v>
      </c>
      <c r="T144" s="24">
        <v>18.399999999999999</v>
      </c>
      <c r="U144" s="24">
        <v>5.6</v>
      </c>
      <c r="V144" s="22">
        <v>0</v>
      </c>
      <c r="W144" s="22">
        <v>774</v>
      </c>
      <c r="X144" s="22">
        <v>23278.78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19</v>
      </c>
      <c r="AQ144" s="22">
        <v>8</v>
      </c>
      <c r="AR144" s="22">
        <v>0</v>
      </c>
      <c r="AS144" s="22">
        <v>1</v>
      </c>
    </row>
    <row r="145" spans="1:45" x14ac:dyDescent="0.25">
      <c r="A145" s="22" t="s">
        <v>122</v>
      </c>
      <c r="B145" s="22" t="s">
        <v>298</v>
      </c>
      <c r="C145" s="22" t="s">
        <v>409</v>
      </c>
      <c r="D145" s="22" t="s">
        <v>410</v>
      </c>
      <c r="E145" s="22">
        <v>11</v>
      </c>
      <c r="F145" s="22">
        <v>258</v>
      </c>
      <c r="G145" s="22"/>
      <c r="H145" s="24">
        <v>14</v>
      </c>
      <c r="I145" s="24">
        <v>14</v>
      </c>
      <c r="J145" s="24"/>
      <c r="K145" s="24"/>
      <c r="L145" s="24"/>
      <c r="M145" s="24"/>
      <c r="N145" s="24">
        <v>14</v>
      </c>
      <c r="O145" s="24">
        <v>12</v>
      </c>
      <c r="P145" s="24"/>
      <c r="Q145" s="24"/>
      <c r="R145" s="24"/>
      <c r="S145" s="24"/>
      <c r="T145" s="24">
        <v>12</v>
      </c>
      <c r="U145" s="24">
        <v>3</v>
      </c>
      <c r="V145" s="22"/>
      <c r="W145" s="22">
        <v>593</v>
      </c>
      <c r="X145" s="22">
        <v>17220</v>
      </c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</row>
    <row r="146" spans="1:45" x14ac:dyDescent="0.25">
      <c r="A146" s="22" t="s">
        <v>122</v>
      </c>
      <c r="B146" s="22" t="s">
        <v>298</v>
      </c>
      <c r="C146" s="22" t="s">
        <v>411</v>
      </c>
      <c r="D146" s="22" t="s">
        <v>412</v>
      </c>
      <c r="E146" s="22">
        <v>9</v>
      </c>
      <c r="F146" s="22">
        <v>380</v>
      </c>
      <c r="G146" s="22">
        <v>0</v>
      </c>
      <c r="H146" s="24">
        <v>16</v>
      </c>
      <c r="I146" s="24">
        <v>19.3</v>
      </c>
      <c r="J146" s="24">
        <v>0</v>
      </c>
      <c r="K146" s="24">
        <v>0</v>
      </c>
      <c r="L146" s="24">
        <v>0</v>
      </c>
      <c r="M146" s="24">
        <v>0</v>
      </c>
      <c r="N146" s="24">
        <v>19.3</v>
      </c>
      <c r="O146" s="24">
        <v>15.5</v>
      </c>
      <c r="P146" s="24">
        <v>0</v>
      </c>
      <c r="Q146" s="24">
        <v>0</v>
      </c>
      <c r="R146" s="24">
        <v>0</v>
      </c>
      <c r="S146" s="24">
        <v>0</v>
      </c>
      <c r="T146" s="24">
        <v>15.5</v>
      </c>
      <c r="U146" s="24">
        <v>4</v>
      </c>
      <c r="V146" s="22">
        <v>0</v>
      </c>
      <c r="W146" s="22">
        <v>615</v>
      </c>
      <c r="X146" s="22">
        <v>19330</v>
      </c>
      <c r="Y146" s="22">
        <v>1</v>
      </c>
      <c r="Z146" s="22">
        <v>0</v>
      </c>
      <c r="AA146" s="22">
        <v>0</v>
      </c>
      <c r="AB146" s="22">
        <v>1</v>
      </c>
      <c r="AC146" s="22">
        <v>1</v>
      </c>
      <c r="AD146" s="22">
        <v>0</v>
      </c>
      <c r="AE146" s="22">
        <v>1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1</v>
      </c>
      <c r="AP146" s="22">
        <v>52</v>
      </c>
      <c r="AQ146" s="22">
        <v>3</v>
      </c>
      <c r="AR146" s="22">
        <v>3</v>
      </c>
      <c r="AS146" s="22">
        <v>0</v>
      </c>
    </row>
    <row r="147" spans="1:45" x14ac:dyDescent="0.25">
      <c r="A147" s="22" t="s">
        <v>122</v>
      </c>
      <c r="B147" s="22" t="s">
        <v>298</v>
      </c>
      <c r="C147" s="22" t="s">
        <v>413</v>
      </c>
      <c r="D147" s="22" t="s">
        <v>414</v>
      </c>
      <c r="E147" s="22">
        <v>5</v>
      </c>
      <c r="F147" s="22">
        <v>330</v>
      </c>
      <c r="G147" s="22">
        <v>0</v>
      </c>
      <c r="H147" s="24">
        <v>24</v>
      </c>
      <c r="I147" s="24">
        <v>9</v>
      </c>
      <c r="J147" s="24">
        <v>0</v>
      </c>
      <c r="K147" s="24">
        <v>0</v>
      </c>
      <c r="L147" s="24">
        <v>0</v>
      </c>
      <c r="M147" s="24">
        <v>0</v>
      </c>
      <c r="N147" s="24">
        <v>9</v>
      </c>
      <c r="O147" s="24">
        <v>11</v>
      </c>
      <c r="P147" s="24">
        <v>0</v>
      </c>
      <c r="Q147" s="24">
        <v>0</v>
      </c>
      <c r="R147" s="24">
        <v>0</v>
      </c>
      <c r="S147" s="24">
        <v>0</v>
      </c>
      <c r="T147" s="24">
        <v>11</v>
      </c>
      <c r="U147" s="24">
        <v>1</v>
      </c>
      <c r="V147" s="22">
        <v>0</v>
      </c>
      <c r="W147" s="22">
        <v>310</v>
      </c>
      <c r="X147" s="22">
        <v>14105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5</v>
      </c>
      <c r="AQ147" s="22">
        <v>0</v>
      </c>
      <c r="AR147" s="22">
        <v>0</v>
      </c>
      <c r="AS147" s="22">
        <v>0</v>
      </c>
    </row>
    <row r="148" spans="1:45" x14ac:dyDescent="0.25">
      <c r="A148" s="22" t="s">
        <v>122</v>
      </c>
      <c r="B148" s="22" t="s">
        <v>298</v>
      </c>
      <c r="C148" s="22" t="s">
        <v>415</v>
      </c>
      <c r="D148" s="22" t="s">
        <v>416</v>
      </c>
      <c r="E148" s="22">
        <v>7</v>
      </c>
      <c r="F148" s="22">
        <v>233</v>
      </c>
      <c r="G148" s="22">
        <v>0</v>
      </c>
      <c r="H148" s="24">
        <v>19</v>
      </c>
      <c r="I148" s="24">
        <v>14</v>
      </c>
      <c r="J148" s="24">
        <v>0</v>
      </c>
      <c r="K148" s="24">
        <v>0</v>
      </c>
      <c r="L148" s="24">
        <v>0</v>
      </c>
      <c r="M148" s="24">
        <v>0</v>
      </c>
      <c r="N148" s="24">
        <v>14</v>
      </c>
      <c r="O148" s="24">
        <v>15</v>
      </c>
      <c r="P148" s="24">
        <v>0</v>
      </c>
      <c r="Q148" s="24">
        <v>0</v>
      </c>
      <c r="R148" s="24">
        <v>0</v>
      </c>
      <c r="S148" s="24">
        <v>0</v>
      </c>
      <c r="T148" s="24">
        <v>15</v>
      </c>
      <c r="U148" s="24">
        <v>1</v>
      </c>
      <c r="V148" s="22">
        <v>0</v>
      </c>
      <c r="W148" s="22">
        <v>420</v>
      </c>
      <c r="X148" s="22">
        <v>11941.14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0</v>
      </c>
      <c r="AR148" s="22">
        <v>0</v>
      </c>
      <c r="AS148" s="22">
        <v>0</v>
      </c>
    </row>
    <row r="149" spans="1:45" x14ac:dyDescent="0.25">
      <c r="A149" s="22" t="s">
        <v>122</v>
      </c>
      <c r="B149" s="22" t="s">
        <v>298</v>
      </c>
      <c r="C149" s="22" t="s">
        <v>417</v>
      </c>
      <c r="D149" s="22" t="s">
        <v>418</v>
      </c>
      <c r="E149" s="22">
        <v>13</v>
      </c>
      <c r="F149" s="22">
        <v>357</v>
      </c>
      <c r="G149" s="22">
        <v>0</v>
      </c>
      <c r="H149" s="24">
        <v>26</v>
      </c>
      <c r="I149" s="24">
        <v>13</v>
      </c>
      <c r="J149" s="24">
        <v>0</v>
      </c>
      <c r="K149" s="24">
        <v>0</v>
      </c>
      <c r="L149" s="24">
        <v>0</v>
      </c>
      <c r="M149" s="24">
        <v>0</v>
      </c>
      <c r="N149" s="24">
        <v>13</v>
      </c>
      <c r="O149" s="24">
        <v>14</v>
      </c>
      <c r="P149" s="24">
        <v>0</v>
      </c>
      <c r="Q149" s="24">
        <v>0</v>
      </c>
      <c r="R149" s="24">
        <v>0</v>
      </c>
      <c r="S149" s="24">
        <v>0</v>
      </c>
      <c r="T149" s="24">
        <v>14</v>
      </c>
      <c r="U149" s="24">
        <v>3</v>
      </c>
      <c r="V149" s="22">
        <v>0</v>
      </c>
      <c r="W149" s="22">
        <v>893</v>
      </c>
      <c r="X149" s="22">
        <v>19557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17</v>
      </c>
      <c r="AQ149" s="22">
        <v>0</v>
      </c>
      <c r="AR149" s="22">
        <v>0</v>
      </c>
      <c r="AS149" s="22">
        <v>0</v>
      </c>
    </row>
    <row r="150" spans="1:45" x14ac:dyDescent="0.25">
      <c r="A150" s="22" t="s">
        <v>122</v>
      </c>
      <c r="B150" s="22" t="s">
        <v>298</v>
      </c>
      <c r="C150" s="22" t="s">
        <v>419</v>
      </c>
      <c r="D150" s="22" t="s">
        <v>420</v>
      </c>
      <c r="E150" s="22">
        <v>63</v>
      </c>
      <c r="F150" s="22">
        <v>1134</v>
      </c>
      <c r="G150" s="22"/>
      <c r="H150" s="24">
        <v>54.5</v>
      </c>
      <c r="I150" s="24">
        <v>58.9</v>
      </c>
      <c r="J150" s="24"/>
      <c r="K150" s="24"/>
      <c r="L150" s="24"/>
      <c r="M150" s="24"/>
      <c r="N150" s="24">
        <v>58.9</v>
      </c>
      <c r="O150" s="24">
        <v>40.200000000000003</v>
      </c>
      <c r="P150" s="24"/>
      <c r="Q150" s="24"/>
      <c r="R150" s="24"/>
      <c r="S150" s="24"/>
      <c r="T150" s="24">
        <v>40.200000000000003</v>
      </c>
      <c r="U150" s="24">
        <v>19.2</v>
      </c>
      <c r="V150" s="22"/>
      <c r="W150" s="22">
        <v>3372</v>
      </c>
      <c r="X150" s="22">
        <v>58442.5</v>
      </c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>
        <v>221</v>
      </c>
      <c r="AQ150" s="22">
        <v>7</v>
      </c>
      <c r="AR150" s="22">
        <v>4</v>
      </c>
      <c r="AS150" s="22">
        <v>1</v>
      </c>
    </row>
    <row r="151" spans="1:45" x14ac:dyDescent="0.25">
      <c r="A151" s="22" t="s">
        <v>122</v>
      </c>
      <c r="B151" s="22" t="s">
        <v>298</v>
      </c>
      <c r="C151" s="22" t="s">
        <v>421</v>
      </c>
      <c r="D151" s="22" t="s">
        <v>422</v>
      </c>
      <c r="E151" s="22">
        <v>7</v>
      </c>
      <c r="F151" s="22">
        <v>427</v>
      </c>
      <c r="G151" s="22">
        <v>0</v>
      </c>
      <c r="H151" s="24">
        <v>18</v>
      </c>
      <c r="I151" s="24">
        <v>11</v>
      </c>
      <c r="J151" s="24">
        <v>0</v>
      </c>
      <c r="K151" s="24">
        <v>0</v>
      </c>
      <c r="L151" s="24">
        <v>0</v>
      </c>
      <c r="M151" s="24">
        <v>0</v>
      </c>
      <c r="N151" s="24">
        <v>11</v>
      </c>
      <c r="O151" s="24">
        <v>10</v>
      </c>
      <c r="P151" s="24">
        <v>0</v>
      </c>
      <c r="Q151" s="24">
        <v>0</v>
      </c>
      <c r="R151" s="24">
        <v>0</v>
      </c>
      <c r="S151" s="24">
        <v>0</v>
      </c>
      <c r="T151" s="24">
        <v>10</v>
      </c>
      <c r="U151" s="24">
        <v>0.6</v>
      </c>
      <c r="V151" s="22">
        <v>0</v>
      </c>
      <c r="W151" s="22">
        <v>448</v>
      </c>
      <c r="X151" s="22">
        <v>11995.2</v>
      </c>
      <c r="Y151" s="22">
        <v>2</v>
      </c>
      <c r="Z151" s="22">
        <v>1</v>
      </c>
      <c r="AA151" s="22">
        <v>1</v>
      </c>
      <c r="AB151" s="22">
        <v>0</v>
      </c>
      <c r="AC151" s="22">
        <v>6</v>
      </c>
      <c r="AD151" s="22">
        <v>0</v>
      </c>
      <c r="AE151" s="22">
        <v>1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1</v>
      </c>
      <c r="AP151" s="22">
        <v>18</v>
      </c>
      <c r="AQ151" s="22">
        <v>2</v>
      </c>
      <c r="AR151" s="22">
        <v>0</v>
      </c>
      <c r="AS151" s="22">
        <v>1</v>
      </c>
    </row>
    <row r="152" spans="1:45" x14ac:dyDescent="0.25">
      <c r="A152" s="22" t="s">
        <v>122</v>
      </c>
      <c r="B152" s="22" t="s">
        <v>298</v>
      </c>
      <c r="C152" s="22" t="s">
        <v>423</v>
      </c>
      <c r="D152" s="22" t="s">
        <v>424</v>
      </c>
      <c r="E152" s="22">
        <v>25</v>
      </c>
      <c r="F152" s="22">
        <v>480.1</v>
      </c>
      <c r="G152" s="22">
        <v>0</v>
      </c>
      <c r="H152" s="24">
        <v>19.8</v>
      </c>
      <c r="I152" s="24">
        <v>23.1</v>
      </c>
      <c r="J152" s="24">
        <v>0</v>
      </c>
      <c r="K152" s="24">
        <v>0</v>
      </c>
      <c r="L152" s="24">
        <v>0</v>
      </c>
      <c r="M152" s="24">
        <v>0</v>
      </c>
      <c r="N152" s="24">
        <v>23.1</v>
      </c>
      <c r="O152" s="24">
        <v>19.5</v>
      </c>
      <c r="P152" s="24">
        <v>0</v>
      </c>
      <c r="Q152" s="24">
        <v>0</v>
      </c>
      <c r="R152" s="24">
        <v>0</v>
      </c>
      <c r="S152" s="24">
        <v>0</v>
      </c>
      <c r="T152" s="24">
        <v>19.5</v>
      </c>
      <c r="U152" s="24">
        <v>5.8</v>
      </c>
      <c r="V152" s="22">
        <v>0</v>
      </c>
      <c r="W152" s="22">
        <v>925</v>
      </c>
      <c r="X152" s="22">
        <v>26672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40</v>
      </c>
      <c r="AQ152" s="22">
        <v>2</v>
      </c>
      <c r="AR152" s="22">
        <v>3</v>
      </c>
      <c r="AS152" s="22">
        <v>1</v>
      </c>
    </row>
    <row r="153" spans="1:45" x14ac:dyDescent="0.25">
      <c r="A153" s="22" t="s">
        <v>122</v>
      </c>
      <c r="B153" s="22" t="s">
        <v>298</v>
      </c>
      <c r="C153" s="22" t="s">
        <v>425</v>
      </c>
      <c r="D153" s="22" t="s">
        <v>426</v>
      </c>
      <c r="E153" s="22">
        <v>156</v>
      </c>
      <c r="F153" s="22">
        <v>1959</v>
      </c>
      <c r="G153" s="22">
        <v>0</v>
      </c>
      <c r="H153" s="24">
        <v>145.1</v>
      </c>
      <c r="I153" s="24">
        <v>143.30000000000001</v>
      </c>
      <c r="J153" s="24">
        <v>0</v>
      </c>
      <c r="K153" s="24">
        <v>0</v>
      </c>
      <c r="L153" s="24">
        <v>0</v>
      </c>
      <c r="M153" s="24">
        <v>0</v>
      </c>
      <c r="N153" s="24">
        <v>143.30000000000001</v>
      </c>
      <c r="O153" s="24">
        <v>119.36</v>
      </c>
      <c r="P153" s="24">
        <v>0</v>
      </c>
      <c r="Q153" s="24">
        <v>0</v>
      </c>
      <c r="R153" s="24">
        <v>0</v>
      </c>
      <c r="S153" s="24">
        <v>0</v>
      </c>
      <c r="T153" s="24">
        <v>119.36</v>
      </c>
      <c r="U153" s="24">
        <v>110.34</v>
      </c>
      <c r="V153" s="22">
        <v>0</v>
      </c>
      <c r="W153" s="22">
        <v>10721</v>
      </c>
      <c r="X153" s="22">
        <v>341873.25</v>
      </c>
      <c r="Y153" s="22">
        <v>2</v>
      </c>
      <c r="Z153" s="22">
        <v>2</v>
      </c>
      <c r="AA153" s="22">
        <v>0</v>
      </c>
      <c r="AB153" s="22">
        <v>0</v>
      </c>
      <c r="AC153" s="22">
        <v>1</v>
      </c>
      <c r="AD153" s="22">
        <v>0</v>
      </c>
      <c r="AE153" s="22">
        <v>0</v>
      </c>
      <c r="AF153" s="22">
        <v>12</v>
      </c>
      <c r="AG153" s="22">
        <v>1</v>
      </c>
      <c r="AH153" s="22">
        <v>11</v>
      </c>
      <c r="AI153" s="22">
        <v>5</v>
      </c>
      <c r="AJ153" s="22">
        <v>19</v>
      </c>
      <c r="AK153" s="22">
        <v>2</v>
      </c>
      <c r="AL153" s="22">
        <v>0</v>
      </c>
      <c r="AM153" s="22">
        <v>2</v>
      </c>
      <c r="AN153" s="22">
        <v>13</v>
      </c>
      <c r="AO153" s="22">
        <v>13</v>
      </c>
      <c r="AP153" s="22">
        <v>78</v>
      </c>
      <c r="AQ153" s="22">
        <v>4</v>
      </c>
      <c r="AR153" s="22">
        <v>3</v>
      </c>
      <c r="AS153" s="22">
        <v>0</v>
      </c>
    </row>
    <row r="154" spans="1:45" x14ac:dyDescent="0.25">
      <c r="A154" s="22" t="s">
        <v>122</v>
      </c>
      <c r="B154" s="22" t="s">
        <v>298</v>
      </c>
      <c r="C154" s="22" t="s">
        <v>427</v>
      </c>
      <c r="D154" s="22" t="s">
        <v>428</v>
      </c>
      <c r="E154" s="22">
        <v>63</v>
      </c>
      <c r="F154" s="22">
        <v>1502.6</v>
      </c>
      <c r="G154" s="22">
        <v>0</v>
      </c>
      <c r="H154" s="24">
        <v>90.2</v>
      </c>
      <c r="I154" s="24">
        <v>79.2</v>
      </c>
      <c r="J154" s="24">
        <v>0</v>
      </c>
      <c r="K154" s="24">
        <v>0</v>
      </c>
      <c r="L154" s="24">
        <v>0</v>
      </c>
      <c r="M154" s="24">
        <v>0</v>
      </c>
      <c r="N154" s="24">
        <v>79.2</v>
      </c>
      <c r="O154" s="24">
        <v>71.3</v>
      </c>
      <c r="P154" s="24">
        <v>0</v>
      </c>
      <c r="Q154" s="24">
        <v>0</v>
      </c>
      <c r="R154" s="24">
        <v>0</v>
      </c>
      <c r="S154" s="24">
        <v>0</v>
      </c>
      <c r="T154" s="24">
        <v>71.3</v>
      </c>
      <c r="U154" s="24">
        <v>45.6</v>
      </c>
      <c r="V154" s="22">
        <v>0</v>
      </c>
      <c r="W154" s="22">
        <v>3857</v>
      </c>
      <c r="X154" s="22">
        <v>72829.8</v>
      </c>
      <c r="Y154" s="22">
        <v>1</v>
      </c>
      <c r="Z154" s="22">
        <v>1</v>
      </c>
      <c r="AA154" s="22">
        <v>0</v>
      </c>
      <c r="AB154" s="22">
        <v>0</v>
      </c>
      <c r="AC154" s="22">
        <v>20</v>
      </c>
      <c r="AD154" s="22">
        <v>0</v>
      </c>
      <c r="AE154" s="22">
        <v>0</v>
      </c>
      <c r="AF154" s="22">
        <v>3</v>
      </c>
      <c r="AG154" s="22">
        <v>3</v>
      </c>
      <c r="AH154" s="22">
        <v>0</v>
      </c>
      <c r="AI154" s="22">
        <v>0</v>
      </c>
      <c r="AJ154" s="22">
        <v>6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231</v>
      </c>
      <c r="AQ154" s="22">
        <v>5</v>
      </c>
      <c r="AR154" s="22">
        <v>8</v>
      </c>
      <c r="AS154" s="22">
        <v>3</v>
      </c>
    </row>
    <row r="155" spans="1:45" x14ac:dyDescent="0.25">
      <c r="A155" s="22" t="s">
        <v>122</v>
      </c>
      <c r="B155" s="22" t="s">
        <v>298</v>
      </c>
      <c r="C155" s="22" t="s">
        <v>429</v>
      </c>
      <c r="D155" s="22" t="s">
        <v>430</v>
      </c>
      <c r="E155" s="22">
        <v>6</v>
      </c>
      <c r="F155" s="22">
        <v>311</v>
      </c>
      <c r="G155" s="22">
        <v>0</v>
      </c>
      <c r="H155" s="24">
        <v>17.149999999999999</v>
      </c>
      <c r="I155" s="24">
        <v>6.95</v>
      </c>
      <c r="J155" s="24">
        <v>0</v>
      </c>
      <c r="K155" s="24">
        <v>0</v>
      </c>
      <c r="L155" s="24">
        <v>0</v>
      </c>
      <c r="M155" s="24">
        <v>0</v>
      </c>
      <c r="N155" s="24">
        <v>6.95</v>
      </c>
      <c r="O155" s="24">
        <v>4.8499999999999996</v>
      </c>
      <c r="P155" s="24">
        <v>0</v>
      </c>
      <c r="Q155" s="24">
        <v>0</v>
      </c>
      <c r="R155" s="24">
        <v>0</v>
      </c>
      <c r="S155" s="24">
        <v>0</v>
      </c>
      <c r="T155" s="24">
        <v>4.8499999999999996</v>
      </c>
      <c r="U155" s="24">
        <v>1.18</v>
      </c>
      <c r="V155" s="22">
        <v>0</v>
      </c>
      <c r="W155" s="22">
        <v>432</v>
      </c>
      <c r="X155" s="22">
        <v>10948.28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11</v>
      </c>
      <c r="AQ155" s="22">
        <v>1</v>
      </c>
      <c r="AR155" s="22">
        <v>0</v>
      </c>
      <c r="AS155" s="22">
        <v>0</v>
      </c>
    </row>
    <row r="156" spans="1:45" x14ac:dyDescent="0.25">
      <c r="A156" s="22" t="s">
        <v>122</v>
      </c>
      <c r="B156" s="22" t="s">
        <v>298</v>
      </c>
      <c r="C156" s="22" t="s">
        <v>431</v>
      </c>
      <c r="D156" s="22" t="s">
        <v>432</v>
      </c>
      <c r="E156" s="22">
        <v>9</v>
      </c>
      <c r="F156" s="22">
        <v>493</v>
      </c>
      <c r="G156" s="22">
        <v>0</v>
      </c>
      <c r="H156" s="24">
        <v>24</v>
      </c>
      <c r="I156" s="24">
        <v>16</v>
      </c>
      <c r="J156" s="24">
        <v>0</v>
      </c>
      <c r="K156" s="24">
        <v>0</v>
      </c>
      <c r="L156" s="24">
        <v>0</v>
      </c>
      <c r="M156" s="24">
        <v>0</v>
      </c>
      <c r="N156" s="24">
        <v>16</v>
      </c>
      <c r="O156" s="24">
        <v>12.25</v>
      </c>
      <c r="P156" s="24">
        <v>0</v>
      </c>
      <c r="Q156" s="24">
        <v>0</v>
      </c>
      <c r="R156" s="24">
        <v>0</v>
      </c>
      <c r="S156" s="24">
        <v>0</v>
      </c>
      <c r="T156" s="24">
        <v>12.25</v>
      </c>
      <c r="U156" s="24">
        <v>1.88</v>
      </c>
      <c r="V156" s="22">
        <v>0</v>
      </c>
      <c r="W156" s="22">
        <v>419</v>
      </c>
      <c r="X156" s="22">
        <v>17500.349999999999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28</v>
      </c>
      <c r="AQ156" s="22">
        <v>1</v>
      </c>
      <c r="AR156" s="22">
        <v>1</v>
      </c>
      <c r="AS156" s="22">
        <v>0</v>
      </c>
    </row>
    <row r="157" spans="1:45" x14ac:dyDescent="0.25">
      <c r="A157" s="22" t="s">
        <v>122</v>
      </c>
      <c r="B157" s="22" t="s">
        <v>298</v>
      </c>
      <c r="C157" s="22" t="s">
        <v>433</v>
      </c>
      <c r="D157" s="22" t="s">
        <v>434</v>
      </c>
      <c r="E157" s="22">
        <v>62</v>
      </c>
      <c r="F157" s="22">
        <v>2781</v>
      </c>
      <c r="G157" s="22">
        <v>0</v>
      </c>
      <c r="H157" s="24">
        <v>75.34</v>
      </c>
      <c r="I157" s="24">
        <v>70.599999999999994</v>
      </c>
      <c r="J157" s="24">
        <v>0</v>
      </c>
      <c r="K157" s="24">
        <v>2.6</v>
      </c>
      <c r="L157" s="24">
        <v>0</v>
      </c>
      <c r="M157" s="24">
        <v>0</v>
      </c>
      <c r="N157" s="24">
        <v>73.2</v>
      </c>
      <c r="O157" s="24">
        <v>64.989999999999995</v>
      </c>
      <c r="P157" s="24">
        <v>0</v>
      </c>
      <c r="Q157" s="24">
        <v>0</v>
      </c>
      <c r="R157" s="24">
        <v>0</v>
      </c>
      <c r="S157" s="24">
        <v>0</v>
      </c>
      <c r="T157" s="24">
        <v>64.989999999999995</v>
      </c>
      <c r="U157" s="24">
        <v>20.399999999999999</v>
      </c>
      <c r="V157" s="22">
        <v>0</v>
      </c>
      <c r="W157" s="22">
        <v>2858</v>
      </c>
      <c r="X157" s="22">
        <v>56247</v>
      </c>
      <c r="Y157" s="22">
        <v>56</v>
      </c>
      <c r="Z157" s="22">
        <v>4</v>
      </c>
      <c r="AA157" s="22">
        <v>52</v>
      </c>
      <c r="AB157" s="22">
        <v>0</v>
      </c>
      <c r="AC157" s="22">
        <v>0</v>
      </c>
      <c r="AD157" s="22">
        <v>0</v>
      </c>
      <c r="AE157" s="22">
        <v>52</v>
      </c>
      <c r="AF157" s="22">
        <v>1</v>
      </c>
      <c r="AG157" s="22">
        <v>1</v>
      </c>
      <c r="AH157" s="22">
        <v>0</v>
      </c>
      <c r="AI157" s="22">
        <v>0</v>
      </c>
      <c r="AJ157" s="22">
        <v>1</v>
      </c>
      <c r="AK157" s="22">
        <v>0</v>
      </c>
      <c r="AL157" s="22">
        <v>0</v>
      </c>
      <c r="AM157" s="22">
        <v>0</v>
      </c>
      <c r="AN157" s="22">
        <v>0</v>
      </c>
      <c r="AO157" s="22">
        <v>52</v>
      </c>
      <c r="AP157" s="22">
        <v>62</v>
      </c>
      <c r="AQ157" s="22">
        <v>1</v>
      </c>
      <c r="AR157" s="22">
        <v>4</v>
      </c>
      <c r="AS157" s="22">
        <v>0</v>
      </c>
    </row>
    <row r="158" spans="1:45" x14ac:dyDescent="0.25">
      <c r="A158" s="22" t="s">
        <v>122</v>
      </c>
      <c r="B158" s="22" t="s">
        <v>298</v>
      </c>
      <c r="C158" s="22" t="s">
        <v>435</v>
      </c>
      <c r="D158" s="22" t="s">
        <v>436</v>
      </c>
      <c r="E158" s="22">
        <v>28</v>
      </c>
      <c r="F158" s="22">
        <v>566.87</v>
      </c>
      <c r="G158" s="22"/>
      <c r="H158" s="24">
        <v>29.03</v>
      </c>
      <c r="I158" s="24">
        <v>19.46</v>
      </c>
      <c r="J158" s="24"/>
      <c r="K158" s="24"/>
      <c r="L158" s="24"/>
      <c r="M158" s="24"/>
      <c r="N158" s="24">
        <v>19.46</v>
      </c>
      <c r="O158" s="24">
        <v>16.579999999999998</v>
      </c>
      <c r="P158" s="24"/>
      <c r="Q158" s="24"/>
      <c r="R158" s="24">
        <v>9</v>
      </c>
      <c r="S158" s="24"/>
      <c r="T158" s="24">
        <v>25.58</v>
      </c>
      <c r="U158" s="24">
        <v>7.01</v>
      </c>
      <c r="V158" s="22"/>
      <c r="W158" s="22">
        <v>1280</v>
      </c>
      <c r="X158" s="22">
        <v>22146</v>
      </c>
      <c r="Y158" s="22"/>
      <c r="Z158" s="22"/>
      <c r="AA158" s="22"/>
      <c r="AB158" s="22"/>
      <c r="AC158" s="22">
        <v>1</v>
      </c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>
        <v>168</v>
      </c>
      <c r="AQ158" s="22">
        <v>4</v>
      </c>
      <c r="AR158" s="22">
        <v>3</v>
      </c>
      <c r="AS158" s="22"/>
    </row>
    <row r="159" spans="1:45" x14ac:dyDescent="0.25">
      <c r="A159" s="22" t="s">
        <v>122</v>
      </c>
      <c r="B159" s="22" t="s">
        <v>298</v>
      </c>
      <c r="C159" s="22" t="s">
        <v>437</v>
      </c>
      <c r="D159" s="22" t="s">
        <v>438</v>
      </c>
      <c r="E159" s="22">
        <v>12</v>
      </c>
      <c r="F159" s="22">
        <v>270.74</v>
      </c>
      <c r="G159" s="22">
        <v>0</v>
      </c>
      <c r="H159" s="24">
        <v>20.260000000000002</v>
      </c>
      <c r="I159" s="24">
        <v>16.510000000000002</v>
      </c>
      <c r="J159" s="24">
        <v>0</v>
      </c>
      <c r="K159" s="24">
        <v>0</v>
      </c>
      <c r="L159" s="24">
        <v>0</v>
      </c>
      <c r="M159" s="24">
        <v>0</v>
      </c>
      <c r="N159" s="24">
        <v>16.510000000000002</v>
      </c>
      <c r="O159" s="24">
        <v>12.99</v>
      </c>
      <c r="P159" s="24">
        <v>0</v>
      </c>
      <c r="Q159" s="24">
        <v>0</v>
      </c>
      <c r="R159" s="24">
        <v>0</v>
      </c>
      <c r="S159" s="24">
        <v>0</v>
      </c>
      <c r="T159" s="24">
        <v>12.99</v>
      </c>
      <c r="U159" s="24">
        <v>5.9</v>
      </c>
      <c r="V159" s="22">
        <v>0</v>
      </c>
      <c r="W159" s="22">
        <v>743</v>
      </c>
      <c r="X159" s="22">
        <v>18942.54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22</v>
      </c>
      <c r="AQ159" s="22">
        <v>0</v>
      </c>
      <c r="AR159" s="22">
        <v>0</v>
      </c>
      <c r="AS159" s="22">
        <v>0</v>
      </c>
    </row>
    <row r="160" spans="1:45" x14ac:dyDescent="0.25">
      <c r="A160" s="22" t="s">
        <v>122</v>
      </c>
      <c r="B160" s="22" t="s">
        <v>298</v>
      </c>
      <c r="C160" s="22" t="s">
        <v>439</v>
      </c>
      <c r="D160" s="22" t="s">
        <v>440</v>
      </c>
      <c r="E160" s="22">
        <v>27</v>
      </c>
      <c r="F160" s="22">
        <v>1008.71</v>
      </c>
      <c r="G160" s="22">
        <v>0</v>
      </c>
      <c r="H160" s="24">
        <v>48.41</v>
      </c>
      <c r="I160" s="24">
        <v>44.26</v>
      </c>
      <c r="J160" s="24">
        <v>0</v>
      </c>
      <c r="K160" s="24">
        <v>0</v>
      </c>
      <c r="L160" s="24">
        <v>0</v>
      </c>
      <c r="M160" s="24">
        <v>0</v>
      </c>
      <c r="N160" s="24">
        <v>44.26</v>
      </c>
      <c r="O160" s="24">
        <v>37.31</v>
      </c>
      <c r="P160" s="24">
        <v>0</v>
      </c>
      <c r="Q160" s="24">
        <v>0</v>
      </c>
      <c r="R160" s="24">
        <v>0</v>
      </c>
      <c r="S160" s="24">
        <v>0</v>
      </c>
      <c r="T160" s="24">
        <v>37.31</v>
      </c>
      <c r="U160" s="24">
        <v>14.39</v>
      </c>
      <c r="V160" s="22">
        <v>0</v>
      </c>
      <c r="W160" s="22">
        <v>1593</v>
      </c>
      <c r="X160" s="22">
        <v>45958</v>
      </c>
      <c r="Y160" s="22">
        <v>1</v>
      </c>
      <c r="Z160" s="22">
        <v>0</v>
      </c>
      <c r="AA160" s="22">
        <v>1</v>
      </c>
      <c r="AB160" s="22">
        <v>0</v>
      </c>
      <c r="AC160" s="22">
        <v>1</v>
      </c>
      <c r="AD160" s="22">
        <v>0</v>
      </c>
      <c r="AE160" s="22">
        <v>1</v>
      </c>
      <c r="AF160" s="22">
        <v>1</v>
      </c>
      <c r="AG160" s="22">
        <v>0</v>
      </c>
      <c r="AH160" s="22">
        <v>1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1</v>
      </c>
      <c r="AO160" s="22">
        <v>2</v>
      </c>
      <c r="AP160" s="22">
        <v>94</v>
      </c>
      <c r="AQ160" s="22">
        <v>1</v>
      </c>
      <c r="AR160" s="22">
        <v>2</v>
      </c>
      <c r="AS160" s="22">
        <v>1</v>
      </c>
    </row>
    <row r="161" spans="1:45" x14ac:dyDescent="0.25">
      <c r="A161" s="22" t="s">
        <v>122</v>
      </c>
      <c r="B161" s="22" t="s">
        <v>298</v>
      </c>
      <c r="C161" s="22" t="s">
        <v>441</v>
      </c>
      <c r="D161" s="22" t="s">
        <v>442</v>
      </c>
      <c r="E161" s="22">
        <v>45</v>
      </c>
      <c r="F161" s="22">
        <v>1767</v>
      </c>
      <c r="G161" s="22">
        <v>0</v>
      </c>
      <c r="H161" s="24">
        <v>82.5</v>
      </c>
      <c r="I161" s="24">
        <v>74.64</v>
      </c>
      <c r="J161" s="24">
        <v>0</v>
      </c>
      <c r="K161" s="24">
        <v>0</v>
      </c>
      <c r="L161" s="24">
        <v>0</v>
      </c>
      <c r="M161" s="24">
        <v>0</v>
      </c>
      <c r="N161" s="24">
        <v>74.64</v>
      </c>
      <c r="O161" s="24">
        <v>58.9</v>
      </c>
      <c r="P161" s="24">
        <v>0</v>
      </c>
      <c r="Q161" s="24">
        <v>0</v>
      </c>
      <c r="R161" s="24">
        <v>0</v>
      </c>
      <c r="S161" s="24">
        <v>0</v>
      </c>
      <c r="T161" s="24">
        <v>58.9</v>
      </c>
      <c r="U161" s="24">
        <v>31.6</v>
      </c>
      <c r="V161" s="22">
        <v>0</v>
      </c>
      <c r="W161" s="22">
        <v>3490</v>
      </c>
      <c r="X161" s="22">
        <v>73062</v>
      </c>
      <c r="Y161" s="22">
        <v>1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1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1</v>
      </c>
      <c r="AP161" s="22">
        <v>109</v>
      </c>
      <c r="AQ161" s="22">
        <v>8</v>
      </c>
      <c r="AR161" s="22">
        <v>2</v>
      </c>
      <c r="AS161" s="22">
        <v>1</v>
      </c>
    </row>
    <row r="162" spans="1:45" x14ac:dyDescent="0.25">
      <c r="A162" s="22" t="s">
        <v>122</v>
      </c>
      <c r="B162" s="22" t="s">
        <v>298</v>
      </c>
      <c r="C162" s="22" t="s">
        <v>443</v>
      </c>
      <c r="D162" s="22" t="s">
        <v>444</v>
      </c>
      <c r="E162" s="22">
        <v>15</v>
      </c>
      <c r="F162" s="22">
        <v>447.8</v>
      </c>
      <c r="G162" s="22">
        <v>0</v>
      </c>
      <c r="H162" s="24">
        <v>33.43</v>
      </c>
      <c r="I162" s="24">
        <v>25.16</v>
      </c>
      <c r="J162" s="24">
        <v>0</v>
      </c>
      <c r="K162" s="24">
        <v>0</v>
      </c>
      <c r="L162" s="24">
        <v>0</v>
      </c>
      <c r="M162" s="24">
        <v>0</v>
      </c>
      <c r="N162" s="24">
        <v>25.16</v>
      </c>
      <c r="O162" s="24">
        <v>23.18</v>
      </c>
      <c r="P162" s="24">
        <v>0</v>
      </c>
      <c r="Q162" s="24">
        <v>0</v>
      </c>
      <c r="R162" s="24">
        <v>0</v>
      </c>
      <c r="S162" s="24">
        <v>0</v>
      </c>
      <c r="T162" s="24">
        <v>23.18</v>
      </c>
      <c r="U162" s="24">
        <v>8.73</v>
      </c>
      <c r="V162" s="22">
        <v>0</v>
      </c>
      <c r="W162" s="22">
        <v>977</v>
      </c>
      <c r="X162" s="22">
        <v>24280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44</v>
      </c>
      <c r="AQ162" s="22">
        <v>2</v>
      </c>
      <c r="AR162" s="22">
        <v>1</v>
      </c>
      <c r="AS162" s="22">
        <v>0</v>
      </c>
    </row>
    <row r="163" spans="1:45" x14ac:dyDescent="0.25">
      <c r="A163" s="22" t="s">
        <v>122</v>
      </c>
      <c r="B163" s="22" t="s">
        <v>298</v>
      </c>
      <c r="C163" s="22" t="s">
        <v>445</v>
      </c>
      <c r="D163" s="22" t="s">
        <v>446</v>
      </c>
      <c r="E163" s="22">
        <v>12</v>
      </c>
      <c r="F163" s="22">
        <v>1100</v>
      </c>
      <c r="G163" s="22">
        <v>0</v>
      </c>
      <c r="H163" s="24">
        <v>19.899999999999999</v>
      </c>
      <c r="I163" s="24">
        <v>15.71</v>
      </c>
      <c r="J163" s="24">
        <v>0</v>
      </c>
      <c r="K163" s="24">
        <v>0</v>
      </c>
      <c r="L163" s="24">
        <v>0</v>
      </c>
      <c r="M163" s="24">
        <v>0</v>
      </c>
      <c r="N163" s="24">
        <v>15.71</v>
      </c>
      <c r="O163" s="24">
        <v>17.329999999999998</v>
      </c>
      <c r="P163" s="24">
        <v>0</v>
      </c>
      <c r="Q163" s="24">
        <v>0</v>
      </c>
      <c r="R163" s="24">
        <v>0</v>
      </c>
      <c r="S163" s="24">
        <v>0</v>
      </c>
      <c r="T163" s="24">
        <v>17.329999999999998</v>
      </c>
      <c r="U163" s="24">
        <v>0</v>
      </c>
      <c r="V163" s="22">
        <v>0</v>
      </c>
      <c r="W163" s="22">
        <v>487</v>
      </c>
      <c r="X163" s="22">
        <v>14750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35</v>
      </c>
      <c r="AQ163" s="22">
        <v>0</v>
      </c>
      <c r="AR163" s="22">
        <v>0</v>
      </c>
      <c r="AS163" s="22">
        <v>0</v>
      </c>
    </row>
    <row r="164" spans="1:45" x14ac:dyDescent="0.25">
      <c r="A164" s="22" t="s">
        <v>122</v>
      </c>
      <c r="B164" s="22" t="s">
        <v>298</v>
      </c>
      <c r="C164" s="22" t="s">
        <v>447</v>
      </c>
      <c r="D164" s="22" t="s">
        <v>448</v>
      </c>
      <c r="E164" s="22">
        <v>28</v>
      </c>
      <c r="F164" s="22">
        <v>653.70000000000005</v>
      </c>
      <c r="G164" s="22">
        <v>0</v>
      </c>
      <c r="H164" s="24">
        <v>54.7</v>
      </c>
      <c r="I164" s="24">
        <v>40</v>
      </c>
      <c r="J164" s="24">
        <v>0</v>
      </c>
      <c r="K164" s="24">
        <v>0</v>
      </c>
      <c r="L164" s="24">
        <v>102</v>
      </c>
      <c r="M164" s="24">
        <v>1.7</v>
      </c>
      <c r="N164" s="24">
        <v>143.69999999999999</v>
      </c>
      <c r="O164" s="24">
        <v>34.799999999999997</v>
      </c>
      <c r="P164" s="24">
        <v>0</v>
      </c>
      <c r="Q164" s="24">
        <v>0</v>
      </c>
      <c r="R164" s="24">
        <v>0</v>
      </c>
      <c r="S164" s="24">
        <v>0</v>
      </c>
      <c r="T164" s="24">
        <v>34.799999999999997</v>
      </c>
      <c r="U164" s="24">
        <v>13.3</v>
      </c>
      <c r="V164" s="22">
        <v>0</v>
      </c>
      <c r="W164" s="22">
        <v>1399</v>
      </c>
      <c r="X164" s="22">
        <v>34109.14</v>
      </c>
      <c r="Y164" s="22">
        <v>1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1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1</v>
      </c>
      <c r="AP164" s="22">
        <v>55</v>
      </c>
      <c r="AQ164" s="22">
        <v>4</v>
      </c>
      <c r="AR164" s="22">
        <v>1</v>
      </c>
      <c r="AS164" s="22">
        <v>1</v>
      </c>
    </row>
    <row r="165" spans="1:45" x14ac:dyDescent="0.25">
      <c r="A165" s="22" t="s">
        <v>122</v>
      </c>
      <c r="B165" s="22" t="s">
        <v>298</v>
      </c>
      <c r="C165" s="22" t="s">
        <v>449</v>
      </c>
      <c r="D165" s="22" t="s">
        <v>450</v>
      </c>
      <c r="E165" s="22">
        <v>33</v>
      </c>
      <c r="F165" s="22">
        <v>1666.7</v>
      </c>
      <c r="G165" s="22">
        <v>0</v>
      </c>
      <c r="H165" s="24">
        <v>90.05</v>
      </c>
      <c r="I165" s="24">
        <v>87.26</v>
      </c>
      <c r="J165" s="24">
        <v>0</v>
      </c>
      <c r="K165" s="24">
        <v>0</v>
      </c>
      <c r="L165" s="24">
        <v>0</v>
      </c>
      <c r="M165" s="24">
        <v>0</v>
      </c>
      <c r="N165" s="24">
        <v>87.26</v>
      </c>
      <c r="O165" s="24">
        <v>74.819999999999993</v>
      </c>
      <c r="P165" s="24">
        <v>0</v>
      </c>
      <c r="Q165" s="24">
        <v>0</v>
      </c>
      <c r="R165" s="24">
        <v>0</v>
      </c>
      <c r="S165" s="24">
        <v>0</v>
      </c>
      <c r="T165" s="24">
        <v>74.819999999999993</v>
      </c>
      <c r="U165" s="24">
        <v>29.54</v>
      </c>
      <c r="V165" s="22">
        <v>0</v>
      </c>
      <c r="W165" s="22">
        <v>2073</v>
      </c>
      <c r="X165" s="22">
        <v>73017.27</v>
      </c>
      <c r="Y165" s="22">
        <v>0</v>
      </c>
      <c r="Z165" s="22">
        <v>0</v>
      </c>
      <c r="AA165" s="22">
        <v>0</v>
      </c>
      <c r="AB165" s="22">
        <v>0</v>
      </c>
      <c r="AC165" s="22">
        <v>8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82</v>
      </c>
      <c r="AQ165" s="22">
        <v>1</v>
      </c>
      <c r="AR165" s="22">
        <v>5</v>
      </c>
      <c r="AS165" s="22">
        <v>2</v>
      </c>
    </row>
    <row r="166" spans="1:45" x14ac:dyDescent="0.25">
      <c r="A166" s="22" t="s">
        <v>122</v>
      </c>
      <c r="B166" s="22" t="s">
        <v>298</v>
      </c>
      <c r="C166" s="22" t="s">
        <v>451</v>
      </c>
      <c r="D166" s="22" t="s">
        <v>452</v>
      </c>
      <c r="E166" s="22">
        <v>21</v>
      </c>
      <c r="F166" s="22">
        <v>2027</v>
      </c>
      <c r="G166" s="22">
        <v>0</v>
      </c>
      <c r="H166" s="24">
        <v>61</v>
      </c>
      <c r="I166" s="24">
        <v>35</v>
      </c>
      <c r="J166" s="24">
        <v>0</v>
      </c>
      <c r="K166" s="24">
        <v>0</v>
      </c>
      <c r="L166" s="24">
        <v>0</v>
      </c>
      <c r="M166" s="24">
        <v>0</v>
      </c>
      <c r="N166" s="24">
        <v>35</v>
      </c>
      <c r="O166" s="24">
        <v>25</v>
      </c>
      <c r="P166" s="24">
        <v>0</v>
      </c>
      <c r="Q166" s="24">
        <v>0</v>
      </c>
      <c r="R166" s="24">
        <v>0</v>
      </c>
      <c r="S166" s="24">
        <v>0</v>
      </c>
      <c r="T166" s="24">
        <v>25</v>
      </c>
      <c r="U166" s="24">
        <v>1</v>
      </c>
      <c r="V166" s="22">
        <v>0</v>
      </c>
      <c r="W166" s="22">
        <v>905</v>
      </c>
      <c r="X166" s="22">
        <v>34424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1</v>
      </c>
      <c r="AG166" s="22">
        <v>0</v>
      </c>
      <c r="AH166" s="22">
        <v>1</v>
      </c>
      <c r="AI166" s="22">
        <v>1</v>
      </c>
      <c r="AJ166" s="22">
        <v>8</v>
      </c>
      <c r="AK166" s="22">
        <v>0</v>
      </c>
      <c r="AL166" s="22">
        <v>0</v>
      </c>
      <c r="AM166" s="22">
        <v>0</v>
      </c>
      <c r="AN166" s="22">
        <v>1</v>
      </c>
      <c r="AO166" s="22">
        <v>1</v>
      </c>
      <c r="AP166" s="22">
        <v>61</v>
      </c>
      <c r="AQ166" s="22">
        <v>4</v>
      </c>
      <c r="AR166" s="22">
        <v>1</v>
      </c>
      <c r="AS166" s="22">
        <v>0</v>
      </c>
    </row>
    <row r="167" spans="1:45" x14ac:dyDescent="0.25">
      <c r="A167" s="22" t="s">
        <v>122</v>
      </c>
      <c r="B167" s="22" t="s">
        <v>298</v>
      </c>
      <c r="C167" s="22" t="s">
        <v>453</v>
      </c>
      <c r="D167" s="22" t="s">
        <v>454</v>
      </c>
      <c r="E167" s="22">
        <v>17</v>
      </c>
      <c r="F167" s="22">
        <v>1101.6199999999999</v>
      </c>
      <c r="G167" s="22">
        <v>0</v>
      </c>
      <c r="H167" s="24">
        <v>31.03</v>
      </c>
      <c r="I167" s="24">
        <v>28.84</v>
      </c>
      <c r="J167" s="24">
        <v>0</v>
      </c>
      <c r="K167" s="24">
        <v>0</v>
      </c>
      <c r="L167" s="24">
        <v>0</v>
      </c>
      <c r="M167" s="24">
        <v>0</v>
      </c>
      <c r="N167" s="24">
        <v>28.84</v>
      </c>
      <c r="O167" s="24">
        <v>23.07</v>
      </c>
      <c r="P167" s="24">
        <v>0</v>
      </c>
      <c r="Q167" s="24">
        <v>0</v>
      </c>
      <c r="R167" s="24">
        <v>0</v>
      </c>
      <c r="S167" s="24">
        <v>0</v>
      </c>
      <c r="T167" s="24">
        <v>23.07</v>
      </c>
      <c r="U167" s="24">
        <v>4.7</v>
      </c>
      <c r="V167" s="22">
        <v>0</v>
      </c>
      <c r="W167" s="22">
        <v>1178</v>
      </c>
      <c r="X167" s="22">
        <v>36260.559999999998</v>
      </c>
      <c r="Y167" s="22">
        <v>0</v>
      </c>
      <c r="Z167" s="22">
        <v>0</v>
      </c>
      <c r="AA167" s="22">
        <v>0</v>
      </c>
      <c r="AB167" s="22">
        <v>0</v>
      </c>
      <c r="AC167" s="22">
        <v>9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1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34</v>
      </c>
      <c r="AQ167" s="22">
        <v>2</v>
      </c>
      <c r="AR167" s="22">
        <v>2</v>
      </c>
      <c r="AS167" s="22">
        <v>0</v>
      </c>
    </row>
    <row r="168" spans="1:45" x14ac:dyDescent="0.25">
      <c r="A168" s="22" t="s">
        <v>122</v>
      </c>
      <c r="B168" s="22" t="s">
        <v>298</v>
      </c>
      <c r="C168" s="22" t="s">
        <v>455</v>
      </c>
      <c r="D168" s="22" t="s">
        <v>456</v>
      </c>
      <c r="E168" s="22">
        <v>54</v>
      </c>
      <c r="F168" s="22">
        <v>1294</v>
      </c>
      <c r="G168" s="22">
        <v>0</v>
      </c>
      <c r="H168" s="24">
        <v>52.08</v>
      </c>
      <c r="I168" s="24">
        <v>51.67</v>
      </c>
      <c r="J168" s="24">
        <v>0</v>
      </c>
      <c r="K168" s="24">
        <v>0</v>
      </c>
      <c r="L168" s="24">
        <v>0</v>
      </c>
      <c r="M168" s="24">
        <v>0</v>
      </c>
      <c r="N168" s="24">
        <v>51.67</v>
      </c>
      <c r="O168" s="24">
        <v>48.41</v>
      </c>
      <c r="P168" s="24">
        <v>0</v>
      </c>
      <c r="Q168" s="24">
        <v>0</v>
      </c>
      <c r="R168" s="24">
        <v>0</v>
      </c>
      <c r="S168" s="24">
        <v>0</v>
      </c>
      <c r="T168" s="24">
        <v>48.41</v>
      </c>
      <c r="U168" s="24">
        <v>18.2</v>
      </c>
      <c r="V168" s="22">
        <v>0</v>
      </c>
      <c r="W168" s="22">
        <v>2964</v>
      </c>
      <c r="X168" s="22">
        <v>65085.279999999999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94</v>
      </c>
      <c r="AQ168" s="22">
        <v>9</v>
      </c>
      <c r="AR168" s="22">
        <v>4</v>
      </c>
      <c r="AS168" s="22">
        <v>2</v>
      </c>
    </row>
    <row r="169" spans="1:45" x14ac:dyDescent="0.25">
      <c r="A169" s="22" t="s">
        <v>122</v>
      </c>
      <c r="B169" s="22" t="s">
        <v>298</v>
      </c>
      <c r="C169" s="22" t="s">
        <v>457</v>
      </c>
      <c r="D169" s="22" t="s">
        <v>458</v>
      </c>
      <c r="E169" s="22">
        <v>5</v>
      </c>
      <c r="F169" s="22">
        <v>278</v>
      </c>
      <c r="G169" s="22">
        <v>0</v>
      </c>
      <c r="H169" s="24">
        <v>13</v>
      </c>
      <c r="I169" s="24">
        <v>11</v>
      </c>
      <c r="J169" s="24">
        <v>0</v>
      </c>
      <c r="K169" s="24">
        <v>0</v>
      </c>
      <c r="L169" s="24">
        <v>0</v>
      </c>
      <c r="M169" s="24">
        <v>0</v>
      </c>
      <c r="N169" s="24">
        <v>11</v>
      </c>
      <c r="O169" s="24">
        <v>10</v>
      </c>
      <c r="P169" s="24">
        <v>0</v>
      </c>
      <c r="Q169" s="24">
        <v>0</v>
      </c>
      <c r="R169" s="24">
        <v>0</v>
      </c>
      <c r="S169" s="24">
        <v>0</v>
      </c>
      <c r="T169" s="24">
        <v>10</v>
      </c>
      <c r="U169" s="24">
        <v>11</v>
      </c>
      <c r="V169" s="22">
        <v>0</v>
      </c>
      <c r="W169" s="22">
        <v>396</v>
      </c>
      <c r="X169" s="22">
        <v>11600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13</v>
      </c>
      <c r="AQ169" s="22">
        <v>0</v>
      </c>
      <c r="AR169" s="22">
        <v>3</v>
      </c>
      <c r="AS169" s="22">
        <v>0</v>
      </c>
    </row>
    <row r="170" spans="1:45" x14ac:dyDescent="0.25">
      <c r="A170" s="22" t="s">
        <v>122</v>
      </c>
      <c r="B170" s="22" t="s">
        <v>298</v>
      </c>
      <c r="C170" s="22" t="s">
        <v>459</v>
      </c>
      <c r="D170" s="22" t="s">
        <v>460</v>
      </c>
      <c r="E170" s="22">
        <v>13</v>
      </c>
      <c r="F170" s="22">
        <v>1295</v>
      </c>
      <c r="G170" s="22">
        <v>0</v>
      </c>
      <c r="H170" s="24">
        <v>29.92</v>
      </c>
      <c r="I170" s="24">
        <v>0</v>
      </c>
      <c r="J170" s="24">
        <v>0</v>
      </c>
      <c r="K170" s="24">
        <v>0</v>
      </c>
      <c r="L170" s="24">
        <v>24.9</v>
      </c>
      <c r="M170" s="24">
        <v>0</v>
      </c>
      <c r="N170" s="24">
        <v>24.9</v>
      </c>
      <c r="O170" s="24">
        <v>0</v>
      </c>
      <c r="P170" s="24">
        <v>0</v>
      </c>
      <c r="Q170" s="24">
        <v>0</v>
      </c>
      <c r="R170" s="24">
        <v>19.309999999999999</v>
      </c>
      <c r="S170" s="24">
        <v>0</v>
      </c>
      <c r="T170" s="24">
        <v>19.309999999999999</v>
      </c>
      <c r="U170" s="24">
        <v>1.41</v>
      </c>
      <c r="V170" s="22">
        <v>0</v>
      </c>
      <c r="W170" s="22">
        <v>945</v>
      </c>
      <c r="X170" s="22">
        <v>19262</v>
      </c>
      <c r="Y170" s="22">
        <v>0</v>
      </c>
      <c r="Z170" s="22">
        <v>0</v>
      </c>
      <c r="AA170" s="22">
        <v>0</v>
      </c>
      <c r="AB170" s="22">
        <v>0</v>
      </c>
      <c r="AC170" s="22">
        <v>3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19</v>
      </c>
      <c r="AQ170" s="22">
        <v>3</v>
      </c>
      <c r="AR170" s="22">
        <v>1</v>
      </c>
      <c r="AS170" s="22">
        <v>1</v>
      </c>
    </row>
    <row r="171" spans="1:45" x14ac:dyDescent="0.25">
      <c r="A171" s="22" t="s">
        <v>122</v>
      </c>
      <c r="B171" s="22" t="s">
        <v>298</v>
      </c>
      <c r="C171" s="22" t="s">
        <v>461</v>
      </c>
      <c r="D171" s="22" t="s">
        <v>462</v>
      </c>
      <c r="E171" s="22">
        <v>67</v>
      </c>
      <c r="F171" s="22">
        <v>1513</v>
      </c>
      <c r="G171" s="22">
        <v>0</v>
      </c>
      <c r="H171" s="24">
        <v>50.61</v>
      </c>
      <c r="I171" s="24">
        <v>51.28</v>
      </c>
      <c r="J171" s="24">
        <v>0</v>
      </c>
      <c r="K171" s="24">
        <v>0</v>
      </c>
      <c r="L171" s="24">
        <v>0</v>
      </c>
      <c r="M171" s="24">
        <v>0</v>
      </c>
      <c r="N171" s="24">
        <v>51.28</v>
      </c>
      <c r="O171" s="24">
        <v>45.72</v>
      </c>
      <c r="P171" s="24">
        <v>0</v>
      </c>
      <c r="Q171" s="24">
        <v>0</v>
      </c>
      <c r="R171" s="24">
        <v>0</v>
      </c>
      <c r="S171" s="24">
        <v>0</v>
      </c>
      <c r="T171" s="24">
        <v>45.72</v>
      </c>
      <c r="U171" s="24">
        <v>9.81</v>
      </c>
      <c r="V171" s="22">
        <v>0</v>
      </c>
      <c r="W171" s="22">
        <v>2001</v>
      </c>
      <c r="X171" s="22">
        <v>39656.239999999998</v>
      </c>
      <c r="Y171" s="22">
        <v>2</v>
      </c>
      <c r="Z171" s="22">
        <v>1</v>
      </c>
      <c r="AA171" s="22">
        <v>0</v>
      </c>
      <c r="AB171" s="22">
        <v>0</v>
      </c>
      <c r="AC171" s="22">
        <v>48</v>
      </c>
      <c r="AD171" s="22">
        <v>57</v>
      </c>
      <c r="AE171" s="22">
        <v>1</v>
      </c>
      <c r="AF171" s="22">
        <v>0</v>
      </c>
      <c r="AG171" s="22">
        <v>0</v>
      </c>
      <c r="AH171" s="22">
        <v>0</v>
      </c>
      <c r="AI171" s="22">
        <v>0</v>
      </c>
      <c r="AJ171" s="22">
        <v>10</v>
      </c>
      <c r="AK171" s="22">
        <v>0</v>
      </c>
      <c r="AL171" s="22">
        <v>0</v>
      </c>
      <c r="AM171" s="22">
        <v>0</v>
      </c>
      <c r="AN171" s="22">
        <v>0</v>
      </c>
      <c r="AO171" s="22">
        <v>1</v>
      </c>
      <c r="AP171" s="22">
        <v>181</v>
      </c>
      <c r="AQ171" s="22">
        <v>2</v>
      </c>
      <c r="AR171" s="22">
        <v>9</v>
      </c>
      <c r="AS171" s="22">
        <v>11</v>
      </c>
    </row>
    <row r="172" spans="1:45" x14ac:dyDescent="0.25">
      <c r="A172" s="22" t="s">
        <v>122</v>
      </c>
      <c r="B172" s="22" t="s">
        <v>298</v>
      </c>
      <c r="C172" s="22" t="s">
        <v>463</v>
      </c>
      <c r="D172" s="22" t="s">
        <v>464</v>
      </c>
      <c r="E172" s="22">
        <v>8</v>
      </c>
      <c r="F172" s="22">
        <v>389</v>
      </c>
      <c r="G172" s="22">
        <v>0</v>
      </c>
      <c r="H172" s="24">
        <v>24</v>
      </c>
      <c r="I172" s="24">
        <v>20</v>
      </c>
      <c r="J172" s="24">
        <v>0</v>
      </c>
      <c r="K172" s="24">
        <v>0</v>
      </c>
      <c r="L172" s="24">
        <v>0</v>
      </c>
      <c r="M172" s="24">
        <v>0</v>
      </c>
      <c r="N172" s="24">
        <v>20</v>
      </c>
      <c r="O172" s="24">
        <v>13</v>
      </c>
      <c r="P172" s="24">
        <v>0</v>
      </c>
      <c r="Q172" s="24">
        <v>0</v>
      </c>
      <c r="R172" s="24">
        <v>0</v>
      </c>
      <c r="S172" s="24">
        <v>0</v>
      </c>
      <c r="T172" s="24">
        <v>13</v>
      </c>
      <c r="U172" s="24">
        <v>5</v>
      </c>
      <c r="V172" s="22">
        <v>0</v>
      </c>
      <c r="W172" s="22">
        <v>438</v>
      </c>
      <c r="X172" s="22">
        <v>13765.94</v>
      </c>
      <c r="Y172" s="22">
        <v>0</v>
      </c>
      <c r="Z172" s="22">
        <v>0</v>
      </c>
      <c r="AA172" s="22">
        <v>0</v>
      </c>
      <c r="AB172" s="22">
        <v>0</v>
      </c>
      <c r="AC172" s="22">
        <v>3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19</v>
      </c>
      <c r="AQ172" s="22">
        <v>0</v>
      </c>
      <c r="AR172" s="22">
        <v>0</v>
      </c>
      <c r="AS172" s="22">
        <v>0</v>
      </c>
    </row>
    <row r="173" spans="1:45" x14ac:dyDescent="0.25">
      <c r="A173" s="22" t="s">
        <v>122</v>
      </c>
      <c r="B173" s="22" t="s">
        <v>298</v>
      </c>
      <c r="C173" s="22" t="s">
        <v>465</v>
      </c>
      <c r="D173" s="22" t="s">
        <v>466</v>
      </c>
      <c r="E173" s="22">
        <v>8</v>
      </c>
      <c r="F173" s="22">
        <v>228</v>
      </c>
      <c r="G173" s="22">
        <v>0</v>
      </c>
      <c r="H173" s="24">
        <v>18</v>
      </c>
      <c r="I173" s="24">
        <v>12</v>
      </c>
      <c r="J173" s="24">
        <v>0</v>
      </c>
      <c r="K173" s="24">
        <v>0</v>
      </c>
      <c r="L173" s="24">
        <v>0</v>
      </c>
      <c r="M173" s="24">
        <v>0</v>
      </c>
      <c r="N173" s="24">
        <v>12</v>
      </c>
      <c r="O173" s="24">
        <v>12</v>
      </c>
      <c r="P173" s="24">
        <v>0</v>
      </c>
      <c r="Q173" s="24">
        <v>0</v>
      </c>
      <c r="R173" s="24">
        <v>0</v>
      </c>
      <c r="S173" s="24">
        <v>0</v>
      </c>
      <c r="T173" s="24">
        <v>12</v>
      </c>
      <c r="U173" s="24">
        <v>1</v>
      </c>
      <c r="V173" s="22">
        <v>0</v>
      </c>
      <c r="W173" s="22">
        <v>454</v>
      </c>
      <c r="X173" s="22">
        <v>18217.84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12</v>
      </c>
      <c r="AQ173" s="22">
        <v>0</v>
      </c>
      <c r="AR173" s="22">
        <v>0</v>
      </c>
      <c r="AS173" s="22">
        <v>0</v>
      </c>
    </row>
    <row r="174" spans="1:45" x14ac:dyDescent="0.25">
      <c r="A174" s="22" t="s">
        <v>122</v>
      </c>
      <c r="B174" s="22" t="s">
        <v>298</v>
      </c>
      <c r="C174" s="22" t="s">
        <v>467</v>
      </c>
      <c r="D174" s="22" t="s">
        <v>468</v>
      </c>
      <c r="E174" s="22">
        <v>46</v>
      </c>
      <c r="F174" s="22">
        <v>1000</v>
      </c>
      <c r="G174" s="22">
        <v>0</v>
      </c>
      <c r="H174" s="24">
        <v>74.06</v>
      </c>
      <c r="I174" s="24">
        <v>71.849999999999994</v>
      </c>
      <c r="J174" s="24">
        <v>0</v>
      </c>
      <c r="K174" s="24">
        <v>0</v>
      </c>
      <c r="L174" s="24">
        <v>0</v>
      </c>
      <c r="M174" s="24">
        <v>0</v>
      </c>
      <c r="N174" s="24">
        <v>71.849999999999994</v>
      </c>
      <c r="O174" s="24">
        <v>49.88</v>
      </c>
      <c r="P174" s="24">
        <v>0</v>
      </c>
      <c r="Q174" s="24">
        <v>0</v>
      </c>
      <c r="R174" s="24">
        <v>0</v>
      </c>
      <c r="S174" s="24">
        <v>0</v>
      </c>
      <c r="T174" s="24">
        <v>49.88</v>
      </c>
      <c r="U174" s="24">
        <v>30</v>
      </c>
      <c r="V174" s="22">
        <v>0</v>
      </c>
      <c r="W174" s="22">
        <v>2262</v>
      </c>
      <c r="X174" s="22">
        <v>49083.71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77</v>
      </c>
      <c r="AQ174" s="22">
        <v>11</v>
      </c>
      <c r="AR174" s="22">
        <v>4</v>
      </c>
      <c r="AS174" s="22">
        <v>1</v>
      </c>
    </row>
    <row r="175" spans="1:45" x14ac:dyDescent="0.25">
      <c r="A175" s="22" t="s">
        <v>122</v>
      </c>
      <c r="B175" s="22" t="s">
        <v>298</v>
      </c>
      <c r="C175" s="22" t="s">
        <v>469</v>
      </c>
      <c r="D175" s="22" t="s">
        <v>470</v>
      </c>
      <c r="E175" s="22">
        <v>4</v>
      </c>
      <c r="F175" s="22">
        <v>177.35</v>
      </c>
      <c r="G175" s="22"/>
      <c r="H175" s="24">
        <v>41.62</v>
      </c>
      <c r="I175" s="24">
        <v>10.14</v>
      </c>
      <c r="J175" s="24"/>
      <c r="K175" s="24"/>
      <c r="L175" s="24"/>
      <c r="M175" s="24"/>
      <c r="N175" s="24">
        <v>10.14</v>
      </c>
      <c r="O175" s="24">
        <v>10.35</v>
      </c>
      <c r="P175" s="24"/>
      <c r="Q175" s="24"/>
      <c r="R175" s="24"/>
      <c r="S175" s="24"/>
      <c r="T175" s="24">
        <v>10.35</v>
      </c>
      <c r="U175" s="24"/>
      <c r="V175" s="22"/>
      <c r="W175" s="22">
        <v>280</v>
      </c>
      <c r="X175" s="22">
        <v>9114</v>
      </c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>
        <v>16</v>
      </c>
      <c r="AQ175" s="22"/>
      <c r="AR175" s="22">
        <v>1</v>
      </c>
      <c r="AS175" s="22"/>
    </row>
    <row r="176" spans="1:45" x14ac:dyDescent="0.25">
      <c r="A176" s="22" t="s">
        <v>122</v>
      </c>
      <c r="B176" s="22" t="s">
        <v>298</v>
      </c>
      <c r="C176" s="22" t="s">
        <v>471</v>
      </c>
      <c r="D176" s="22" t="s">
        <v>472</v>
      </c>
      <c r="E176" s="22">
        <v>48</v>
      </c>
      <c r="F176" s="22">
        <v>1369</v>
      </c>
      <c r="G176" s="22"/>
      <c r="H176" s="24">
        <v>90.76</v>
      </c>
      <c r="I176" s="24">
        <v>63.02</v>
      </c>
      <c r="J176" s="24"/>
      <c r="K176" s="24"/>
      <c r="L176" s="24"/>
      <c r="M176" s="24"/>
      <c r="N176" s="24">
        <v>63.02</v>
      </c>
      <c r="O176" s="24">
        <v>56.91</v>
      </c>
      <c r="P176" s="24"/>
      <c r="Q176" s="24"/>
      <c r="R176" s="24"/>
      <c r="S176" s="24"/>
      <c r="T176" s="24">
        <v>56.91</v>
      </c>
      <c r="U176" s="24">
        <v>24.15</v>
      </c>
      <c r="V176" s="22"/>
      <c r="W176" s="22">
        <v>2380</v>
      </c>
      <c r="X176" s="22">
        <v>68163</v>
      </c>
      <c r="Y176" s="22"/>
      <c r="Z176" s="22"/>
      <c r="AA176" s="22"/>
      <c r="AB176" s="22"/>
      <c r="AC176" s="22">
        <v>10</v>
      </c>
      <c r="AD176" s="22"/>
      <c r="AE176" s="22"/>
      <c r="AF176" s="22"/>
      <c r="AG176" s="22"/>
      <c r="AH176" s="22"/>
      <c r="AI176" s="22"/>
      <c r="AJ176" s="22">
        <v>3</v>
      </c>
      <c r="AK176" s="22"/>
      <c r="AL176" s="22"/>
      <c r="AM176" s="22"/>
      <c r="AN176" s="22"/>
      <c r="AO176" s="22"/>
      <c r="AP176" s="22">
        <v>79</v>
      </c>
      <c r="AQ176" s="22">
        <v>1</v>
      </c>
      <c r="AR176" s="22">
        <v>2</v>
      </c>
      <c r="AS176" s="22"/>
    </row>
    <row r="177" spans="1:45" x14ac:dyDescent="0.25">
      <c r="A177" s="22" t="s">
        <v>122</v>
      </c>
      <c r="B177" s="22" t="s">
        <v>298</v>
      </c>
      <c r="C177" s="22" t="s">
        <v>473</v>
      </c>
      <c r="D177" s="22" t="s">
        <v>474</v>
      </c>
      <c r="E177" s="22">
        <v>95</v>
      </c>
      <c r="F177" s="22">
        <v>3663</v>
      </c>
      <c r="G177" s="22">
        <v>0</v>
      </c>
      <c r="H177" s="24">
        <v>139.4</v>
      </c>
      <c r="I177" s="24">
        <v>83.48</v>
      </c>
      <c r="J177" s="24">
        <v>0</v>
      </c>
      <c r="K177" s="24">
        <v>0</v>
      </c>
      <c r="L177" s="24">
        <v>2.4</v>
      </c>
      <c r="M177" s="24">
        <v>0</v>
      </c>
      <c r="N177" s="24">
        <v>85.88</v>
      </c>
      <c r="O177" s="24">
        <v>85.8</v>
      </c>
      <c r="P177" s="24">
        <v>0</v>
      </c>
      <c r="Q177" s="24">
        <v>0</v>
      </c>
      <c r="R177" s="24">
        <v>2.4</v>
      </c>
      <c r="S177" s="24">
        <v>0</v>
      </c>
      <c r="T177" s="24">
        <v>88.2</v>
      </c>
      <c r="U177" s="24">
        <v>49.3</v>
      </c>
      <c r="V177" s="22">
        <v>0</v>
      </c>
      <c r="W177" s="22">
        <v>6846</v>
      </c>
      <c r="X177" s="22">
        <v>155535.20000000001</v>
      </c>
      <c r="Y177" s="22">
        <v>1</v>
      </c>
      <c r="Z177" s="22">
        <v>0</v>
      </c>
      <c r="AA177" s="22">
        <v>0</v>
      </c>
      <c r="AB177" s="22">
        <v>0</v>
      </c>
      <c r="AC177" s="22">
        <v>33</v>
      </c>
      <c r="AD177" s="22">
        <v>0</v>
      </c>
      <c r="AE177" s="22">
        <v>1</v>
      </c>
      <c r="AF177" s="22">
        <v>0</v>
      </c>
      <c r="AG177" s="22">
        <v>0</v>
      </c>
      <c r="AH177" s="22">
        <v>0</v>
      </c>
      <c r="AI177" s="22">
        <v>0</v>
      </c>
      <c r="AJ177" s="22">
        <v>37</v>
      </c>
      <c r="AK177" s="22">
        <v>0</v>
      </c>
      <c r="AL177" s="22">
        <v>0</v>
      </c>
      <c r="AM177" s="22">
        <v>0</v>
      </c>
      <c r="AN177" s="22">
        <v>0</v>
      </c>
      <c r="AO177" s="22">
        <v>1</v>
      </c>
      <c r="AP177" s="22">
        <v>331</v>
      </c>
      <c r="AQ177" s="22">
        <v>15</v>
      </c>
      <c r="AR177" s="22">
        <v>8</v>
      </c>
      <c r="AS177" s="22">
        <v>7</v>
      </c>
    </row>
    <row r="178" spans="1:45" x14ac:dyDescent="0.25">
      <c r="A178" s="22" t="s">
        <v>122</v>
      </c>
      <c r="B178" s="22" t="s">
        <v>298</v>
      </c>
      <c r="C178" s="22" t="s">
        <v>475</v>
      </c>
      <c r="D178" s="22" t="s">
        <v>476</v>
      </c>
      <c r="E178" s="22">
        <v>72</v>
      </c>
      <c r="F178" s="22">
        <v>2567.25</v>
      </c>
      <c r="G178" s="22">
        <v>0</v>
      </c>
      <c r="H178" s="24">
        <v>109.3</v>
      </c>
      <c r="I178" s="24">
        <v>123.6</v>
      </c>
      <c r="J178" s="24">
        <v>0</v>
      </c>
      <c r="K178" s="24">
        <v>0</v>
      </c>
      <c r="L178" s="24">
        <v>0</v>
      </c>
      <c r="M178" s="24">
        <v>0</v>
      </c>
      <c r="N178" s="24">
        <v>123.6</v>
      </c>
      <c r="O178" s="24">
        <v>93.47</v>
      </c>
      <c r="P178" s="24">
        <v>0</v>
      </c>
      <c r="Q178" s="24">
        <v>0</v>
      </c>
      <c r="R178" s="24">
        <v>0</v>
      </c>
      <c r="S178" s="24">
        <v>0</v>
      </c>
      <c r="T178" s="24">
        <v>93.47</v>
      </c>
      <c r="U178" s="24">
        <v>50.16</v>
      </c>
      <c r="V178" s="22">
        <v>0</v>
      </c>
      <c r="W178" s="22">
        <v>5399</v>
      </c>
      <c r="X178" s="22">
        <v>244156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1</v>
      </c>
      <c r="AG178" s="22">
        <v>0</v>
      </c>
      <c r="AH178" s="22">
        <v>1</v>
      </c>
      <c r="AI178" s="22">
        <v>0</v>
      </c>
      <c r="AJ178" s="22">
        <v>21</v>
      </c>
      <c r="AK178" s="22">
        <v>0</v>
      </c>
      <c r="AL178" s="22">
        <v>0</v>
      </c>
      <c r="AM178" s="22">
        <v>0</v>
      </c>
      <c r="AN178" s="22">
        <v>1</v>
      </c>
      <c r="AO178" s="22">
        <v>1</v>
      </c>
      <c r="AP178" s="22">
        <v>191</v>
      </c>
      <c r="AQ178" s="22">
        <v>8</v>
      </c>
      <c r="AR178" s="22">
        <v>3</v>
      </c>
      <c r="AS178" s="22">
        <v>0</v>
      </c>
    </row>
    <row r="179" spans="1:45" x14ac:dyDescent="0.25">
      <c r="A179" s="22" t="s">
        <v>122</v>
      </c>
      <c r="B179" s="22" t="s">
        <v>298</v>
      </c>
      <c r="C179" s="22" t="s">
        <v>477</v>
      </c>
      <c r="D179" s="22" t="s">
        <v>478</v>
      </c>
      <c r="E179" s="22">
        <v>25</v>
      </c>
      <c r="F179" s="22">
        <v>1278.6500000000001</v>
      </c>
      <c r="G179" s="22">
        <v>0</v>
      </c>
      <c r="H179" s="24">
        <v>24.425999999999998</v>
      </c>
      <c r="I179" s="24">
        <v>21.628</v>
      </c>
      <c r="J179" s="24">
        <v>0</v>
      </c>
      <c r="K179" s="24">
        <v>0</v>
      </c>
      <c r="L179" s="24">
        <v>0</v>
      </c>
      <c r="M179" s="24">
        <v>0</v>
      </c>
      <c r="N179" s="24">
        <v>21.628</v>
      </c>
      <c r="O179" s="24">
        <v>20.827999999999999</v>
      </c>
      <c r="P179" s="24">
        <v>0</v>
      </c>
      <c r="Q179" s="24">
        <v>0</v>
      </c>
      <c r="R179" s="24">
        <v>0</v>
      </c>
      <c r="S179" s="24">
        <v>0</v>
      </c>
      <c r="T179" s="24">
        <v>20.827999999999999</v>
      </c>
      <c r="U179" s="24">
        <v>3.9</v>
      </c>
      <c r="V179" s="22">
        <v>0</v>
      </c>
      <c r="W179" s="22">
        <v>1250</v>
      </c>
      <c r="X179" s="22">
        <v>43009</v>
      </c>
      <c r="Y179" s="22">
        <v>0</v>
      </c>
      <c r="Z179" s="22">
        <v>0</v>
      </c>
      <c r="AA179" s="22">
        <v>0</v>
      </c>
      <c r="AB179" s="22">
        <v>0</v>
      </c>
      <c r="AC179" s="22">
        <v>5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69</v>
      </c>
      <c r="AQ179" s="22">
        <v>6</v>
      </c>
      <c r="AR179" s="22">
        <v>2</v>
      </c>
      <c r="AS179" s="22">
        <v>2</v>
      </c>
    </row>
    <row r="180" spans="1:45" x14ac:dyDescent="0.25">
      <c r="A180" s="22" t="s">
        <v>122</v>
      </c>
      <c r="B180" s="22" t="s">
        <v>298</v>
      </c>
      <c r="C180" s="22" t="s">
        <v>479</v>
      </c>
      <c r="D180" s="22" t="s">
        <v>480</v>
      </c>
      <c r="E180" s="22">
        <v>17</v>
      </c>
      <c r="F180" s="22">
        <v>2566</v>
      </c>
      <c r="G180" s="22">
        <v>0</v>
      </c>
      <c r="H180" s="24">
        <v>27</v>
      </c>
      <c r="I180" s="24">
        <v>29</v>
      </c>
      <c r="J180" s="24">
        <v>0</v>
      </c>
      <c r="K180" s="24">
        <v>0</v>
      </c>
      <c r="L180" s="24">
        <v>0</v>
      </c>
      <c r="M180" s="24">
        <v>0</v>
      </c>
      <c r="N180" s="24">
        <v>29</v>
      </c>
      <c r="O180" s="24">
        <v>18</v>
      </c>
      <c r="P180" s="24">
        <v>0</v>
      </c>
      <c r="Q180" s="24">
        <v>0</v>
      </c>
      <c r="R180" s="24">
        <v>0</v>
      </c>
      <c r="S180" s="24">
        <v>0</v>
      </c>
      <c r="T180" s="24">
        <v>18</v>
      </c>
      <c r="U180" s="24">
        <v>3</v>
      </c>
      <c r="V180" s="22">
        <v>0</v>
      </c>
      <c r="W180" s="22">
        <v>773</v>
      </c>
      <c r="X180" s="22">
        <v>21815.3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14</v>
      </c>
      <c r="AQ180" s="22">
        <v>1</v>
      </c>
      <c r="AR180" s="22">
        <v>0</v>
      </c>
      <c r="AS180" s="22">
        <v>0</v>
      </c>
    </row>
    <row r="181" spans="1:45" x14ac:dyDescent="0.25">
      <c r="A181" s="22" t="s">
        <v>122</v>
      </c>
      <c r="B181" s="22" t="s">
        <v>298</v>
      </c>
      <c r="C181" s="22" t="s">
        <v>481</v>
      </c>
      <c r="D181" s="22" t="s">
        <v>482</v>
      </c>
      <c r="E181" s="22">
        <v>82</v>
      </c>
      <c r="F181" s="22">
        <v>1555</v>
      </c>
      <c r="G181" s="22">
        <v>0</v>
      </c>
      <c r="H181" s="24">
        <v>89.12</v>
      </c>
      <c r="I181" s="24">
        <v>93.1</v>
      </c>
      <c r="J181" s="24">
        <v>0</v>
      </c>
      <c r="K181" s="24">
        <v>0</v>
      </c>
      <c r="L181" s="24">
        <v>0</v>
      </c>
      <c r="M181" s="24">
        <v>0</v>
      </c>
      <c r="N181" s="24">
        <v>93.1</v>
      </c>
      <c r="O181" s="24">
        <v>88.2</v>
      </c>
      <c r="P181" s="24">
        <v>0</v>
      </c>
      <c r="Q181" s="24">
        <v>0</v>
      </c>
      <c r="R181" s="24">
        <v>12.8</v>
      </c>
      <c r="S181" s="24">
        <v>0</v>
      </c>
      <c r="T181" s="24">
        <v>101</v>
      </c>
      <c r="U181" s="24">
        <v>46.25</v>
      </c>
      <c r="V181" s="22">
        <v>0</v>
      </c>
      <c r="W181" s="22">
        <v>6508</v>
      </c>
      <c r="X181" s="22">
        <v>149922</v>
      </c>
      <c r="Y181" s="22">
        <v>1</v>
      </c>
      <c r="Z181" s="22">
        <v>0</v>
      </c>
      <c r="AA181" s="22">
        <v>1</v>
      </c>
      <c r="AB181" s="22">
        <v>0</v>
      </c>
      <c r="AC181" s="22">
        <v>0</v>
      </c>
      <c r="AD181" s="22">
        <v>0</v>
      </c>
      <c r="AE181" s="22">
        <v>1</v>
      </c>
      <c r="AF181" s="22">
        <v>1</v>
      </c>
      <c r="AG181" s="22">
        <v>0</v>
      </c>
      <c r="AH181" s="22">
        <v>1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1</v>
      </c>
      <c r="AO181" s="22">
        <v>2</v>
      </c>
      <c r="AP181" s="22">
        <v>403</v>
      </c>
      <c r="AQ181" s="22">
        <v>11</v>
      </c>
      <c r="AR181" s="22">
        <v>4</v>
      </c>
      <c r="AS181" s="22">
        <v>0</v>
      </c>
    </row>
    <row r="182" spans="1:45" x14ac:dyDescent="0.25">
      <c r="A182" s="22" t="s">
        <v>122</v>
      </c>
      <c r="B182" s="22" t="s">
        <v>298</v>
      </c>
      <c r="C182" s="22" t="s">
        <v>483</v>
      </c>
      <c r="D182" s="22" t="s">
        <v>484</v>
      </c>
      <c r="E182" s="22">
        <v>65.3</v>
      </c>
      <c r="F182" s="22">
        <v>1566</v>
      </c>
      <c r="G182" s="22">
        <v>0</v>
      </c>
      <c r="H182" s="24">
        <v>77.59</v>
      </c>
      <c r="I182" s="24">
        <v>77.52</v>
      </c>
      <c r="J182" s="24">
        <v>0</v>
      </c>
      <c r="K182" s="24">
        <v>0</v>
      </c>
      <c r="L182" s="24">
        <v>0</v>
      </c>
      <c r="M182" s="24">
        <v>0</v>
      </c>
      <c r="N182" s="24">
        <v>77.52</v>
      </c>
      <c r="O182" s="24">
        <v>80.58</v>
      </c>
      <c r="P182" s="24">
        <v>0</v>
      </c>
      <c r="Q182" s="24">
        <v>0</v>
      </c>
      <c r="R182" s="24">
        <v>0</v>
      </c>
      <c r="S182" s="24">
        <v>0</v>
      </c>
      <c r="T182" s="24">
        <v>80.58</v>
      </c>
      <c r="U182" s="24">
        <v>18.25</v>
      </c>
      <c r="V182" s="22">
        <v>0</v>
      </c>
      <c r="W182" s="22">
        <v>3446</v>
      </c>
      <c r="X182" s="22">
        <v>93685</v>
      </c>
      <c r="Y182" s="22">
        <v>0</v>
      </c>
      <c r="Z182" s="22">
        <v>0</v>
      </c>
      <c r="AA182" s="22">
        <v>0</v>
      </c>
      <c r="AB182" s="22">
        <v>0</v>
      </c>
      <c r="AC182" s="22">
        <v>15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4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113</v>
      </c>
      <c r="AQ182" s="22">
        <v>6</v>
      </c>
      <c r="AR182" s="22">
        <v>5</v>
      </c>
      <c r="AS182" s="22">
        <v>1</v>
      </c>
    </row>
    <row r="183" spans="1:45" x14ac:dyDescent="0.25">
      <c r="A183" s="22" t="s">
        <v>122</v>
      </c>
      <c r="B183" s="22" t="s">
        <v>298</v>
      </c>
      <c r="C183" s="22" t="s">
        <v>485</v>
      </c>
      <c r="D183" s="22" t="s">
        <v>486</v>
      </c>
      <c r="E183" s="22">
        <v>23</v>
      </c>
      <c r="F183" s="22">
        <v>687</v>
      </c>
      <c r="G183" s="22">
        <v>0</v>
      </c>
      <c r="H183" s="24">
        <v>30.68</v>
      </c>
      <c r="I183" s="24">
        <v>53.81</v>
      </c>
      <c r="J183" s="24">
        <v>0</v>
      </c>
      <c r="K183" s="24">
        <v>0</v>
      </c>
      <c r="L183" s="24">
        <v>0</v>
      </c>
      <c r="M183" s="24">
        <v>0</v>
      </c>
      <c r="N183" s="24">
        <v>53.81</v>
      </c>
      <c r="O183" s="24">
        <v>25.97</v>
      </c>
      <c r="P183" s="24">
        <v>0</v>
      </c>
      <c r="Q183" s="24">
        <v>0</v>
      </c>
      <c r="R183" s="24">
        <v>0</v>
      </c>
      <c r="S183" s="24">
        <v>0</v>
      </c>
      <c r="T183" s="24">
        <v>25.97</v>
      </c>
      <c r="U183" s="24">
        <v>5.26</v>
      </c>
      <c r="V183" s="22">
        <v>0</v>
      </c>
      <c r="W183" s="22">
        <v>1369</v>
      </c>
      <c r="X183" s="22">
        <v>32982.57</v>
      </c>
      <c r="Y183" s="22">
        <v>0</v>
      </c>
      <c r="Z183" s="22">
        <v>0</v>
      </c>
      <c r="AA183" s="22">
        <v>0</v>
      </c>
      <c r="AB183" s="22">
        <v>0</v>
      </c>
      <c r="AC183" s="22">
        <v>8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15</v>
      </c>
      <c r="AQ183" s="22">
        <v>0</v>
      </c>
      <c r="AR183" s="22">
        <v>0</v>
      </c>
      <c r="AS183" s="22">
        <v>2</v>
      </c>
    </row>
    <row r="184" spans="1:45" x14ac:dyDescent="0.25">
      <c r="A184" s="22" t="s">
        <v>122</v>
      </c>
      <c r="B184" s="22" t="s">
        <v>298</v>
      </c>
      <c r="C184" s="22" t="s">
        <v>487</v>
      </c>
      <c r="D184" s="22" t="s">
        <v>488</v>
      </c>
      <c r="E184" s="22">
        <v>16</v>
      </c>
      <c r="F184" s="22">
        <v>903.79</v>
      </c>
      <c r="G184" s="22">
        <v>0</v>
      </c>
      <c r="H184" s="24">
        <v>25.2</v>
      </c>
      <c r="I184" s="24">
        <v>0</v>
      </c>
      <c r="J184" s="24">
        <v>16</v>
      </c>
      <c r="K184" s="24">
        <v>0</v>
      </c>
      <c r="L184" s="24">
        <v>0</v>
      </c>
      <c r="M184" s="24">
        <v>0</v>
      </c>
      <c r="N184" s="24">
        <v>16</v>
      </c>
      <c r="O184" s="24">
        <v>15</v>
      </c>
      <c r="P184" s="24">
        <v>0</v>
      </c>
      <c r="Q184" s="24">
        <v>0</v>
      </c>
      <c r="R184" s="24">
        <v>0</v>
      </c>
      <c r="S184" s="24">
        <v>0</v>
      </c>
      <c r="T184" s="24">
        <v>15</v>
      </c>
      <c r="U184" s="24">
        <v>1</v>
      </c>
      <c r="V184" s="22">
        <v>0</v>
      </c>
      <c r="W184" s="22">
        <v>1056</v>
      </c>
      <c r="X184" s="22">
        <v>22689.15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5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27</v>
      </c>
      <c r="AQ184" s="22">
        <v>0</v>
      </c>
      <c r="AR184" s="22">
        <v>0</v>
      </c>
      <c r="AS184" s="22">
        <v>0</v>
      </c>
    </row>
    <row r="185" spans="1:45" x14ac:dyDescent="0.25">
      <c r="A185" s="22" t="s">
        <v>122</v>
      </c>
      <c r="B185" s="22" t="s">
        <v>298</v>
      </c>
      <c r="C185" s="22" t="s">
        <v>489</v>
      </c>
      <c r="D185" s="22" t="s">
        <v>490</v>
      </c>
      <c r="E185" s="22">
        <v>12</v>
      </c>
      <c r="F185" s="22">
        <v>202</v>
      </c>
      <c r="G185" s="22">
        <v>0</v>
      </c>
      <c r="H185" s="24">
        <v>14.5</v>
      </c>
      <c r="I185" s="24">
        <v>14</v>
      </c>
      <c r="J185" s="24">
        <v>0</v>
      </c>
      <c r="K185" s="24">
        <v>0</v>
      </c>
      <c r="L185" s="24">
        <v>0</v>
      </c>
      <c r="M185" s="24">
        <v>0</v>
      </c>
      <c r="N185" s="24">
        <v>14</v>
      </c>
      <c r="O185" s="24">
        <v>7.01</v>
      </c>
      <c r="P185" s="24">
        <v>0</v>
      </c>
      <c r="Q185" s="24">
        <v>0</v>
      </c>
      <c r="R185" s="24">
        <v>0</v>
      </c>
      <c r="S185" s="24">
        <v>0</v>
      </c>
      <c r="T185" s="24">
        <v>7.01</v>
      </c>
      <c r="U185" s="24">
        <v>5.27</v>
      </c>
      <c r="V185" s="22">
        <v>0</v>
      </c>
      <c r="W185" s="22">
        <v>438</v>
      </c>
      <c r="X185" s="22">
        <v>18400.2</v>
      </c>
      <c r="Y185" s="22">
        <v>0</v>
      </c>
      <c r="Z185" s="22">
        <v>0</v>
      </c>
      <c r="AA185" s="22">
        <v>0</v>
      </c>
      <c r="AB185" s="22">
        <v>0</v>
      </c>
      <c r="AC185" s="22">
        <v>6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9</v>
      </c>
      <c r="AQ185" s="22">
        <v>0</v>
      </c>
      <c r="AR185" s="22">
        <v>0</v>
      </c>
      <c r="AS185" s="22">
        <v>0</v>
      </c>
    </row>
    <row r="186" spans="1:45" x14ac:dyDescent="0.25">
      <c r="A186" s="22" t="s">
        <v>122</v>
      </c>
      <c r="B186" s="22" t="s">
        <v>298</v>
      </c>
      <c r="C186" s="22" t="s">
        <v>491</v>
      </c>
      <c r="D186" s="22" t="s">
        <v>492</v>
      </c>
      <c r="E186" s="22">
        <v>9</v>
      </c>
      <c r="F186" s="22">
        <v>349</v>
      </c>
      <c r="G186" s="22">
        <v>0</v>
      </c>
      <c r="H186" s="24">
        <v>46</v>
      </c>
      <c r="I186" s="24">
        <v>18.25</v>
      </c>
      <c r="J186" s="24">
        <v>0</v>
      </c>
      <c r="K186" s="24">
        <v>0</v>
      </c>
      <c r="L186" s="24">
        <v>0</v>
      </c>
      <c r="M186" s="24">
        <v>0</v>
      </c>
      <c r="N186" s="24">
        <v>18.25</v>
      </c>
      <c r="O186" s="24">
        <v>16.399999999999999</v>
      </c>
      <c r="P186" s="24">
        <v>0</v>
      </c>
      <c r="Q186" s="24">
        <v>0</v>
      </c>
      <c r="R186" s="24">
        <v>0</v>
      </c>
      <c r="S186" s="24">
        <v>0</v>
      </c>
      <c r="T186" s="24">
        <v>16.399999999999999</v>
      </c>
      <c r="U186" s="24">
        <v>3</v>
      </c>
      <c r="V186" s="22">
        <v>0</v>
      </c>
      <c r="W186" s="22">
        <v>542</v>
      </c>
      <c r="X186" s="22">
        <v>14104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25</v>
      </c>
      <c r="AQ186" s="22">
        <v>1</v>
      </c>
      <c r="AR186" s="22">
        <v>2</v>
      </c>
      <c r="AS186" s="22">
        <v>0</v>
      </c>
    </row>
    <row r="187" spans="1:45" x14ac:dyDescent="0.25">
      <c r="A187" s="22" t="s">
        <v>122</v>
      </c>
      <c r="B187" s="22" t="s">
        <v>298</v>
      </c>
      <c r="C187" s="22" t="s">
        <v>493</v>
      </c>
      <c r="D187" s="22" t="s">
        <v>494</v>
      </c>
      <c r="E187" s="22">
        <v>22</v>
      </c>
      <c r="F187" s="22">
        <v>567</v>
      </c>
      <c r="G187" s="22">
        <v>0</v>
      </c>
      <c r="H187" s="24">
        <v>24</v>
      </c>
      <c r="I187" s="24">
        <v>28.81</v>
      </c>
      <c r="J187" s="24">
        <v>0</v>
      </c>
      <c r="K187" s="24">
        <v>0</v>
      </c>
      <c r="L187" s="24">
        <v>6.3</v>
      </c>
      <c r="M187" s="24">
        <v>0</v>
      </c>
      <c r="N187" s="24">
        <v>35.11</v>
      </c>
      <c r="O187" s="24">
        <v>24</v>
      </c>
      <c r="P187" s="24">
        <v>0</v>
      </c>
      <c r="Q187" s="24">
        <v>0</v>
      </c>
      <c r="R187" s="24">
        <v>0</v>
      </c>
      <c r="S187" s="24">
        <v>0</v>
      </c>
      <c r="T187" s="24">
        <v>24</v>
      </c>
      <c r="U187" s="24">
        <v>9.6</v>
      </c>
      <c r="V187" s="22">
        <v>0</v>
      </c>
      <c r="W187" s="22">
        <v>934</v>
      </c>
      <c r="X187" s="22">
        <v>26000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63</v>
      </c>
      <c r="AQ187" s="22">
        <v>1</v>
      </c>
      <c r="AR187" s="22">
        <v>2</v>
      </c>
      <c r="AS187" s="22">
        <v>0</v>
      </c>
    </row>
    <row r="188" spans="1:45" x14ac:dyDescent="0.25">
      <c r="A188" s="22" t="s">
        <v>122</v>
      </c>
      <c r="B188" s="22" t="s">
        <v>298</v>
      </c>
      <c r="C188" s="22" t="s">
        <v>495</v>
      </c>
      <c r="D188" s="22" t="s">
        <v>496</v>
      </c>
      <c r="E188" s="22">
        <v>32</v>
      </c>
      <c r="F188" s="22">
        <v>738.67</v>
      </c>
      <c r="G188" s="22">
        <v>0</v>
      </c>
      <c r="H188" s="24">
        <v>33.799999999999997</v>
      </c>
      <c r="I188" s="24">
        <v>28.29</v>
      </c>
      <c r="J188" s="24">
        <v>0</v>
      </c>
      <c r="K188" s="24">
        <v>0</v>
      </c>
      <c r="L188" s="24">
        <v>0</v>
      </c>
      <c r="M188" s="24">
        <v>0</v>
      </c>
      <c r="N188" s="24">
        <v>28.29</v>
      </c>
      <c r="O188" s="24">
        <v>23.03</v>
      </c>
      <c r="P188" s="24">
        <v>0</v>
      </c>
      <c r="Q188" s="24">
        <v>0</v>
      </c>
      <c r="R188" s="24">
        <v>0</v>
      </c>
      <c r="S188" s="24">
        <v>0</v>
      </c>
      <c r="T188" s="24">
        <v>23.03</v>
      </c>
      <c r="U188" s="24">
        <v>2.8</v>
      </c>
      <c r="V188" s="22">
        <v>0</v>
      </c>
      <c r="W188" s="22">
        <v>725</v>
      </c>
      <c r="X188" s="22">
        <v>18607</v>
      </c>
      <c r="Y188" s="22">
        <v>0</v>
      </c>
      <c r="Z188" s="22">
        <v>0</v>
      </c>
      <c r="AA188" s="22">
        <v>0</v>
      </c>
      <c r="AB188" s="22">
        <v>0</v>
      </c>
      <c r="AC188" s="22">
        <v>4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40</v>
      </c>
      <c r="AQ188" s="22">
        <v>1</v>
      </c>
      <c r="AR188" s="22">
        <v>1</v>
      </c>
      <c r="AS188" s="22">
        <v>0</v>
      </c>
    </row>
    <row r="189" spans="1:45" x14ac:dyDescent="0.25">
      <c r="A189" s="22" t="s">
        <v>122</v>
      </c>
      <c r="B189" s="22" t="s">
        <v>298</v>
      </c>
      <c r="C189" s="22" t="s">
        <v>497</v>
      </c>
      <c r="D189" s="22" t="s">
        <v>498</v>
      </c>
      <c r="E189" s="22">
        <v>7</v>
      </c>
      <c r="F189" s="22">
        <v>259</v>
      </c>
      <c r="G189" s="22">
        <v>0</v>
      </c>
      <c r="H189" s="24">
        <v>14.32</v>
      </c>
      <c r="I189" s="24">
        <v>10.82</v>
      </c>
      <c r="J189" s="24">
        <v>0</v>
      </c>
      <c r="K189" s="24">
        <v>0</v>
      </c>
      <c r="L189" s="24">
        <v>0</v>
      </c>
      <c r="M189" s="24">
        <v>0</v>
      </c>
      <c r="N189" s="24">
        <v>10.82</v>
      </c>
      <c r="O189" s="24">
        <v>10.220000000000001</v>
      </c>
      <c r="P189" s="24">
        <v>0</v>
      </c>
      <c r="Q189" s="24">
        <v>0</v>
      </c>
      <c r="R189" s="24">
        <v>0</v>
      </c>
      <c r="S189" s="24">
        <v>0</v>
      </c>
      <c r="T189" s="24">
        <v>10.220000000000001</v>
      </c>
      <c r="U189" s="24">
        <v>2.41</v>
      </c>
      <c r="V189" s="22">
        <v>0</v>
      </c>
      <c r="W189" s="22">
        <v>458</v>
      </c>
      <c r="X189" s="22">
        <v>11280</v>
      </c>
      <c r="Y189" s="22">
        <v>0</v>
      </c>
      <c r="Z189" s="22">
        <v>0</v>
      </c>
      <c r="AA189" s="22">
        <v>0</v>
      </c>
      <c r="AB189" s="22">
        <v>0</v>
      </c>
      <c r="AC189" s="22">
        <v>11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18</v>
      </c>
      <c r="AQ189" s="22">
        <v>1</v>
      </c>
      <c r="AR189" s="22">
        <v>1</v>
      </c>
      <c r="AS189" s="22">
        <v>0</v>
      </c>
    </row>
    <row r="190" spans="1:45" x14ac:dyDescent="0.25">
      <c r="A190" s="22" t="s">
        <v>122</v>
      </c>
      <c r="B190" s="22" t="s">
        <v>298</v>
      </c>
      <c r="C190" s="22" t="s">
        <v>499</v>
      </c>
      <c r="D190" s="22" t="s">
        <v>500</v>
      </c>
      <c r="E190" s="22">
        <v>87</v>
      </c>
      <c r="F190" s="22">
        <v>1429.6</v>
      </c>
      <c r="G190" s="22">
        <v>0</v>
      </c>
      <c r="H190" s="24">
        <v>107.9</v>
      </c>
      <c r="I190" s="24">
        <v>42.85</v>
      </c>
      <c r="J190" s="24">
        <v>0</v>
      </c>
      <c r="K190" s="24">
        <v>0</v>
      </c>
      <c r="L190" s="24">
        <v>0</v>
      </c>
      <c r="M190" s="24">
        <v>0</v>
      </c>
      <c r="N190" s="24">
        <v>42.85</v>
      </c>
      <c r="O190" s="24">
        <v>41.94</v>
      </c>
      <c r="P190" s="24">
        <v>0</v>
      </c>
      <c r="Q190" s="24">
        <v>0</v>
      </c>
      <c r="R190" s="24">
        <v>0</v>
      </c>
      <c r="S190" s="24">
        <v>0</v>
      </c>
      <c r="T190" s="24">
        <v>41.94</v>
      </c>
      <c r="U190" s="24">
        <v>22.93</v>
      </c>
      <c r="V190" s="22">
        <v>0</v>
      </c>
      <c r="W190" s="22">
        <v>2585</v>
      </c>
      <c r="X190" s="22">
        <v>51342.39</v>
      </c>
      <c r="Y190" s="22">
        <v>0</v>
      </c>
      <c r="Z190" s="22">
        <v>0</v>
      </c>
      <c r="AA190" s="22">
        <v>0</v>
      </c>
      <c r="AB190" s="22">
        <v>0</v>
      </c>
      <c r="AC190" s="22">
        <v>12</v>
      </c>
      <c r="AD190" s="22">
        <v>0</v>
      </c>
      <c r="AE190" s="22">
        <v>0</v>
      </c>
      <c r="AF190" s="22">
        <v>1</v>
      </c>
      <c r="AG190" s="22">
        <v>1</v>
      </c>
      <c r="AH190" s="22">
        <v>0</v>
      </c>
      <c r="AI190" s="22">
        <v>0</v>
      </c>
      <c r="AJ190" s="22">
        <v>6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120</v>
      </c>
      <c r="AQ190" s="22">
        <v>5</v>
      </c>
      <c r="AR190" s="22">
        <v>0</v>
      </c>
      <c r="AS190" s="22">
        <v>2</v>
      </c>
    </row>
    <row r="191" spans="1:45" x14ac:dyDescent="0.25">
      <c r="A191" s="22" t="s">
        <v>122</v>
      </c>
      <c r="B191" s="22" t="s">
        <v>298</v>
      </c>
      <c r="C191" s="22" t="s">
        <v>501</v>
      </c>
      <c r="D191" s="22" t="s">
        <v>502</v>
      </c>
      <c r="E191" s="22">
        <v>31</v>
      </c>
      <c r="F191" s="22">
        <v>1328</v>
      </c>
      <c r="G191" s="22">
        <v>0</v>
      </c>
      <c r="H191" s="24">
        <v>66.81</v>
      </c>
      <c r="I191" s="24">
        <v>43.86</v>
      </c>
      <c r="J191" s="24">
        <v>0</v>
      </c>
      <c r="K191" s="24">
        <v>0</v>
      </c>
      <c r="L191" s="24">
        <v>1.97</v>
      </c>
      <c r="M191" s="24">
        <v>0</v>
      </c>
      <c r="N191" s="24">
        <v>45.83</v>
      </c>
      <c r="O191" s="24">
        <v>38.61</v>
      </c>
      <c r="P191" s="24">
        <v>0</v>
      </c>
      <c r="Q191" s="24">
        <v>0</v>
      </c>
      <c r="R191" s="24">
        <v>0</v>
      </c>
      <c r="S191" s="24">
        <v>0</v>
      </c>
      <c r="T191" s="24">
        <v>38.61</v>
      </c>
      <c r="U191" s="24">
        <v>16.37</v>
      </c>
      <c r="V191" s="22">
        <v>0</v>
      </c>
      <c r="W191" s="22">
        <v>1974</v>
      </c>
      <c r="X191" s="22">
        <v>40732.76</v>
      </c>
      <c r="Y191" s="22">
        <v>0</v>
      </c>
      <c r="Z191" s="22">
        <v>0</v>
      </c>
      <c r="AA191" s="22">
        <v>0</v>
      </c>
      <c r="AB191" s="22">
        <v>0</v>
      </c>
      <c r="AC191" s="22">
        <v>3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63</v>
      </c>
      <c r="AQ191" s="22">
        <v>7</v>
      </c>
      <c r="AR191" s="22">
        <v>4</v>
      </c>
      <c r="AS191" s="22">
        <v>0</v>
      </c>
    </row>
    <row r="192" spans="1:45" x14ac:dyDescent="0.25">
      <c r="A192" s="22" t="s">
        <v>122</v>
      </c>
      <c r="B192" s="22" t="s">
        <v>298</v>
      </c>
      <c r="C192" s="22" t="s">
        <v>503</v>
      </c>
      <c r="D192" s="22" t="s">
        <v>504</v>
      </c>
      <c r="E192" s="22">
        <v>6</v>
      </c>
      <c r="F192" s="22">
        <v>198.51400000000001</v>
      </c>
      <c r="G192" s="22">
        <v>0</v>
      </c>
      <c r="H192" s="24">
        <v>14.814</v>
      </c>
      <c r="I192" s="24">
        <v>13.72</v>
      </c>
      <c r="J192" s="24">
        <v>0</v>
      </c>
      <c r="K192" s="24">
        <v>0</v>
      </c>
      <c r="L192" s="24">
        <v>0</v>
      </c>
      <c r="M192" s="24">
        <v>0</v>
      </c>
      <c r="N192" s="24">
        <v>13.72</v>
      </c>
      <c r="O192" s="24">
        <v>17.93</v>
      </c>
      <c r="P192" s="24">
        <v>0</v>
      </c>
      <c r="Q192" s="24">
        <v>0</v>
      </c>
      <c r="R192" s="24">
        <v>0</v>
      </c>
      <c r="S192" s="24">
        <v>0</v>
      </c>
      <c r="T192" s="24">
        <v>17.93</v>
      </c>
      <c r="U192" s="24">
        <v>4.3899999999999997</v>
      </c>
      <c r="V192" s="22">
        <v>0</v>
      </c>
      <c r="W192" s="22">
        <v>494</v>
      </c>
      <c r="X192" s="22">
        <v>13060</v>
      </c>
      <c r="Y192" s="22">
        <v>1</v>
      </c>
      <c r="Z192" s="22">
        <v>1</v>
      </c>
      <c r="AA192" s="22">
        <v>0</v>
      </c>
      <c r="AB192" s="22">
        <v>0</v>
      </c>
      <c r="AC192" s="22">
        <v>2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10</v>
      </c>
      <c r="AQ192" s="22">
        <v>0</v>
      </c>
      <c r="AR192" s="22">
        <v>1</v>
      </c>
      <c r="AS192" s="22">
        <v>0</v>
      </c>
    </row>
    <row r="193" spans="1:45" x14ac:dyDescent="0.25">
      <c r="A193" s="22" t="s">
        <v>122</v>
      </c>
      <c r="B193" s="22" t="s">
        <v>298</v>
      </c>
      <c r="C193" s="22" t="s">
        <v>505</v>
      </c>
      <c r="D193" s="22" t="s">
        <v>506</v>
      </c>
      <c r="E193" s="22">
        <v>17.25</v>
      </c>
      <c r="F193" s="22">
        <v>613.25</v>
      </c>
      <c r="G193" s="22">
        <v>0</v>
      </c>
      <c r="H193" s="24">
        <v>34.26</v>
      </c>
      <c r="I193" s="24">
        <v>24.69</v>
      </c>
      <c r="J193" s="24">
        <v>0</v>
      </c>
      <c r="K193" s="24">
        <v>0</v>
      </c>
      <c r="L193" s="24">
        <v>0</v>
      </c>
      <c r="M193" s="24">
        <v>0</v>
      </c>
      <c r="N193" s="24">
        <v>24.69</v>
      </c>
      <c r="O193" s="24">
        <v>26.83</v>
      </c>
      <c r="P193" s="24">
        <v>0</v>
      </c>
      <c r="Q193" s="24">
        <v>0</v>
      </c>
      <c r="R193" s="24">
        <v>0</v>
      </c>
      <c r="S193" s="24">
        <v>0</v>
      </c>
      <c r="T193" s="24">
        <v>26.83</v>
      </c>
      <c r="U193" s="24">
        <v>8</v>
      </c>
      <c r="V193" s="22">
        <v>0</v>
      </c>
      <c r="W193" s="22">
        <v>835</v>
      </c>
      <c r="X193" s="22">
        <v>27300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24</v>
      </c>
      <c r="AQ193" s="22">
        <v>0</v>
      </c>
      <c r="AR193" s="22">
        <v>6</v>
      </c>
      <c r="AS193" s="22">
        <v>0</v>
      </c>
    </row>
    <row r="194" spans="1:45" x14ac:dyDescent="0.25">
      <c r="A194" s="22" t="s">
        <v>122</v>
      </c>
      <c r="B194" s="22" t="s">
        <v>298</v>
      </c>
      <c r="C194" s="22" t="s">
        <v>507</v>
      </c>
      <c r="D194" s="22" t="s">
        <v>508</v>
      </c>
      <c r="E194" s="22">
        <v>45</v>
      </c>
      <c r="F194" s="22">
        <v>917</v>
      </c>
      <c r="G194" s="22">
        <v>0</v>
      </c>
      <c r="H194" s="24">
        <v>96.07</v>
      </c>
      <c r="I194" s="24">
        <v>60</v>
      </c>
      <c r="J194" s="24">
        <v>0</v>
      </c>
      <c r="K194" s="24">
        <v>0</v>
      </c>
      <c r="L194" s="24">
        <v>0</v>
      </c>
      <c r="M194" s="24">
        <v>0</v>
      </c>
      <c r="N194" s="24">
        <v>60</v>
      </c>
      <c r="O194" s="24">
        <v>46</v>
      </c>
      <c r="P194" s="24">
        <v>0</v>
      </c>
      <c r="Q194" s="24">
        <v>0</v>
      </c>
      <c r="R194" s="24">
        <v>0</v>
      </c>
      <c r="S194" s="24">
        <v>0</v>
      </c>
      <c r="T194" s="24">
        <v>46</v>
      </c>
      <c r="U194" s="24">
        <v>15.7</v>
      </c>
      <c r="V194" s="22">
        <v>0</v>
      </c>
      <c r="W194" s="22">
        <v>2803</v>
      </c>
      <c r="X194" s="22">
        <v>53244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73</v>
      </c>
      <c r="AQ194" s="22">
        <v>8</v>
      </c>
      <c r="AR194" s="22">
        <v>3</v>
      </c>
      <c r="AS194" s="22">
        <v>0</v>
      </c>
    </row>
    <row r="195" spans="1:45" x14ac:dyDescent="0.25">
      <c r="A195" s="22" t="s">
        <v>122</v>
      </c>
      <c r="B195" s="22" t="s">
        <v>298</v>
      </c>
      <c r="C195" s="22" t="s">
        <v>509</v>
      </c>
      <c r="D195" s="22" t="s">
        <v>510</v>
      </c>
      <c r="E195" s="22">
        <v>7</v>
      </c>
      <c r="F195" s="22">
        <v>481.89</v>
      </c>
      <c r="G195" s="22">
        <v>0</v>
      </c>
      <c r="H195" s="24">
        <v>11.2</v>
      </c>
      <c r="I195" s="24">
        <v>8</v>
      </c>
      <c r="J195" s="24">
        <v>0</v>
      </c>
      <c r="K195" s="24">
        <v>0</v>
      </c>
      <c r="L195" s="24">
        <v>0</v>
      </c>
      <c r="M195" s="24">
        <v>0</v>
      </c>
      <c r="N195" s="24">
        <v>8</v>
      </c>
      <c r="O195" s="24">
        <v>9</v>
      </c>
      <c r="P195" s="24">
        <v>0</v>
      </c>
      <c r="Q195" s="24">
        <v>0</v>
      </c>
      <c r="R195" s="24">
        <v>0</v>
      </c>
      <c r="S195" s="24">
        <v>0</v>
      </c>
      <c r="T195" s="24">
        <v>9</v>
      </c>
      <c r="U195" s="24">
        <v>0</v>
      </c>
      <c r="V195" s="22">
        <v>0</v>
      </c>
      <c r="W195" s="22">
        <v>602</v>
      </c>
      <c r="X195" s="22">
        <v>14325.54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43</v>
      </c>
      <c r="AQ195" s="22">
        <v>2</v>
      </c>
      <c r="AR195" s="22">
        <v>0</v>
      </c>
      <c r="AS195" s="22">
        <v>0</v>
      </c>
    </row>
    <row r="196" spans="1:45" x14ac:dyDescent="0.25">
      <c r="A196" s="22" t="s">
        <v>122</v>
      </c>
      <c r="B196" s="22" t="s">
        <v>298</v>
      </c>
      <c r="C196" s="22" t="s">
        <v>511</v>
      </c>
      <c r="D196" s="22" t="s">
        <v>512</v>
      </c>
      <c r="E196" s="22">
        <v>41</v>
      </c>
      <c r="F196" s="22">
        <v>1371.5</v>
      </c>
      <c r="G196" s="22"/>
      <c r="H196" s="24">
        <v>70.459999999999994</v>
      </c>
      <c r="I196" s="24">
        <v>46.3</v>
      </c>
      <c r="J196" s="24"/>
      <c r="K196" s="24"/>
      <c r="L196" s="24">
        <v>5.6</v>
      </c>
      <c r="M196" s="24"/>
      <c r="N196" s="24">
        <v>51.9</v>
      </c>
      <c r="O196" s="24">
        <v>45.7</v>
      </c>
      <c r="P196" s="24"/>
      <c r="Q196" s="24"/>
      <c r="R196" s="24"/>
      <c r="S196" s="24"/>
      <c r="T196" s="24">
        <v>45.7</v>
      </c>
      <c r="U196" s="24">
        <v>15</v>
      </c>
      <c r="V196" s="22"/>
      <c r="W196" s="22">
        <v>2285</v>
      </c>
      <c r="X196" s="22">
        <v>48220</v>
      </c>
      <c r="Y196" s="22">
        <v>2</v>
      </c>
      <c r="Z196" s="22">
        <v>2</v>
      </c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>
        <v>109</v>
      </c>
      <c r="AQ196" s="22">
        <v>4</v>
      </c>
      <c r="AR196" s="22">
        <v>2</v>
      </c>
      <c r="AS196" s="22"/>
    </row>
    <row r="197" spans="1:45" x14ac:dyDescent="0.25">
      <c r="A197" s="22" t="s">
        <v>122</v>
      </c>
      <c r="B197" s="22" t="s">
        <v>298</v>
      </c>
      <c r="C197" s="22" t="s">
        <v>513</v>
      </c>
      <c r="D197" s="22" t="s">
        <v>514</v>
      </c>
      <c r="E197" s="22">
        <v>94</v>
      </c>
      <c r="F197" s="22">
        <v>2850</v>
      </c>
      <c r="G197" s="22">
        <v>0</v>
      </c>
      <c r="H197" s="24">
        <v>98.14</v>
      </c>
      <c r="I197" s="24">
        <v>68.150000000000006</v>
      </c>
      <c r="J197" s="24">
        <v>0</v>
      </c>
      <c r="K197" s="24">
        <v>0</v>
      </c>
      <c r="L197" s="24">
        <v>0</v>
      </c>
      <c r="M197" s="24">
        <v>0</v>
      </c>
      <c r="N197" s="24">
        <v>68.150000000000006</v>
      </c>
      <c r="O197" s="24">
        <v>65.150000000000006</v>
      </c>
      <c r="P197" s="24">
        <v>0</v>
      </c>
      <c r="Q197" s="24">
        <v>0</v>
      </c>
      <c r="R197" s="24">
        <v>0</v>
      </c>
      <c r="S197" s="24">
        <v>0</v>
      </c>
      <c r="T197" s="24">
        <v>65.150000000000006</v>
      </c>
      <c r="U197" s="24">
        <v>20.6</v>
      </c>
      <c r="V197" s="22">
        <v>0</v>
      </c>
      <c r="W197" s="22">
        <v>3971</v>
      </c>
      <c r="X197" s="22">
        <v>96709.75</v>
      </c>
      <c r="Y197" s="22">
        <v>8</v>
      </c>
      <c r="Z197" s="22">
        <v>0</v>
      </c>
      <c r="AA197" s="22">
        <v>0</v>
      </c>
      <c r="AB197" s="22">
        <v>0</v>
      </c>
      <c r="AC197" s="22">
        <v>8</v>
      </c>
      <c r="AD197" s="22">
        <v>0</v>
      </c>
      <c r="AE197" s="22">
        <v>8</v>
      </c>
      <c r="AF197" s="22">
        <v>21</v>
      </c>
      <c r="AG197" s="22">
        <v>0</v>
      </c>
      <c r="AH197" s="22">
        <v>0</v>
      </c>
      <c r="AI197" s="22">
        <v>0</v>
      </c>
      <c r="AJ197" s="22">
        <v>21</v>
      </c>
      <c r="AK197" s="22">
        <v>0</v>
      </c>
      <c r="AL197" s="22">
        <v>0</v>
      </c>
      <c r="AM197" s="22">
        <v>0</v>
      </c>
      <c r="AN197" s="22">
        <v>21</v>
      </c>
      <c r="AO197" s="22">
        <v>29</v>
      </c>
      <c r="AP197" s="22">
        <v>206</v>
      </c>
      <c r="AQ197" s="22">
        <v>10</v>
      </c>
      <c r="AR197" s="22">
        <v>0</v>
      </c>
      <c r="AS197" s="22">
        <v>1</v>
      </c>
    </row>
    <row r="198" spans="1:45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6</v>
      </c>
      <c r="F198" s="22">
        <v>65</v>
      </c>
      <c r="G198" s="22"/>
      <c r="H198" s="24">
        <v>10</v>
      </c>
      <c r="I198" s="24">
        <v>13</v>
      </c>
      <c r="J198" s="24"/>
      <c r="K198" s="24"/>
      <c r="L198" s="24"/>
      <c r="M198" s="24"/>
      <c r="N198" s="24">
        <v>13</v>
      </c>
      <c r="O198" s="24">
        <v>7</v>
      </c>
      <c r="P198" s="24"/>
      <c r="Q198" s="24"/>
      <c r="R198" s="24"/>
      <c r="S198" s="24"/>
      <c r="T198" s="24">
        <v>7</v>
      </c>
      <c r="U198" s="24">
        <v>2</v>
      </c>
      <c r="V198" s="22"/>
      <c r="W198" s="22">
        <v>285</v>
      </c>
      <c r="X198" s="22">
        <v>9662</v>
      </c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>
        <v>17</v>
      </c>
      <c r="AQ198" s="22">
        <v>3</v>
      </c>
      <c r="AR198" s="22">
        <v>1</v>
      </c>
      <c r="AS198" s="22"/>
    </row>
    <row r="199" spans="1:45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8</v>
      </c>
      <c r="F199" s="22">
        <v>550.70000000000005</v>
      </c>
      <c r="G199" s="22"/>
      <c r="H199" s="24">
        <v>47.87</v>
      </c>
      <c r="I199" s="24"/>
      <c r="J199" s="24"/>
      <c r="K199" s="24"/>
      <c r="L199" s="24"/>
      <c r="M199" s="24"/>
      <c r="N199" s="24"/>
      <c r="O199" s="24"/>
      <c r="P199" s="24"/>
      <c r="Q199" s="24"/>
      <c r="R199" s="24">
        <v>13.19</v>
      </c>
      <c r="S199" s="24"/>
      <c r="T199" s="24">
        <v>13.19</v>
      </c>
      <c r="U199" s="24">
        <v>0.2</v>
      </c>
      <c r="V199" s="22"/>
      <c r="W199" s="22">
        <v>441</v>
      </c>
      <c r="X199" s="22">
        <v>18656</v>
      </c>
      <c r="Y199" s="22"/>
      <c r="Z199" s="22"/>
      <c r="AA199" s="22"/>
      <c r="AB199" s="22"/>
      <c r="AC199" s="22">
        <v>5</v>
      </c>
      <c r="AD199" s="22"/>
      <c r="AE199" s="22"/>
      <c r="AF199" s="22"/>
      <c r="AG199" s="22"/>
      <c r="AH199" s="22"/>
      <c r="AI199" s="22"/>
      <c r="AJ199" s="22">
        <v>2</v>
      </c>
      <c r="AK199" s="22"/>
      <c r="AL199" s="22"/>
      <c r="AM199" s="22"/>
      <c r="AN199" s="22"/>
      <c r="AO199" s="22"/>
      <c r="AP199" s="22">
        <v>36</v>
      </c>
      <c r="AQ199" s="22">
        <v>1</v>
      </c>
      <c r="AR199" s="22">
        <v>1</v>
      </c>
      <c r="AS199" s="22">
        <v>3</v>
      </c>
    </row>
    <row r="200" spans="1:45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9</v>
      </c>
      <c r="F200" s="22">
        <v>116</v>
      </c>
      <c r="G200" s="22">
        <v>0</v>
      </c>
      <c r="H200" s="24">
        <v>17.2</v>
      </c>
      <c r="I200" s="24">
        <v>14.6</v>
      </c>
      <c r="J200" s="24">
        <v>0</v>
      </c>
      <c r="K200" s="24">
        <v>0</v>
      </c>
      <c r="L200" s="24">
        <v>0</v>
      </c>
      <c r="M200" s="24">
        <v>0</v>
      </c>
      <c r="N200" s="24">
        <v>14.6</v>
      </c>
      <c r="O200" s="24">
        <v>16.8</v>
      </c>
      <c r="P200" s="24">
        <v>0</v>
      </c>
      <c r="Q200" s="24">
        <v>0</v>
      </c>
      <c r="R200" s="24">
        <v>0</v>
      </c>
      <c r="S200" s="24">
        <v>0</v>
      </c>
      <c r="T200" s="24">
        <v>16.8</v>
      </c>
      <c r="U200" s="24">
        <v>1.5</v>
      </c>
      <c r="V200" s="22">
        <v>0</v>
      </c>
      <c r="W200" s="22">
        <v>400</v>
      </c>
      <c r="X200" s="22">
        <v>14597.1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7</v>
      </c>
      <c r="AQ200" s="22">
        <v>0</v>
      </c>
      <c r="AR200" s="22">
        <v>0</v>
      </c>
      <c r="AS200" s="22">
        <v>0</v>
      </c>
    </row>
    <row r="201" spans="1:45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2</v>
      </c>
      <c r="F201" s="22">
        <v>63</v>
      </c>
      <c r="G201" s="22">
        <v>0</v>
      </c>
      <c r="H201" s="24">
        <v>7.5</v>
      </c>
      <c r="I201" s="24">
        <v>14.58</v>
      </c>
      <c r="J201" s="24">
        <v>0</v>
      </c>
      <c r="K201" s="24">
        <v>0</v>
      </c>
      <c r="L201" s="24">
        <v>0</v>
      </c>
      <c r="M201" s="24">
        <v>0</v>
      </c>
      <c r="N201" s="24">
        <v>14.58</v>
      </c>
      <c r="O201" s="24">
        <v>4.76</v>
      </c>
      <c r="P201" s="24">
        <v>0</v>
      </c>
      <c r="Q201" s="24">
        <v>0</v>
      </c>
      <c r="R201" s="24">
        <v>0</v>
      </c>
      <c r="S201" s="24">
        <v>0</v>
      </c>
      <c r="T201" s="24">
        <v>4.76</v>
      </c>
      <c r="U201" s="24">
        <v>1.5</v>
      </c>
      <c r="V201" s="22">
        <v>0</v>
      </c>
      <c r="W201" s="22">
        <v>108</v>
      </c>
      <c r="X201" s="22">
        <v>4506.6000000000004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2</v>
      </c>
      <c r="AQ201" s="22">
        <v>1</v>
      </c>
      <c r="AR201" s="22">
        <v>1</v>
      </c>
      <c r="AS201" s="22">
        <v>0</v>
      </c>
    </row>
    <row r="202" spans="1:45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2</v>
      </c>
      <c r="F202" s="22">
        <v>46</v>
      </c>
      <c r="G202" s="22"/>
      <c r="H202" s="24">
        <v>5</v>
      </c>
      <c r="I202" s="24">
        <v>4</v>
      </c>
      <c r="J202" s="24"/>
      <c r="K202" s="24"/>
      <c r="L202" s="24"/>
      <c r="M202" s="24"/>
      <c r="N202" s="24">
        <v>4</v>
      </c>
      <c r="O202" s="24">
        <v>4</v>
      </c>
      <c r="P202" s="24"/>
      <c r="Q202" s="24"/>
      <c r="R202" s="24"/>
      <c r="S202" s="24"/>
      <c r="T202" s="24">
        <v>4</v>
      </c>
      <c r="U202" s="24"/>
      <c r="V202" s="22"/>
      <c r="W202" s="22">
        <v>98</v>
      </c>
      <c r="X202" s="22">
        <v>3708</v>
      </c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>
        <v>3</v>
      </c>
      <c r="AQ202" s="22"/>
      <c r="AR202" s="22"/>
      <c r="AS202" s="22"/>
    </row>
    <row r="203" spans="1:45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4</v>
      </c>
      <c r="F203" s="22">
        <v>146</v>
      </c>
      <c r="G203" s="22"/>
      <c r="H203" s="24">
        <v>16.25</v>
      </c>
      <c r="I203" s="24">
        <v>8</v>
      </c>
      <c r="J203" s="24"/>
      <c r="K203" s="24"/>
      <c r="L203" s="24"/>
      <c r="M203" s="24"/>
      <c r="N203" s="24">
        <v>8</v>
      </c>
      <c r="O203" s="24">
        <v>9</v>
      </c>
      <c r="P203" s="24"/>
      <c r="Q203" s="24"/>
      <c r="R203" s="24"/>
      <c r="S203" s="24"/>
      <c r="T203" s="24">
        <v>9</v>
      </c>
      <c r="U203" s="24">
        <v>1</v>
      </c>
      <c r="V203" s="22"/>
      <c r="W203" s="22">
        <v>308</v>
      </c>
      <c r="X203" s="22">
        <v>7140</v>
      </c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</row>
    <row r="204" spans="1:45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2</v>
      </c>
      <c r="F204" s="22">
        <v>44.11</v>
      </c>
      <c r="G204" s="22">
        <v>0</v>
      </c>
      <c r="H204" s="24">
        <v>5.26</v>
      </c>
      <c r="I204" s="24">
        <v>2.15</v>
      </c>
      <c r="J204" s="24">
        <v>0</v>
      </c>
      <c r="K204" s="24">
        <v>0</v>
      </c>
      <c r="L204" s="24">
        <v>0</v>
      </c>
      <c r="M204" s="24">
        <v>0</v>
      </c>
      <c r="N204" s="24">
        <v>2.15</v>
      </c>
      <c r="O204" s="24">
        <v>2.1</v>
      </c>
      <c r="P204" s="24">
        <v>0</v>
      </c>
      <c r="Q204" s="24">
        <v>0</v>
      </c>
      <c r="R204" s="24">
        <v>0</v>
      </c>
      <c r="S204" s="24">
        <v>0</v>
      </c>
      <c r="T204" s="24">
        <v>2.1</v>
      </c>
      <c r="U204" s="24">
        <v>0</v>
      </c>
      <c r="V204" s="22">
        <v>0</v>
      </c>
      <c r="W204" s="22">
        <v>82</v>
      </c>
      <c r="X204" s="22">
        <v>4080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0</v>
      </c>
      <c r="AR204" s="22">
        <v>0</v>
      </c>
      <c r="AS204" s="22">
        <v>0</v>
      </c>
    </row>
    <row r="205" spans="1:45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3</v>
      </c>
      <c r="F205" s="22">
        <v>147.57</v>
      </c>
      <c r="G205" s="22">
        <v>0</v>
      </c>
      <c r="H205" s="24">
        <v>9.2799999999999994</v>
      </c>
      <c r="I205" s="24">
        <v>7.92</v>
      </c>
      <c r="J205" s="24">
        <v>0</v>
      </c>
      <c r="K205" s="24">
        <v>0</v>
      </c>
      <c r="L205" s="24">
        <v>0</v>
      </c>
      <c r="M205" s="24">
        <v>0</v>
      </c>
      <c r="N205" s="24">
        <v>7.92</v>
      </c>
      <c r="O205" s="24">
        <v>7.16</v>
      </c>
      <c r="P205" s="24">
        <v>0</v>
      </c>
      <c r="Q205" s="24">
        <v>0</v>
      </c>
      <c r="R205" s="24">
        <v>0</v>
      </c>
      <c r="S205" s="24">
        <v>0</v>
      </c>
      <c r="T205" s="24">
        <v>7.16</v>
      </c>
      <c r="U205" s="24">
        <v>0.5</v>
      </c>
      <c r="V205" s="22">
        <v>0</v>
      </c>
      <c r="W205" s="22">
        <v>264</v>
      </c>
      <c r="X205" s="22">
        <v>7475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26</v>
      </c>
      <c r="AQ205" s="22">
        <v>1</v>
      </c>
      <c r="AR205" s="22">
        <v>0</v>
      </c>
      <c r="AS205" s="22">
        <v>0</v>
      </c>
    </row>
    <row r="206" spans="1:45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</v>
      </c>
      <c r="F206" s="22">
        <v>22.69</v>
      </c>
      <c r="G206" s="22">
        <v>0</v>
      </c>
      <c r="H206" s="24">
        <v>5</v>
      </c>
      <c r="I206" s="24">
        <v>10</v>
      </c>
      <c r="J206" s="24">
        <v>0</v>
      </c>
      <c r="K206" s="24">
        <v>0</v>
      </c>
      <c r="L206" s="24">
        <v>0</v>
      </c>
      <c r="M206" s="24">
        <v>0</v>
      </c>
      <c r="N206" s="24">
        <v>10</v>
      </c>
      <c r="O206" s="24">
        <v>4</v>
      </c>
      <c r="P206" s="24">
        <v>0</v>
      </c>
      <c r="Q206" s="24">
        <v>0</v>
      </c>
      <c r="R206" s="24">
        <v>0</v>
      </c>
      <c r="S206" s="24">
        <v>0</v>
      </c>
      <c r="T206" s="24">
        <v>4</v>
      </c>
      <c r="U206" s="24">
        <v>0</v>
      </c>
      <c r="V206" s="22">
        <v>0</v>
      </c>
      <c r="W206" s="22">
        <v>140</v>
      </c>
      <c r="X206" s="22">
        <v>4027.28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5</v>
      </c>
      <c r="AQ206" s="22">
        <v>0</v>
      </c>
      <c r="AR206" s="22">
        <v>0</v>
      </c>
      <c r="AS206" s="22">
        <v>0</v>
      </c>
    </row>
    <row r="207" spans="1:45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1</v>
      </c>
      <c r="F207" s="22">
        <v>70.89</v>
      </c>
      <c r="G207" s="22">
        <v>0</v>
      </c>
      <c r="H207" s="24">
        <v>7.33</v>
      </c>
      <c r="I207" s="24">
        <v>14.58</v>
      </c>
      <c r="J207" s="24">
        <v>0</v>
      </c>
      <c r="K207" s="24">
        <v>0</v>
      </c>
      <c r="L207" s="24">
        <v>0</v>
      </c>
      <c r="M207" s="24">
        <v>0</v>
      </c>
      <c r="N207" s="24">
        <v>14.58</v>
      </c>
      <c r="O207" s="24">
        <v>11.21</v>
      </c>
      <c r="P207" s="24">
        <v>0</v>
      </c>
      <c r="Q207" s="24">
        <v>0</v>
      </c>
      <c r="R207" s="24">
        <v>0</v>
      </c>
      <c r="S207" s="24">
        <v>0</v>
      </c>
      <c r="T207" s="24">
        <v>11.21</v>
      </c>
      <c r="U207" s="24">
        <v>0</v>
      </c>
      <c r="V207" s="22">
        <v>0</v>
      </c>
      <c r="W207" s="22">
        <v>170</v>
      </c>
      <c r="X207" s="22">
        <v>4263.45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2</v>
      </c>
      <c r="AQ207" s="22">
        <v>0</v>
      </c>
      <c r="AR207" s="22">
        <v>0</v>
      </c>
      <c r="AS207" s="22">
        <v>0</v>
      </c>
    </row>
    <row r="208" spans="1:45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6</v>
      </c>
      <c r="F208" s="22">
        <v>109</v>
      </c>
      <c r="G208" s="22">
        <v>0</v>
      </c>
      <c r="H208" s="24">
        <v>12</v>
      </c>
      <c r="I208" s="24">
        <v>8</v>
      </c>
      <c r="J208" s="24">
        <v>0</v>
      </c>
      <c r="K208" s="24">
        <v>0</v>
      </c>
      <c r="L208" s="24">
        <v>0</v>
      </c>
      <c r="M208" s="24">
        <v>0</v>
      </c>
      <c r="N208" s="24">
        <v>8</v>
      </c>
      <c r="O208" s="24">
        <v>8</v>
      </c>
      <c r="P208" s="24">
        <v>0</v>
      </c>
      <c r="Q208" s="24">
        <v>0</v>
      </c>
      <c r="R208" s="24">
        <v>0</v>
      </c>
      <c r="S208" s="24">
        <v>0</v>
      </c>
      <c r="T208" s="24">
        <v>8</v>
      </c>
      <c r="U208" s="24">
        <v>2</v>
      </c>
      <c r="V208" s="22">
        <v>0</v>
      </c>
      <c r="W208" s="22">
        <v>327</v>
      </c>
      <c r="X208" s="22">
        <v>11515</v>
      </c>
      <c r="Y208" s="22">
        <v>0</v>
      </c>
      <c r="Z208" s="22">
        <v>0</v>
      </c>
      <c r="AA208" s="22">
        <v>0</v>
      </c>
      <c r="AB208" s="22">
        <v>0</v>
      </c>
      <c r="AC208" s="22">
        <v>1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2</v>
      </c>
      <c r="AQ208" s="22">
        <v>0</v>
      </c>
      <c r="AR208" s="22">
        <v>0</v>
      </c>
      <c r="AS208" s="22">
        <v>0</v>
      </c>
    </row>
    <row r="209" spans="1:45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5</v>
      </c>
      <c r="F209" s="22">
        <v>129</v>
      </c>
      <c r="G209" s="22">
        <v>0</v>
      </c>
      <c r="H209" s="24">
        <v>10.8</v>
      </c>
      <c r="I209" s="24">
        <v>7.8</v>
      </c>
      <c r="J209" s="24">
        <v>0</v>
      </c>
      <c r="K209" s="24">
        <v>0</v>
      </c>
      <c r="L209" s="24">
        <v>0</v>
      </c>
      <c r="M209" s="24">
        <v>0</v>
      </c>
      <c r="N209" s="24">
        <v>7.8</v>
      </c>
      <c r="O209" s="24">
        <v>8.39</v>
      </c>
      <c r="P209" s="24">
        <v>0</v>
      </c>
      <c r="Q209" s="24">
        <v>0</v>
      </c>
      <c r="R209" s="24">
        <v>0</v>
      </c>
      <c r="S209" s="24">
        <v>0</v>
      </c>
      <c r="T209" s="24">
        <v>8.39</v>
      </c>
      <c r="U209" s="24">
        <v>0</v>
      </c>
      <c r="V209" s="22">
        <v>0</v>
      </c>
      <c r="W209" s="22">
        <v>260</v>
      </c>
      <c r="X209" s="22">
        <v>8472.6200000000008</v>
      </c>
      <c r="Y209" s="22">
        <v>0</v>
      </c>
      <c r="Z209" s="22">
        <v>0</v>
      </c>
      <c r="AA209" s="22">
        <v>0</v>
      </c>
      <c r="AB209" s="22">
        <v>0</v>
      </c>
      <c r="AC209" s="22">
        <v>4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8</v>
      </c>
      <c r="AQ209" s="22">
        <v>1</v>
      </c>
      <c r="AR209" s="22">
        <v>4</v>
      </c>
      <c r="AS209" s="22">
        <v>0</v>
      </c>
    </row>
    <row r="210" spans="1:45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</v>
      </c>
      <c r="F210" s="22">
        <v>306</v>
      </c>
      <c r="G210" s="22">
        <v>0</v>
      </c>
      <c r="H210" s="24">
        <v>14</v>
      </c>
      <c r="I210" s="24">
        <v>11</v>
      </c>
      <c r="J210" s="24">
        <v>0</v>
      </c>
      <c r="K210" s="24">
        <v>0</v>
      </c>
      <c r="L210" s="24">
        <v>0</v>
      </c>
      <c r="M210" s="24">
        <v>0</v>
      </c>
      <c r="N210" s="24">
        <v>11</v>
      </c>
      <c r="O210" s="24">
        <v>5.6</v>
      </c>
      <c r="P210" s="24">
        <v>0</v>
      </c>
      <c r="Q210" s="24">
        <v>0</v>
      </c>
      <c r="R210" s="24">
        <v>0</v>
      </c>
      <c r="S210" s="24">
        <v>0</v>
      </c>
      <c r="T210" s="24">
        <v>5.6</v>
      </c>
      <c r="U210" s="24">
        <v>0</v>
      </c>
      <c r="V210" s="22">
        <v>0</v>
      </c>
      <c r="W210" s="22">
        <v>192</v>
      </c>
      <c r="X210" s="22">
        <v>7691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8</v>
      </c>
      <c r="AQ210" s="22">
        <v>0</v>
      </c>
      <c r="AR210" s="22">
        <v>1</v>
      </c>
      <c r="AS210" s="22">
        <v>0</v>
      </c>
    </row>
    <row r="211" spans="1:45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</v>
      </c>
      <c r="F211" s="22">
        <v>588</v>
      </c>
      <c r="G211" s="22">
        <v>0</v>
      </c>
      <c r="H211" s="24">
        <v>12</v>
      </c>
      <c r="I211" s="24">
        <v>17</v>
      </c>
      <c r="J211" s="24">
        <v>0</v>
      </c>
      <c r="K211" s="24">
        <v>0</v>
      </c>
      <c r="L211" s="24">
        <v>0</v>
      </c>
      <c r="M211" s="24">
        <v>0</v>
      </c>
      <c r="N211" s="24">
        <v>17</v>
      </c>
      <c r="O211" s="24">
        <v>2</v>
      </c>
      <c r="P211" s="24">
        <v>0</v>
      </c>
      <c r="Q211" s="24">
        <v>0</v>
      </c>
      <c r="R211" s="24">
        <v>0</v>
      </c>
      <c r="S211" s="24">
        <v>0</v>
      </c>
      <c r="T211" s="24">
        <v>2</v>
      </c>
      <c r="U211" s="24">
        <v>0</v>
      </c>
      <c r="V211" s="22">
        <v>0</v>
      </c>
      <c r="W211" s="22">
        <v>97</v>
      </c>
      <c r="X211" s="22">
        <v>2600</v>
      </c>
      <c r="Y211" s="22">
        <v>0</v>
      </c>
      <c r="Z211" s="22">
        <v>0</v>
      </c>
      <c r="AA211" s="22">
        <v>0</v>
      </c>
      <c r="AB211" s="22">
        <v>0</v>
      </c>
      <c r="AC211" s="22">
        <v>2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3</v>
      </c>
      <c r="AQ211" s="22">
        <v>0</v>
      </c>
      <c r="AR211" s="22">
        <v>0</v>
      </c>
      <c r="AS211" s="22">
        <v>0</v>
      </c>
    </row>
    <row r="212" spans="1:45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11</v>
      </c>
      <c r="F212" s="22">
        <v>586.94000000000005</v>
      </c>
      <c r="G212" s="22">
        <v>0</v>
      </c>
      <c r="H212" s="24">
        <v>32</v>
      </c>
      <c r="I212" s="24">
        <v>28</v>
      </c>
      <c r="J212" s="24">
        <v>0</v>
      </c>
      <c r="K212" s="24">
        <v>0</v>
      </c>
      <c r="L212" s="24">
        <v>0</v>
      </c>
      <c r="M212" s="24">
        <v>3</v>
      </c>
      <c r="N212" s="24">
        <v>31</v>
      </c>
      <c r="O212" s="24">
        <v>14</v>
      </c>
      <c r="P212" s="24">
        <v>0</v>
      </c>
      <c r="Q212" s="24">
        <v>0</v>
      </c>
      <c r="R212" s="24">
        <v>0</v>
      </c>
      <c r="S212" s="24">
        <v>0</v>
      </c>
      <c r="T212" s="24">
        <v>14</v>
      </c>
      <c r="U212" s="24">
        <v>3</v>
      </c>
      <c r="V212" s="22">
        <v>0</v>
      </c>
      <c r="W212" s="22">
        <v>428</v>
      </c>
      <c r="X212" s="22">
        <v>9210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12</v>
      </c>
      <c r="AQ212" s="22">
        <v>1</v>
      </c>
      <c r="AR212" s="22">
        <v>0</v>
      </c>
      <c r="AS212" s="22">
        <v>0</v>
      </c>
    </row>
    <row r="213" spans="1:45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5</v>
      </c>
      <c r="F213" s="22">
        <v>145.68</v>
      </c>
      <c r="G213" s="22"/>
      <c r="H213" s="24">
        <v>10.9</v>
      </c>
      <c r="I213" s="24">
        <v>10.49</v>
      </c>
      <c r="J213" s="24"/>
      <c r="K213" s="24"/>
      <c r="L213" s="24"/>
      <c r="M213" s="24"/>
      <c r="N213" s="24">
        <v>10.49</v>
      </c>
      <c r="O213" s="24">
        <v>11.75</v>
      </c>
      <c r="P213" s="24"/>
      <c r="Q213" s="24"/>
      <c r="R213" s="24"/>
      <c r="S213" s="24"/>
      <c r="T213" s="24">
        <v>11.75</v>
      </c>
      <c r="U213" s="24">
        <v>1.62</v>
      </c>
      <c r="V213" s="22"/>
      <c r="W213" s="22">
        <v>273</v>
      </c>
      <c r="X213" s="22">
        <v>6657</v>
      </c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</row>
    <row r="214" spans="1:45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</v>
      </c>
      <c r="F214" s="22">
        <v>89</v>
      </c>
      <c r="G214" s="22"/>
      <c r="H214" s="24">
        <v>2</v>
      </c>
      <c r="I214" s="24">
        <v>2</v>
      </c>
      <c r="J214" s="24"/>
      <c r="K214" s="24"/>
      <c r="L214" s="24"/>
      <c r="M214" s="24"/>
      <c r="N214" s="24">
        <v>2</v>
      </c>
      <c r="O214" s="24"/>
      <c r="P214" s="24">
        <v>2</v>
      </c>
      <c r="Q214" s="24"/>
      <c r="R214" s="24"/>
      <c r="S214" s="24"/>
      <c r="T214" s="24">
        <v>2</v>
      </c>
      <c r="U214" s="24">
        <v>2</v>
      </c>
      <c r="V214" s="22"/>
      <c r="W214" s="22">
        <v>81</v>
      </c>
      <c r="X214" s="22">
        <v>4854.1499999999996</v>
      </c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</row>
    <row r="215" spans="1:45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</v>
      </c>
      <c r="F215" s="22">
        <v>210.97</v>
      </c>
      <c r="G215" s="22">
        <v>0</v>
      </c>
      <c r="H215" s="24">
        <v>9.07</v>
      </c>
      <c r="I215" s="24">
        <v>6.05</v>
      </c>
      <c r="J215" s="24">
        <v>0</v>
      </c>
      <c r="K215" s="24">
        <v>0</v>
      </c>
      <c r="L215" s="24">
        <v>0</v>
      </c>
      <c r="M215" s="24">
        <v>0</v>
      </c>
      <c r="N215" s="24">
        <v>6.05</v>
      </c>
      <c r="O215" s="24">
        <v>3.45</v>
      </c>
      <c r="P215" s="24">
        <v>0</v>
      </c>
      <c r="Q215" s="24">
        <v>0</v>
      </c>
      <c r="R215" s="24">
        <v>0</v>
      </c>
      <c r="S215" s="24">
        <v>0</v>
      </c>
      <c r="T215" s="24">
        <v>3.45</v>
      </c>
      <c r="U215" s="24">
        <v>1.21</v>
      </c>
      <c r="V215" s="22">
        <v>0</v>
      </c>
      <c r="W215" s="22">
        <v>233</v>
      </c>
      <c r="X215" s="22">
        <v>9189.2199999999993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3</v>
      </c>
      <c r="AQ215" s="22">
        <v>0</v>
      </c>
      <c r="AR215" s="22">
        <v>0</v>
      </c>
      <c r="AS215" s="22">
        <v>0</v>
      </c>
    </row>
    <row r="216" spans="1:45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</v>
      </c>
      <c r="F216" s="22">
        <v>259</v>
      </c>
      <c r="G216" s="22">
        <v>0</v>
      </c>
      <c r="H216" s="24">
        <v>9</v>
      </c>
      <c r="I216" s="24">
        <v>7.4</v>
      </c>
      <c r="J216" s="24">
        <v>0</v>
      </c>
      <c r="K216" s="24">
        <v>0</v>
      </c>
      <c r="L216" s="24">
        <v>0</v>
      </c>
      <c r="M216" s="24">
        <v>0</v>
      </c>
      <c r="N216" s="24">
        <v>7.4</v>
      </c>
      <c r="O216" s="24">
        <v>10</v>
      </c>
      <c r="P216" s="24">
        <v>0</v>
      </c>
      <c r="Q216" s="24">
        <v>0</v>
      </c>
      <c r="R216" s="24">
        <v>0</v>
      </c>
      <c r="S216" s="24">
        <v>0</v>
      </c>
      <c r="T216" s="24">
        <v>10</v>
      </c>
      <c r="U216" s="24">
        <v>0</v>
      </c>
      <c r="V216" s="22">
        <v>0</v>
      </c>
      <c r="W216" s="22">
        <v>140</v>
      </c>
      <c r="X216" s="22">
        <v>4788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3</v>
      </c>
      <c r="AQ216" s="22">
        <v>0</v>
      </c>
      <c r="AR216" s="22">
        <v>0</v>
      </c>
      <c r="AS216" s="22">
        <v>1</v>
      </c>
    </row>
    <row r="217" spans="1:45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4</v>
      </c>
      <c r="F217" s="22">
        <v>65</v>
      </c>
      <c r="G217" s="22">
        <v>0</v>
      </c>
      <c r="H217" s="24">
        <v>6</v>
      </c>
      <c r="I217" s="24">
        <v>6</v>
      </c>
      <c r="J217" s="24">
        <v>0</v>
      </c>
      <c r="K217" s="24">
        <v>0</v>
      </c>
      <c r="L217" s="24">
        <v>0</v>
      </c>
      <c r="M217" s="24">
        <v>0</v>
      </c>
      <c r="N217" s="24">
        <v>6</v>
      </c>
      <c r="O217" s="24">
        <v>6</v>
      </c>
      <c r="P217" s="24">
        <v>0</v>
      </c>
      <c r="Q217" s="24">
        <v>0</v>
      </c>
      <c r="R217" s="24">
        <v>0</v>
      </c>
      <c r="S217" s="24">
        <v>0</v>
      </c>
      <c r="T217" s="24">
        <v>6</v>
      </c>
      <c r="U217" s="24">
        <v>1</v>
      </c>
      <c r="V217" s="22">
        <v>0</v>
      </c>
      <c r="W217" s="22">
        <v>258</v>
      </c>
      <c r="X217" s="22">
        <v>10424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5</v>
      </c>
      <c r="AQ217" s="22">
        <v>0</v>
      </c>
      <c r="AR217" s="22">
        <v>0</v>
      </c>
      <c r="AS217" s="22">
        <v>0</v>
      </c>
    </row>
    <row r="218" spans="1:45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2</v>
      </c>
      <c r="F218" s="22">
        <v>67</v>
      </c>
      <c r="G218" s="22">
        <v>0</v>
      </c>
      <c r="H218" s="24">
        <v>16</v>
      </c>
      <c r="I218" s="24">
        <v>7</v>
      </c>
      <c r="J218" s="24">
        <v>0</v>
      </c>
      <c r="K218" s="24">
        <v>0</v>
      </c>
      <c r="L218" s="24">
        <v>0</v>
      </c>
      <c r="M218" s="24">
        <v>0</v>
      </c>
      <c r="N218" s="24">
        <v>7</v>
      </c>
      <c r="O218" s="24">
        <v>5</v>
      </c>
      <c r="P218" s="24">
        <v>0</v>
      </c>
      <c r="Q218" s="24">
        <v>0</v>
      </c>
      <c r="R218" s="24">
        <v>0</v>
      </c>
      <c r="S218" s="24">
        <v>0</v>
      </c>
      <c r="T218" s="24">
        <v>5</v>
      </c>
      <c r="U218" s="24">
        <v>1</v>
      </c>
      <c r="V218" s="22">
        <v>0</v>
      </c>
      <c r="W218" s="22">
        <v>187</v>
      </c>
      <c r="X218" s="22">
        <v>5515.63</v>
      </c>
      <c r="Y218" s="22">
        <v>1</v>
      </c>
      <c r="Z218" s="22">
        <v>0</v>
      </c>
      <c r="AA218" s="22">
        <v>1</v>
      </c>
      <c r="AB218" s="22">
        <v>0</v>
      </c>
      <c r="AC218" s="22">
        <v>0</v>
      </c>
      <c r="AD218" s="22">
        <v>0</v>
      </c>
      <c r="AE218" s="22">
        <v>1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1</v>
      </c>
      <c r="AP218" s="22">
        <v>5</v>
      </c>
      <c r="AQ218" s="22">
        <v>0</v>
      </c>
      <c r="AR218" s="22">
        <v>0</v>
      </c>
      <c r="AS218" s="22">
        <v>0</v>
      </c>
    </row>
    <row r="219" spans="1:45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4</v>
      </c>
      <c r="F219" s="22">
        <v>228.81</v>
      </c>
      <c r="G219" s="22">
        <v>0</v>
      </c>
      <c r="H219" s="24">
        <v>9.6</v>
      </c>
      <c r="I219" s="24">
        <v>5</v>
      </c>
      <c r="J219" s="24">
        <v>0</v>
      </c>
      <c r="K219" s="24">
        <v>0</v>
      </c>
      <c r="L219" s="24">
        <v>0</v>
      </c>
      <c r="M219" s="24">
        <v>0</v>
      </c>
      <c r="N219" s="24">
        <v>5</v>
      </c>
      <c r="O219" s="24">
        <v>4.5</v>
      </c>
      <c r="P219" s="24">
        <v>0</v>
      </c>
      <c r="Q219" s="24">
        <v>0</v>
      </c>
      <c r="R219" s="24">
        <v>0</v>
      </c>
      <c r="S219" s="24">
        <v>0</v>
      </c>
      <c r="T219" s="24">
        <v>4.5</v>
      </c>
      <c r="U219" s="24">
        <v>0.8</v>
      </c>
      <c r="V219" s="22">
        <v>0</v>
      </c>
      <c r="W219" s="22">
        <v>162</v>
      </c>
      <c r="X219" s="22">
        <v>7500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3</v>
      </c>
      <c r="AQ219" s="22">
        <v>0</v>
      </c>
      <c r="AR219" s="22">
        <v>0</v>
      </c>
      <c r="AS219" s="22">
        <v>0</v>
      </c>
    </row>
    <row r="220" spans="1:45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4</v>
      </c>
      <c r="F220" s="22">
        <v>970</v>
      </c>
      <c r="G220" s="22">
        <v>0</v>
      </c>
      <c r="H220" s="24">
        <v>32.590000000000003</v>
      </c>
      <c r="I220" s="24">
        <v>2.14</v>
      </c>
      <c r="J220" s="24">
        <v>0</v>
      </c>
      <c r="K220" s="24">
        <v>0</v>
      </c>
      <c r="L220" s="24">
        <v>0.5</v>
      </c>
      <c r="M220" s="24">
        <v>0</v>
      </c>
      <c r="N220" s="24">
        <v>2.64</v>
      </c>
      <c r="O220" s="24">
        <v>2.09</v>
      </c>
      <c r="P220" s="24">
        <v>0</v>
      </c>
      <c r="Q220" s="24">
        <v>0</v>
      </c>
      <c r="R220" s="24">
        <v>0</v>
      </c>
      <c r="S220" s="24">
        <v>0</v>
      </c>
      <c r="T220" s="24">
        <v>2.09</v>
      </c>
      <c r="U220" s="24">
        <v>0</v>
      </c>
      <c r="V220" s="22">
        <v>0</v>
      </c>
      <c r="W220" s="22">
        <v>148</v>
      </c>
      <c r="X220" s="22">
        <v>5724.15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1</v>
      </c>
      <c r="AQ220" s="22">
        <v>1</v>
      </c>
      <c r="AR220" s="22">
        <v>0</v>
      </c>
      <c r="AS220" s="22">
        <v>0</v>
      </c>
    </row>
    <row r="221" spans="1:45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4.8</v>
      </c>
      <c r="F221" s="22">
        <v>206</v>
      </c>
      <c r="G221" s="22">
        <v>0</v>
      </c>
      <c r="H221" s="24">
        <v>10.4</v>
      </c>
      <c r="I221" s="24">
        <v>6.91</v>
      </c>
      <c r="J221" s="24">
        <v>0</v>
      </c>
      <c r="K221" s="24">
        <v>0</v>
      </c>
      <c r="L221" s="24">
        <v>0</v>
      </c>
      <c r="M221" s="24">
        <v>0</v>
      </c>
      <c r="N221" s="24">
        <v>6.91</v>
      </c>
      <c r="O221" s="24">
        <v>6.52</v>
      </c>
      <c r="P221" s="24">
        <v>0</v>
      </c>
      <c r="Q221" s="24">
        <v>0</v>
      </c>
      <c r="R221" s="24">
        <v>0</v>
      </c>
      <c r="S221" s="24">
        <v>0</v>
      </c>
      <c r="T221" s="24">
        <v>6.52</v>
      </c>
      <c r="U221" s="24">
        <v>0</v>
      </c>
      <c r="V221" s="22">
        <v>0</v>
      </c>
      <c r="W221" s="22">
        <v>308</v>
      </c>
      <c r="X221" s="22">
        <v>9438.08</v>
      </c>
      <c r="Y221" s="22">
        <v>0</v>
      </c>
      <c r="Z221" s="22">
        <v>0</v>
      </c>
      <c r="AA221" s="22">
        <v>0</v>
      </c>
      <c r="AB221" s="22">
        <v>0</v>
      </c>
      <c r="AC221" s="22">
        <v>2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20</v>
      </c>
      <c r="AQ221" s="22">
        <v>0</v>
      </c>
      <c r="AR221" s="22">
        <v>0</v>
      </c>
      <c r="AS221" s="22">
        <v>0</v>
      </c>
    </row>
    <row r="222" spans="1:45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</v>
      </c>
      <c r="F222" s="22">
        <v>129</v>
      </c>
      <c r="G222" s="22">
        <v>0</v>
      </c>
      <c r="H222" s="24">
        <v>9</v>
      </c>
      <c r="I222" s="24">
        <v>15</v>
      </c>
      <c r="J222" s="24">
        <v>0</v>
      </c>
      <c r="K222" s="24">
        <v>0</v>
      </c>
      <c r="L222" s="24">
        <v>0</v>
      </c>
      <c r="M222" s="24">
        <v>0</v>
      </c>
      <c r="N222" s="24">
        <v>15</v>
      </c>
      <c r="O222" s="24">
        <v>12</v>
      </c>
      <c r="P222" s="24">
        <v>0</v>
      </c>
      <c r="Q222" s="24">
        <v>0</v>
      </c>
      <c r="R222" s="24">
        <v>0</v>
      </c>
      <c r="S222" s="24">
        <v>0</v>
      </c>
      <c r="T222" s="24">
        <v>12</v>
      </c>
      <c r="U222" s="24">
        <v>0</v>
      </c>
      <c r="V222" s="22">
        <v>0</v>
      </c>
      <c r="W222" s="22">
        <v>224</v>
      </c>
      <c r="X222" s="22">
        <v>6200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7</v>
      </c>
      <c r="AQ222" s="22">
        <v>1</v>
      </c>
      <c r="AR222" s="22">
        <v>2</v>
      </c>
      <c r="AS222" s="22">
        <v>0</v>
      </c>
    </row>
    <row r="223" spans="1:45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6</v>
      </c>
      <c r="F223" s="22">
        <v>282.10000000000002</v>
      </c>
      <c r="G223" s="22">
        <v>0</v>
      </c>
      <c r="H223" s="24">
        <v>18.5</v>
      </c>
      <c r="I223" s="24">
        <v>18.95</v>
      </c>
      <c r="J223" s="24">
        <v>0</v>
      </c>
      <c r="K223" s="24">
        <v>0</v>
      </c>
      <c r="L223" s="24">
        <v>0</v>
      </c>
      <c r="M223" s="24">
        <v>0</v>
      </c>
      <c r="N223" s="24">
        <v>18.95</v>
      </c>
      <c r="O223" s="24">
        <v>8.23</v>
      </c>
      <c r="P223" s="24">
        <v>0</v>
      </c>
      <c r="Q223" s="24">
        <v>0</v>
      </c>
      <c r="R223" s="24">
        <v>0</v>
      </c>
      <c r="S223" s="24">
        <v>0</v>
      </c>
      <c r="T223" s="24">
        <v>8.23</v>
      </c>
      <c r="U223" s="24">
        <v>0.09</v>
      </c>
      <c r="V223" s="22">
        <v>0</v>
      </c>
      <c r="W223" s="22">
        <v>319</v>
      </c>
      <c r="X223" s="22">
        <v>11705.9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25</v>
      </c>
      <c r="AQ223" s="22">
        <v>1</v>
      </c>
      <c r="AR223" s="22">
        <v>0</v>
      </c>
      <c r="AS223" s="22">
        <v>0</v>
      </c>
    </row>
    <row r="224" spans="1:45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4</v>
      </c>
      <c r="F224" s="22">
        <v>121</v>
      </c>
      <c r="G224" s="22">
        <v>0</v>
      </c>
      <c r="H224" s="24">
        <v>10</v>
      </c>
      <c r="I224" s="24">
        <v>5</v>
      </c>
      <c r="J224" s="24">
        <v>0</v>
      </c>
      <c r="K224" s="24">
        <v>0</v>
      </c>
      <c r="L224" s="24">
        <v>0</v>
      </c>
      <c r="M224" s="24">
        <v>0</v>
      </c>
      <c r="N224" s="24">
        <v>5</v>
      </c>
      <c r="O224" s="24">
        <v>5</v>
      </c>
      <c r="P224" s="24">
        <v>0</v>
      </c>
      <c r="Q224" s="24">
        <v>0</v>
      </c>
      <c r="R224" s="24">
        <v>0</v>
      </c>
      <c r="S224" s="24">
        <v>0</v>
      </c>
      <c r="T224" s="24">
        <v>5</v>
      </c>
      <c r="U224" s="24">
        <v>3</v>
      </c>
      <c r="V224" s="22">
        <v>0</v>
      </c>
      <c r="W224" s="22">
        <v>140</v>
      </c>
      <c r="X224" s="22">
        <v>5920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2</v>
      </c>
      <c r="AQ224" s="22">
        <v>0</v>
      </c>
      <c r="AR224" s="22">
        <v>0</v>
      </c>
      <c r="AS224" s="22">
        <v>0</v>
      </c>
    </row>
    <row r="225" spans="1:45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2</v>
      </c>
      <c r="F225" s="22">
        <v>165.72</v>
      </c>
      <c r="G225" s="22"/>
      <c r="H225" s="24">
        <v>5.98</v>
      </c>
      <c r="I225" s="24">
        <v>3.9</v>
      </c>
      <c r="J225" s="24"/>
      <c r="K225" s="24"/>
      <c r="L225" s="24"/>
      <c r="M225" s="24"/>
      <c r="N225" s="24">
        <v>3.9</v>
      </c>
      <c r="O225" s="24">
        <v>3.3</v>
      </c>
      <c r="P225" s="24"/>
      <c r="Q225" s="24"/>
      <c r="R225" s="24"/>
      <c r="S225" s="24"/>
      <c r="T225" s="24">
        <v>3.3</v>
      </c>
      <c r="U225" s="24">
        <v>0.32</v>
      </c>
      <c r="V225" s="22"/>
      <c r="W225" s="22">
        <v>115</v>
      </c>
      <c r="X225" s="22">
        <v>3788</v>
      </c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</row>
    <row r="226" spans="1:45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</v>
      </c>
      <c r="F226" s="22">
        <v>155</v>
      </c>
      <c r="G226" s="22">
        <v>0</v>
      </c>
      <c r="H226" s="24">
        <v>4</v>
      </c>
      <c r="I226" s="24">
        <v>5</v>
      </c>
      <c r="J226" s="24">
        <v>0</v>
      </c>
      <c r="K226" s="24">
        <v>0</v>
      </c>
      <c r="L226" s="24">
        <v>0</v>
      </c>
      <c r="M226" s="24">
        <v>0</v>
      </c>
      <c r="N226" s="24">
        <v>5</v>
      </c>
      <c r="O226" s="24">
        <v>5</v>
      </c>
      <c r="P226" s="24">
        <v>0</v>
      </c>
      <c r="Q226" s="24">
        <v>0</v>
      </c>
      <c r="R226" s="24">
        <v>0</v>
      </c>
      <c r="S226" s="24">
        <v>0</v>
      </c>
      <c r="T226" s="24">
        <v>5</v>
      </c>
      <c r="U226" s="24">
        <v>1</v>
      </c>
      <c r="V226" s="22">
        <v>0</v>
      </c>
      <c r="W226" s="22">
        <v>210</v>
      </c>
      <c r="X226" s="22">
        <v>1883.46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5</v>
      </c>
      <c r="AQ226" s="22">
        <v>0</v>
      </c>
      <c r="AR226" s="22">
        <v>0</v>
      </c>
      <c r="AS226" s="22">
        <v>0</v>
      </c>
    </row>
    <row r="227" spans="1:45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1.5</v>
      </c>
      <c r="F227" s="22">
        <v>42</v>
      </c>
      <c r="G227" s="22">
        <v>0</v>
      </c>
      <c r="H227" s="24">
        <v>4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3.2</v>
      </c>
      <c r="P227" s="24">
        <v>0</v>
      </c>
      <c r="Q227" s="24">
        <v>0</v>
      </c>
      <c r="R227" s="24">
        <v>0</v>
      </c>
      <c r="S227" s="24">
        <v>0</v>
      </c>
      <c r="T227" s="24">
        <v>3.2</v>
      </c>
      <c r="U227" s="24">
        <v>0</v>
      </c>
      <c r="V227" s="22">
        <v>0</v>
      </c>
      <c r="W227" s="22">
        <v>102</v>
      </c>
      <c r="X227" s="22">
        <v>3000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2</v>
      </c>
      <c r="AR227" s="22">
        <v>0</v>
      </c>
      <c r="AS227" s="22">
        <v>0</v>
      </c>
    </row>
    <row r="228" spans="1:45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2</v>
      </c>
      <c r="F228" s="22">
        <v>69.95</v>
      </c>
      <c r="G228" s="22"/>
      <c r="H228" s="24">
        <v>5.15</v>
      </c>
      <c r="I228" s="24">
        <v>2.72</v>
      </c>
      <c r="J228" s="24"/>
      <c r="K228" s="24"/>
      <c r="L228" s="24"/>
      <c r="M228" s="24"/>
      <c r="N228" s="24">
        <v>2.72</v>
      </c>
      <c r="O228" s="24">
        <v>3.04</v>
      </c>
      <c r="P228" s="24"/>
      <c r="Q228" s="24"/>
      <c r="R228" s="24"/>
      <c r="S228" s="24"/>
      <c r="T228" s="24">
        <v>3.04</v>
      </c>
      <c r="U228" s="24"/>
      <c r="V228" s="22"/>
      <c r="W228" s="22">
        <v>101</v>
      </c>
      <c r="X228" s="22">
        <v>5775</v>
      </c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</row>
    <row r="229" spans="1:45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</v>
      </c>
      <c r="F229" s="22">
        <v>358</v>
      </c>
      <c r="G229" s="22">
        <v>0</v>
      </c>
      <c r="H229" s="24">
        <v>18</v>
      </c>
      <c r="I229" s="24">
        <v>26.5</v>
      </c>
      <c r="J229" s="24">
        <v>0</v>
      </c>
      <c r="K229" s="24">
        <v>0</v>
      </c>
      <c r="L229" s="24">
        <v>0</v>
      </c>
      <c r="M229" s="24">
        <v>0</v>
      </c>
      <c r="N229" s="24">
        <v>26.5</v>
      </c>
      <c r="O229" s="24">
        <v>28</v>
      </c>
      <c r="P229" s="24">
        <v>0</v>
      </c>
      <c r="Q229" s="24">
        <v>0</v>
      </c>
      <c r="R229" s="24">
        <v>0</v>
      </c>
      <c r="S229" s="24">
        <v>0</v>
      </c>
      <c r="T229" s="24">
        <v>28</v>
      </c>
      <c r="U229" s="24">
        <v>1.6</v>
      </c>
      <c r="V229" s="22">
        <v>0</v>
      </c>
      <c r="W229" s="22">
        <v>373</v>
      </c>
      <c r="X229" s="22">
        <v>12326.34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9</v>
      </c>
      <c r="AQ229" s="22">
        <v>0</v>
      </c>
      <c r="AR229" s="22">
        <v>0</v>
      </c>
      <c r="AS229" s="22">
        <v>0</v>
      </c>
    </row>
    <row r="230" spans="1:45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</v>
      </c>
      <c r="F230" s="22">
        <v>97</v>
      </c>
      <c r="G230" s="22">
        <v>0</v>
      </c>
      <c r="H230" s="24">
        <v>10</v>
      </c>
      <c r="I230" s="24">
        <v>7</v>
      </c>
      <c r="J230" s="24">
        <v>0</v>
      </c>
      <c r="K230" s="24">
        <v>0</v>
      </c>
      <c r="L230" s="24">
        <v>0</v>
      </c>
      <c r="M230" s="24">
        <v>0</v>
      </c>
      <c r="N230" s="24">
        <v>7</v>
      </c>
      <c r="O230" s="24">
        <v>3</v>
      </c>
      <c r="P230" s="24">
        <v>0</v>
      </c>
      <c r="Q230" s="24">
        <v>0</v>
      </c>
      <c r="R230" s="24">
        <v>0</v>
      </c>
      <c r="S230" s="24">
        <v>0</v>
      </c>
      <c r="T230" s="24">
        <v>3</v>
      </c>
      <c r="U230" s="24">
        <v>0</v>
      </c>
      <c r="V230" s="22">
        <v>0</v>
      </c>
      <c r="W230" s="22">
        <v>135</v>
      </c>
      <c r="X230" s="22">
        <v>2905.88</v>
      </c>
      <c r="Y230" s="22">
        <v>2</v>
      </c>
      <c r="Z230" s="22">
        <v>1</v>
      </c>
      <c r="AA230" s="22">
        <v>0</v>
      </c>
      <c r="AB230" s="22">
        <v>0</v>
      </c>
      <c r="AC230" s="22">
        <v>1</v>
      </c>
      <c r="AD230" s="22">
        <v>0</v>
      </c>
      <c r="AE230" s="22">
        <v>1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1</v>
      </c>
      <c r="AP230" s="22">
        <v>0</v>
      </c>
      <c r="AQ230" s="22">
        <v>0</v>
      </c>
      <c r="AR230" s="22">
        <v>0</v>
      </c>
      <c r="AS230" s="22">
        <v>0</v>
      </c>
    </row>
    <row r="231" spans="1:45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2</v>
      </c>
      <c r="F231" s="22">
        <v>69.680000000000007</v>
      </c>
      <c r="G231" s="22"/>
      <c r="H231" s="24">
        <v>5.0999999999999996</v>
      </c>
      <c r="I231" s="24">
        <v>4.4000000000000004</v>
      </c>
      <c r="J231" s="24"/>
      <c r="K231" s="24"/>
      <c r="L231" s="24"/>
      <c r="M231" s="24"/>
      <c r="N231" s="24">
        <v>4.4000000000000004</v>
      </c>
      <c r="O231" s="24">
        <v>4.3499999999999996</v>
      </c>
      <c r="P231" s="24"/>
      <c r="Q231" s="24"/>
      <c r="R231" s="24"/>
      <c r="S231" s="24"/>
      <c r="T231" s="24">
        <v>4.3499999999999996</v>
      </c>
      <c r="U231" s="24"/>
      <c r="V231" s="22"/>
      <c r="W231" s="22">
        <v>153</v>
      </c>
      <c r="X231" s="22">
        <v>5415</v>
      </c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>
        <v>4</v>
      </c>
      <c r="AQ231" s="22"/>
      <c r="AR231" s="22"/>
      <c r="AS231" s="22"/>
    </row>
    <row r="232" spans="1:45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3</v>
      </c>
      <c r="F232" s="22">
        <v>131</v>
      </c>
      <c r="G232" s="22">
        <v>0</v>
      </c>
      <c r="H232" s="24">
        <v>5</v>
      </c>
      <c r="I232" s="24">
        <v>4</v>
      </c>
      <c r="J232" s="24">
        <v>0</v>
      </c>
      <c r="K232" s="24">
        <v>0</v>
      </c>
      <c r="L232" s="24">
        <v>0</v>
      </c>
      <c r="M232" s="24">
        <v>0</v>
      </c>
      <c r="N232" s="24">
        <v>4</v>
      </c>
      <c r="O232" s="24">
        <v>4</v>
      </c>
      <c r="P232" s="24">
        <v>0</v>
      </c>
      <c r="Q232" s="24">
        <v>0</v>
      </c>
      <c r="R232" s="24">
        <v>0</v>
      </c>
      <c r="S232" s="24">
        <v>0</v>
      </c>
      <c r="T232" s="24">
        <v>4</v>
      </c>
      <c r="U232" s="24">
        <v>0</v>
      </c>
      <c r="V232" s="22">
        <v>0</v>
      </c>
      <c r="W232" s="22">
        <v>166</v>
      </c>
      <c r="X232" s="22">
        <v>4000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4</v>
      </c>
      <c r="AQ232" s="22">
        <v>0</v>
      </c>
      <c r="AR232" s="22">
        <v>0</v>
      </c>
      <c r="AS232" s="22">
        <v>0</v>
      </c>
    </row>
    <row r="233" spans="1:45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2</v>
      </c>
      <c r="F233" s="22">
        <v>180.256</v>
      </c>
      <c r="G233" s="22">
        <v>0</v>
      </c>
      <c r="H233" s="24">
        <v>8.66</v>
      </c>
      <c r="I233" s="24">
        <v>16.3</v>
      </c>
      <c r="J233" s="24">
        <v>0</v>
      </c>
      <c r="K233" s="24">
        <v>0</v>
      </c>
      <c r="L233" s="24">
        <v>0</v>
      </c>
      <c r="M233" s="24">
        <v>0</v>
      </c>
      <c r="N233" s="24">
        <v>16.3</v>
      </c>
      <c r="O233" s="24">
        <v>11.68</v>
      </c>
      <c r="P233" s="24">
        <v>0</v>
      </c>
      <c r="Q233" s="24">
        <v>0</v>
      </c>
      <c r="R233" s="24">
        <v>0</v>
      </c>
      <c r="S233" s="24">
        <v>0</v>
      </c>
      <c r="T233" s="24">
        <v>11.68</v>
      </c>
      <c r="U233" s="24">
        <v>2.06</v>
      </c>
      <c r="V233" s="22">
        <v>0</v>
      </c>
      <c r="W233" s="22">
        <v>390</v>
      </c>
      <c r="X233" s="22">
        <v>11592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22</v>
      </c>
      <c r="AQ233" s="22">
        <v>0</v>
      </c>
      <c r="AR233" s="22">
        <v>0</v>
      </c>
      <c r="AS233" s="22">
        <v>0</v>
      </c>
    </row>
    <row r="234" spans="1:45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2</v>
      </c>
      <c r="F234" s="22">
        <v>63</v>
      </c>
      <c r="G234" s="22">
        <v>0</v>
      </c>
      <c r="H234" s="24">
        <v>4.76</v>
      </c>
      <c r="I234" s="24">
        <v>2.83</v>
      </c>
      <c r="J234" s="24">
        <v>0</v>
      </c>
      <c r="K234" s="24">
        <v>0</v>
      </c>
      <c r="L234" s="24">
        <v>0</v>
      </c>
      <c r="M234" s="24">
        <v>0</v>
      </c>
      <c r="N234" s="24">
        <v>2.83</v>
      </c>
      <c r="O234" s="24">
        <v>3.01</v>
      </c>
      <c r="P234" s="24">
        <v>0</v>
      </c>
      <c r="Q234" s="24">
        <v>0</v>
      </c>
      <c r="R234" s="24">
        <v>0</v>
      </c>
      <c r="S234" s="24">
        <v>0</v>
      </c>
      <c r="T234" s="24">
        <v>3.01</v>
      </c>
      <c r="U234" s="24">
        <v>0</v>
      </c>
      <c r="V234" s="22">
        <v>0</v>
      </c>
      <c r="W234" s="22">
        <v>122</v>
      </c>
      <c r="X234" s="22">
        <v>4095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0</v>
      </c>
      <c r="AR234" s="22">
        <v>0</v>
      </c>
      <c r="AS234" s="22">
        <v>0</v>
      </c>
    </row>
    <row r="235" spans="1:45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1</v>
      </c>
      <c r="F235" s="22">
        <v>29</v>
      </c>
      <c r="G235" s="22"/>
      <c r="H235" s="24">
        <v>5.5</v>
      </c>
      <c r="I235" s="24">
        <v>2</v>
      </c>
      <c r="J235" s="24"/>
      <c r="K235" s="24"/>
      <c r="L235" s="24"/>
      <c r="M235" s="24"/>
      <c r="N235" s="24">
        <v>2</v>
      </c>
      <c r="O235" s="24">
        <v>2.5</v>
      </c>
      <c r="P235" s="24"/>
      <c r="Q235" s="24"/>
      <c r="R235" s="24"/>
      <c r="S235" s="24"/>
      <c r="T235" s="24">
        <v>2.5</v>
      </c>
      <c r="U235" s="24"/>
      <c r="V235" s="22"/>
      <c r="W235" s="22">
        <v>70</v>
      </c>
      <c r="X235" s="22">
        <v>2500</v>
      </c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</row>
    <row r="236" spans="1:45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4</v>
      </c>
      <c r="F236" s="22">
        <v>9.4</v>
      </c>
      <c r="G236" s="22"/>
      <c r="H236" s="24">
        <v>8.06</v>
      </c>
      <c r="I236" s="24">
        <v>4</v>
      </c>
      <c r="J236" s="24"/>
      <c r="K236" s="24"/>
      <c r="L236" s="24"/>
      <c r="M236" s="24"/>
      <c r="N236" s="24">
        <v>4</v>
      </c>
      <c r="O236" s="24">
        <v>5</v>
      </c>
      <c r="P236" s="24"/>
      <c r="Q236" s="24"/>
      <c r="R236" s="24"/>
      <c r="S236" s="24"/>
      <c r="T236" s="24">
        <v>5</v>
      </c>
      <c r="U236" s="24">
        <v>1.06</v>
      </c>
      <c r="V236" s="22"/>
      <c r="W236" s="22">
        <v>180</v>
      </c>
      <c r="X236" s="22">
        <v>7394</v>
      </c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>
        <v>1</v>
      </c>
      <c r="AQ236" s="22"/>
      <c r="AR236" s="22"/>
      <c r="AS236" s="22"/>
    </row>
    <row r="237" spans="1:45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</v>
      </c>
      <c r="F237" s="22">
        <v>87</v>
      </c>
      <c r="G237" s="22">
        <v>0</v>
      </c>
      <c r="H237" s="24">
        <v>12</v>
      </c>
      <c r="I237" s="24">
        <v>5</v>
      </c>
      <c r="J237" s="24">
        <v>0</v>
      </c>
      <c r="K237" s="24">
        <v>0</v>
      </c>
      <c r="L237" s="24">
        <v>0</v>
      </c>
      <c r="M237" s="24">
        <v>0</v>
      </c>
      <c r="N237" s="24">
        <v>5</v>
      </c>
      <c r="O237" s="24">
        <v>5</v>
      </c>
      <c r="P237" s="24">
        <v>0</v>
      </c>
      <c r="Q237" s="24">
        <v>0</v>
      </c>
      <c r="R237" s="24">
        <v>0</v>
      </c>
      <c r="S237" s="24">
        <v>0</v>
      </c>
      <c r="T237" s="24">
        <v>5</v>
      </c>
      <c r="U237" s="24">
        <v>0</v>
      </c>
      <c r="V237" s="22">
        <v>0</v>
      </c>
      <c r="W237" s="22">
        <v>149</v>
      </c>
      <c r="X237" s="22">
        <v>5425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9</v>
      </c>
      <c r="AQ237" s="22">
        <v>0</v>
      </c>
      <c r="AR237" s="22">
        <v>2</v>
      </c>
      <c r="AS237" s="22">
        <v>0</v>
      </c>
    </row>
    <row r="238" spans="1:45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4</v>
      </c>
      <c r="F238" s="22">
        <v>165</v>
      </c>
      <c r="G238" s="22">
        <v>0</v>
      </c>
      <c r="H238" s="24">
        <v>26</v>
      </c>
      <c r="I238" s="24">
        <v>11.24</v>
      </c>
      <c r="J238" s="24">
        <v>0</v>
      </c>
      <c r="K238" s="24">
        <v>0</v>
      </c>
      <c r="L238" s="24">
        <v>0</v>
      </c>
      <c r="M238" s="24">
        <v>0</v>
      </c>
      <c r="N238" s="24">
        <v>11.24</v>
      </c>
      <c r="O238" s="24">
        <v>12.31</v>
      </c>
      <c r="P238" s="24">
        <v>0</v>
      </c>
      <c r="Q238" s="24">
        <v>0</v>
      </c>
      <c r="R238" s="24">
        <v>0</v>
      </c>
      <c r="S238" s="24">
        <v>0</v>
      </c>
      <c r="T238" s="24">
        <v>12.31</v>
      </c>
      <c r="U238" s="24">
        <v>0</v>
      </c>
      <c r="V238" s="22">
        <v>0</v>
      </c>
      <c r="W238" s="22">
        <v>110</v>
      </c>
      <c r="X238" s="22">
        <v>8211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3</v>
      </c>
      <c r="AQ238" s="22">
        <v>0</v>
      </c>
      <c r="AR238" s="22">
        <v>0</v>
      </c>
      <c r="AS238" s="22">
        <v>0</v>
      </c>
    </row>
    <row r="239" spans="1:45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3</v>
      </c>
      <c r="F239" s="22">
        <v>195.25</v>
      </c>
      <c r="G239" s="22"/>
      <c r="H239" s="24">
        <v>18.5</v>
      </c>
      <c r="I239" s="24">
        <v>9.36</v>
      </c>
      <c r="J239" s="24"/>
      <c r="K239" s="24"/>
      <c r="L239" s="24"/>
      <c r="M239" s="24"/>
      <c r="N239" s="24">
        <v>9.36</v>
      </c>
      <c r="O239" s="24">
        <v>7.72</v>
      </c>
      <c r="P239" s="24"/>
      <c r="Q239" s="24"/>
      <c r="R239" s="24"/>
      <c r="S239" s="24"/>
      <c r="T239" s="24">
        <v>7.72</v>
      </c>
      <c r="U239" s="24">
        <v>0.67</v>
      </c>
      <c r="V239" s="22"/>
      <c r="W239" s="22">
        <v>246</v>
      </c>
      <c r="X239" s="22">
        <v>8869</v>
      </c>
      <c r="Y239" s="22"/>
      <c r="Z239" s="22"/>
      <c r="AA239" s="22"/>
      <c r="AB239" s="22"/>
      <c r="AC239" s="22">
        <v>2</v>
      </c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>
        <v>8</v>
      </c>
      <c r="AQ239" s="22">
        <v>1</v>
      </c>
      <c r="AR239" s="22"/>
      <c r="AS239" s="22"/>
    </row>
    <row r="240" spans="1:45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5</v>
      </c>
      <c r="F240" s="22">
        <v>256.2</v>
      </c>
      <c r="G240" s="22">
        <v>0</v>
      </c>
      <c r="H240" s="24">
        <v>25.4</v>
      </c>
      <c r="I240" s="24">
        <v>11</v>
      </c>
      <c r="J240" s="24">
        <v>0</v>
      </c>
      <c r="K240" s="24">
        <v>0</v>
      </c>
      <c r="L240" s="24">
        <v>0</v>
      </c>
      <c r="M240" s="24">
        <v>0</v>
      </c>
      <c r="N240" s="24">
        <v>11</v>
      </c>
      <c r="O240" s="24">
        <v>11</v>
      </c>
      <c r="P240" s="24">
        <v>0</v>
      </c>
      <c r="Q240" s="24">
        <v>0</v>
      </c>
      <c r="R240" s="24">
        <v>0</v>
      </c>
      <c r="S240" s="24">
        <v>0</v>
      </c>
      <c r="T240" s="24">
        <v>11</v>
      </c>
      <c r="U240" s="24">
        <v>0</v>
      </c>
      <c r="V240" s="22">
        <v>0</v>
      </c>
      <c r="W240" s="22">
        <v>425</v>
      </c>
      <c r="X240" s="22">
        <v>10910.27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22</v>
      </c>
      <c r="AQ240" s="22">
        <v>0</v>
      </c>
      <c r="AR240" s="22">
        <v>0</v>
      </c>
      <c r="AS240" s="22">
        <v>0</v>
      </c>
    </row>
    <row r="241" spans="1:45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</v>
      </c>
      <c r="F241" s="22">
        <v>42</v>
      </c>
      <c r="G241" s="22"/>
      <c r="H241" s="24">
        <v>7</v>
      </c>
      <c r="I241" s="24">
        <v>3</v>
      </c>
      <c r="J241" s="24"/>
      <c r="K241" s="24"/>
      <c r="L241" s="24"/>
      <c r="M241" s="24"/>
      <c r="N241" s="24">
        <v>3</v>
      </c>
      <c r="O241" s="24">
        <v>3</v>
      </c>
      <c r="P241" s="24"/>
      <c r="Q241" s="24"/>
      <c r="R241" s="24"/>
      <c r="S241" s="24"/>
      <c r="T241" s="24">
        <v>3</v>
      </c>
      <c r="U241" s="24"/>
      <c r="V241" s="22"/>
      <c r="W241" s="22">
        <v>110</v>
      </c>
      <c r="X241" s="22">
        <v>3850</v>
      </c>
      <c r="Y241" s="22">
        <v>3</v>
      </c>
      <c r="Z241" s="22">
        <v>3</v>
      </c>
      <c r="AA241" s="22"/>
      <c r="AB241" s="22"/>
      <c r="AC241" s="22">
        <v>3</v>
      </c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>
        <v>5</v>
      </c>
      <c r="AQ241" s="22"/>
      <c r="AR241" s="22"/>
      <c r="AS241" s="22"/>
    </row>
    <row r="242" spans="1:45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</v>
      </c>
      <c r="F242" s="22">
        <v>53</v>
      </c>
      <c r="G242" s="22"/>
      <c r="H242" s="24">
        <v>3.4</v>
      </c>
      <c r="I242" s="24">
        <v>3.47</v>
      </c>
      <c r="J242" s="24"/>
      <c r="K242" s="24"/>
      <c r="L242" s="24"/>
      <c r="M242" s="24"/>
      <c r="N242" s="24">
        <v>3.47</v>
      </c>
      <c r="O242" s="24">
        <v>3.12</v>
      </c>
      <c r="P242" s="24"/>
      <c r="Q242" s="24"/>
      <c r="R242" s="24"/>
      <c r="S242" s="24"/>
      <c r="T242" s="24">
        <v>3.12</v>
      </c>
      <c r="U242" s="24">
        <v>1.21</v>
      </c>
      <c r="V242" s="22"/>
      <c r="W242" s="22">
        <v>141</v>
      </c>
      <c r="X242" s="22">
        <v>4000</v>
      </c>
      <c r="Y242" s="22"/>
      <c r="Z242" s="22"/>
      <c r="AA242" s="22"/>
      <c r="AB242" s="22"/>
      <c r="AC242" s="22">
        <v>1</v>
      </c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>
        <v>7</v>
      </c>
      <c r="AQ242" s="22"/>
      <c r="AR242" s="22"/>
      <c r="AS242" s="22"/>
    </row>
    <row r="243" spans="1:45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3</v>
      </c>
      <c r="F243" s="22">
        <v>237</v>
      </c>
      <c r="G243" s="22">
        <v>0</v>
      </c>
      <c r="H243" s="24">
        <v>20</v>
      </c>
      <c r="I243" s="24">
        <v>5</v>
      </c>
      <c r="J243" s="24">
        <v>0</v>
      </c>
      <c r="K243" s="24">
        <v>0</v>
      </c>
      <c r="L243" s="24">
        <v>0</v>
      </c>
      <c r="M243" s="24">
        <v>0</v>
      </c>
      <c r="N243" s="24">
        <v>5</v>
      </c>
      <c r="O243" s="24">
        <v>6</v>
      </c>
      <c r="P243" s="24">
        <v>0</v>
      </c>
      <c r="Q243" s="24">
        <v>0</v>
      </c>
      <c r="R243" s="24">
        <v>0</v>
      </c>
      <c r="S243" s="24">
        <v>0</v>
      </c>
      <c r="T243" s="24">
        <v>6</v>
      </c>
      <c r="U243" s="24">
        <v>0</v>
      </c>
      <c r="V243" s="22">
        <v>0</v>
      </c>
      <c r="W243" s="22">
        <v>224</v>
      </c>
      <c r="X243" s="22">
        <v>64932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7</v>
      </c>
      <c r="AQ243" s="22">
        <v>1</v>
      </c>
      <c r="AR243" s="22">
        <v>2</v>
      </c>
      <c r="AS243" s="22">
        <v>0</v>
      </c>
    </row>
    <row r="244" spans="1:45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</v>
      </c>
      <c r="F244" s="22">
        <v>129</v>
      </c>
      <c r="G244" s="22">
        <v>0</v>
      </c>
      <c r="H244" s="24">
        <v>11</v>
      </c>
      <c r="I244" s="24">
        <v>16</v>
      </c>
      <c r="J244" s="24">
        <v>0</v>
      </c>
      <c r="K244" s="24">
        <v>0</v>
      </c>
      <c r="L244" s="24">
        <v>0</v>
      </c>
      <c r="M244" s="24">
        <v>0</v>
      </c>
      <c r="N244" s="24">
        <v>16</v>
      </c>
      <c r="O244" s="24">
        <v>9.1</v>
      </c>
      <c r="P244" s="24">
        <v>0</v>
      </c>
      <c r="Q244" s="24">
        <v>0</v>
      </c>
      <c r="R244" s="24">
        <v>0</v>
      </c>
      <c r="S244" s="24">
        <v>0</v>
      </c>
      <c r="T244" s="24">
        <v>9.1</v>
      </c>
      <c r="U244" s="24">
        <v>0</v>
      </c>
      <c r="V244" s="22">
        <v>0</v>
      </c>
      <c r="W244" s="22">
        <v>127</v>
      </c>
      <c r="X244" s="22">
        <v>5310.57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11</v>
      </c>
      <c r="AQ244" s="22">
        <v>0</v>
      </c>
      <c r="AR244" s="22">
        <v>0</v>
      </c>
      <c r="AS244" s="22">
        <v>1</v>
      </c>
    </row>
    <row r="245" spans="1:45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1</v>
      </c>
      <c r="F245" s="22">
        <v>26</v>
      </c>
      <c r="G245" s="22"/>
      <c r="H245" s="24">
        <v>4.9400000000000004</v>
      </c>
      <c r="I245" s="24">
        <v>1.1499999999999999</v>
      </c>
      <c r="J245" s="24"/>
      <c r="K245" s="24"/>
      <c r="L245" s="24"/>
      <c r="M245" s="24"/>
      <c r="N245" s="24">
        <v>1.1499999999999999</v>
      </c>
      <c r="O245" s="24"/>
      <c r="P245" s="24"/>
      <c r="Q245" s="24"/>
      <c r="R245" s="24"/>
      <c r="S245" s="24"/>
      <c r="T245" s="24"/>
      <c r="U245" s="24"/>
      <c r="V245" s="22"/>
      <c r="W245" s="22">
        <v>20</v>
      </c>
      <c r="X245" s="22">
        <v>3200</v>
      </c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>
        <v>2</v>
      </c>
      <c r="AQ245" s="22"/>
      <c r="AR245" s="22"/>
      <c r="AS245" s="22"/>
    </row>
    <row r="246" spans="1:45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2</v>
      </c>
      <c r="F246" s="22">
        <v>55.58</v>
      </c>
      <c r="G246" s="22">
        <v>0</v>
      </c>
      <c r="H246" s="24">
        <v>3</v>
      </c>
      <c r="I246" s="24">
        <v>1.98</v>
      </c>
      <c r="J246" s="24">
        <v>0</v>
      </c>
      <c r="K246" s="24">
        <v>0</v>
      </c>
      <c r="L246" s="24">
        <v>0</v>
      </c>
      <c r="M246" s="24">
        <v>0</v>
      </c>
      <c r="N246" s="24">
        <v>1.98</v>
      </c>
      <c r="O246" s="24">
        <v>2.0299999999999998</v>
      </c>
      <c r="P246" s="24">
        <v>0</v>
      </c>
      <c r="Q246" s="24">
        <v>0</v>
      </c>
      <c r="R246" s="24">
        <v>0</v>
      </c>
      <c r="S246" s="24">
        <v>0</v>
      </c>
      <c r="T246" s="24">
        <v>2.0299999999999998</v>
      </c>
      <c r="U246" s="24">
        <v>0</v>
      </c>
      <c r="V246" s="22">
        <v>0</v>
      </c>
      <c r="W246" s="22">
        <v>66</v>
      </c>
      <c r="X246" s="22">
        <v>3060</v>
      </c>
      <c r="Y246" s="22">
        <v>0</v>
      </c>
      <c r="Z246" s="22">
        <v>0</v>
      </c>
      <c r="AA246" s="22">
        <v>0</v>
      </c>
      <c r="AB246" s="22">
        <v>0</v>
      </c>
      <c r="AC246" s="22">
        <v>7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2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3</v>
      </c>
      <c r="AQ246" s="22">
        <v>0</v>
      </c>
      <c r="AR246" s="22">
        <v>0</v>
      </c>
      <c r="AS246" s="22">
        <v>0</v>
      </c>
    </row>
    <row r="247" spans="1:45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0.5</v>
      </c>
      <c r="F247" s="22">
        <v>72</v>
      </c>
      <c r="G247" s="22"/>
      <c r="H247" s="24">
        <v>2.8</v>
      </c>
      <c r="I247" s="24">
        <v>2.13</v>
      </c>
      <c r="J247" s="24"/>
      <c r="K247" s="24"/>
      <c r="L247" s="24"/>
      <c r="M247" s="24"/>
      <c r="N247" s="24">
        <v>2.13</v>
      </c>
      <c r="O247" s="24">
        <v>2.0699999999999998</v>
      </c>
      <c r="P247" s="24"/>
      <c r="Q247" s="24"/>
      <c r="R247" s="24"/>
      <c r="S247" s="24"/>
      <c r="T247" s="24">
        <v>2.0699999999999998</v>
      </c>
      <c r="U247" s="24"/>
      <c r="V247" s="22"/>
      <c r="W247" s="22">
        <v>66</v>
      </c>
      <c r="X247" s="22">
        <v>3934</v>
      </c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>
        <v>2</v>
      </c>
      <c r="AQ247" s="22"/>
      <c r="AR247" s="22"/>
      <c r="AS247" s="22">
        <v>1</v>
      </c>
    </row>
    <row r="248" spans="1:45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</v>
      </c>
      <c r="F248" s="22">
        <v>34</v>
      </c>
      <c r="G248" s="22">
        <v>0</v>
      </c>
      <c r="H248" s="24">
        <v>7.29</v>
      </c>
      <c r="I248" s="24">
        <v>6.1</v>
      </c>
      <c r="J248" s="24">
        <v>0</v>
      </c>
      <c r="K248" s="24">
        <v>0</v>
      </c>
      <c r="L248" s="24">
        <v>0</v>
      </c>
      <c r="M248" s="24">
        <v>0</v>
      </c>
      <c r="N248" s="24">
        <v>6.1</v>
      </c>
      <c r="O248" s="24">
        <v>4.72</v>
      </c>
      <c r="P248" s="24">
        <v>0</v>
      </c>
      <c r="Q248" s="24">
        <v>0</v>
      </c>
      <c r="R248" s="24">
        <v>0</v>
      </c>
      <c r="S248" s="24">
        <v>0</v>
      </c>
      <c r="T248" s="24">
        <v>4.72</v>
      </c>
      <c r="U248" s="24">
        <v>0.16</v>
      </c>
      <c r="V248" s="22">
        <v>0</v>
      </c>
      <c r="W248" s="22">
        <v>189</v>
      </c>
      <c r="X248" s="22">
        <v>4198.3599999999997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14</v>
      </c>
      <c r="AQ248" s="22">
        <v>1</v>
      </c>
      <c r="AR248" s="22">
        <v>1</v>
      </c>
      <c r="AS248" s="22">
        <v>0</v>
      </c>
    </row>
    <row r="249" spans="1:45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2</v>
      </c>
      <c r="F249" s="22">
        <v>54</v>
      </c>
      <c r="G249" s="22">
        <v>0</v>
      </c>
      <c r="H249" s="24">
        <v>5</v>
      </c>
      <c r="I249" s="24">
        <v>3.49</v>
      </c>
      <c r="J249" s="24">
        <v>0</v>
      </c>
      <c r="K249" s="24">
        <v>0</v>
      </c>
      <c r="L249" s="24">
        <v>0</v>
      </c>
      <c r="M249" s="24">
        <v>0</v>
      </c>
      <c r="N249" s="24">
        <v>3.49</v>
      </c>
      <c r="O249" s="24">
        <v>3.49</v>
      </c>
      <c r="P249" s="24">
        <v>0</v>
      </c>
      <c r="Q249" s="24">
        <v>0</v>
      </c>
      <c r="R249" s="24">
        <v>0</v>
      </c>
      <c r="S249" s="24">
        <v>0</v>
      </c>
      <c r="T249" s="24">
        <v>3.49</v>
      </c>
      <c r="U249" s="24">
        <v>0</v>
      </c>
      <c r="V249" s="22">
        <v>0</v>
      </c>
      <c r="W249" s="22">
        <v>86</v>
      </c>
      <c r="X249" s="22">
        <v>3511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0</v>
      </c>
      <c r="AR249" s="22">
        <v>0</v>
      </c>
      <c r="AS249" s="22">
        <v>0</v>
      </c>
    </row>
    <row r="250" spans="1:45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</v>
      </c>
      <c r="F250" s="22">
        <v>88</v>
      </c>
      <c r="G250" s="22">
        <v>0</v>
      </c>
      <c r="H250" s="24">
        <v>5</v>
      </c>
      <c r="I250" s="24">
        <v>6.5</v>
      </c>
      <c r="J250" s="24">
        <v>0</v>
      </c>
      <c r="K250" s="24">
        <v>0</v>
      </c>
      <c r="L250" s="24">
        <v>0</v>
      </c>
      <c r="M250" s="24">
        <v>0</v>
      </c>
      <c r="N250" s="24">
        <v>6.5</v>
      </c>
      <c r="O250" s="24">
        <v>7.7</v>
      </c>
      <c r="P250" s="24">
        <v>0</v>
      </c>
      <c r="Q250" s="24">
        <v>0</v>
      </c>
      <c r="R250" s="24">
        <v>0</v>
      </c>
      <c r="S250" s="24">
        <v>0</v>
      </c>
      <c r="T250" s="24">
        <v>7.7</v>
      </c>
      <c r="U250" s="24">
        <v>1</v>
      </c>
      <c r="V250" s="22">
        <v>0</v>
      </c>
      <c r="W250" s="22">
        <v>85</v>
      </c>
      <c r="X250" s="22">
        <v>3894.42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4</v>
      </c>
      <c r="AQ250" s="22">
        <v>0</v>
      </c>
      <c r="AR250" s="22">
        <v>0</v>
      </c>
      <c r="AS250" s="22">
        <v>0</v>
      </c>
    </row>
    <row r="251" spans="1:45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5</v>
      </c>
      <c r="F251" s="22">
        <v>289.89</v>
      </c>
      <c r="G251" s="22"/>
      <c r="H251" s="24">
        <v>12.5</v>
      </c>
      <c r="I251" s="24">
        <v>4.9800000000000004</v>
      </c>
      <c r="J251" s="24"/>
      <c r="K251" s="24"/>
      <c r="L251" s="24"/>
      <c r="M251" s="24"/>
      <c r="N251" s="24">
        <v>4.9800000000000004</v>
      </c>
      <c r="O251" s="24">
        <v>4.82</v>
      </c>
      <c r="P251" s="24"/>
      <c r="Q251" s="24"/>
      <c r="R251" s="24"/>
      <c r="S251" s="24"/>
      <c r="T251" s="24">
        <v>4.82</v>
      </c>
      <c r="U251" s="24">
        <v>0.49</v>
      </c>
      <c r="V251" s="22"/>
      <c r="W251" s="22">
        <v>180</v>
      </c>
      <c r="X251" s="22">
        <v>8200</v>
      </c>
      <c r="Y251" s="22"/>
      <c r="Z251" s="22"/>
      <c r="AA251" s="22"/>
      <c r="AB251" s="22"/>
      <c r="AC251" s="22">
        <v>1</v>
      </c>
      <c r="AD251" s="22"/>
      <c r="AE251" s="22"/>
      <c r="AF251" s="22">
        <v>1</v>
      </c>
      <c r="AG251" s="22">
        <v>1</v>
      </c>
      <c r="AH251" s="22"/>
      <c r="AI251" s="22"/>
      <c r="AJ251" s="22"/>
      <c r="AK251" s="22"/>
      <c r="AL251" s="22"/>
      <c r="AM251" s="22"/>
      <c r="AN251" s="22"/>
      <c r="AO251" s="22"/>
      <c r="AP251" s="22">
        <v>11</v>
      </c>
      <c r="AQ251" s="22"/>
      <c r="AR251" s="22"/>
      <c r="AS251" s="22"/>
    </row>
    <row r="252" spans="1:45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3</v>
      </c>
      <c r="F252" s="22">
        <v>170</v>
      </c>
      <c r="G252" s="22">
        <v>0</v>
      </c>
      <c r="H252" s="24">
        <v>12.01</v>
      </c>
      <c r="I252" s="24">
        <v>0</v>
      </c>
      <c r="J252" s="24">
        <v>6.51</v>
      </c>
      <c r="K252" s="24">
        <v>0</v>
      </c>
      <c r="L252" s="24">
        <v>0</v>
      </c>
      <c r="M252" s="24">
        <v>0</v>
      </c>
      <c r="N252" s="24">
        <v>6.51</v>
      </c>
      <c r="O252" s="24">
        <v>5.15</v>
      </c>
      <c r="P252" s="24">
        <v>0</v>
      </c>
      <c r="Q252" s="24">
        <v>0</v>
      </c>
      <c r="R252" s="24">
        <v>0</v>
      </c>
      <c r="S252" s="24">
        <v>0</v>
      </c>
      <c r="T252" s="24">
        <v>5.15</v>
      </c>
      <c r="U252" s="24">
        <v>0</v>
      </c>
      <c r="V252" s="22">
        <v>0</v>
      </c>
      <c r="W252" s="22">
        <v>217</v>
      </c>
      <c r="X252" s="22">
        <v>7835</v>
      </c>
      <c r="Y252" s="22">
        <v>0</v>
      </c>
      <c r="Z252" s="22">
        <v>0</v>
      </c>
      <c r="AA252" s="22">
        <v>0</v>
      </c>
      <c r="AB252" s="22">
        <v>0</v>
      </c>
      <c r="AC252" s="22">
        <v>3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4</v>
      </c>
      <c r="AQ252" s="22">
        <v>0</v>
      </c>
      <c r="AR252" s="22">
        <v>0</v>
      </c>
      <c r="AS252" s="22">
        <v>0</v>
      </c>
    </row>
    <row r="253" spans="1:45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2</v>
      </c>
      <c r="F253" s="22">
        <v>76</v>
      </c>
      <c r="G253" s="22">
        <v>0</v>
      </c>
      <c r="H253" s="24">
        <v>6</v>
      </c>
      <c r="I253" s="24">
        <v>4.5</v>
      </c>
      <c r="J253" s="24">
        <v>0</v>
      </c>
      <c r="K253" s="24">
        <v>0</v>
      </c>
      <c r="L253" s="24">
        <v>0</v>
      </c>
      <c r="M253" s="24">
        <v>0</v>
      </c>
      <c r="N253" s="24">
        <v>4.5</v>
      </c>
      <c r="O253" s="24">
        <v>5.5</v>
      </c>
      <c r="P253" s="24">
        <v>0</v>
      </c>
      <c r="Q253" s="24">
        <v>0</v>
      </c>
      <c r="R253" s="24">
        <v>0</v>
      </c>
      <c r="S253" s="24">
        <v>0</v>
      </c>
      <c r="T253" s="24">
        <v>5.5</v>
      </c>
      <c r="U253" s="24">
        <v>0</v>
      </c>
      <c r="V253" s="22">
        <v>0</v>
      </c>
      <c r="W253" s="22">
        <v>122</v>
      </c>
      <c r="X253" s="22">
        <v>4397.3500000000004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0</v>
      </c>
      <c r="AR253" s="22">
        <v>0</v>
      </c>
      <c r="AS253" s="22">
        <v>0</v>
      </c>
    </row>
    <row r="254" spans="1:45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</v>
      </c>
      <c r="F254" s="22">
        <v>27.49</v>
      </c>
      <c r="G254" s="22">
        <v>0</v>
      </c>
      <c r="H254" s="24">
        <v>4.4000000000000004</v>
      </c>
      <c r="I254" s="24">
        <v>3.2</v>
      </c>
      <c r="J254" s="24">
        <v>0</v>
      </c>
      <c r="K254" s="24">
        <v>0</v>
      </c>
      <c r="L254" s="24">
        <v>0</v>
      </c>
      <c r="M254" s="24">
        <v>0</v>
      </c>
      <c r="N254" s="24">
        <v>3.2</v>
      </c>
      <c r="O254" s="24">
        <v>3.2</v>
      </c>
      <c r="P254" s="24">
        <v>0</v>
      </c>
      <c r="Q254" s="24">
        <v>0</v>
      </c>
      <c r="R254" s="24">
        <v>0</v>
      </c>
      <c r="S254" s="24">
        <v>0</v>
      </c>
      <c r="T254" s="24">
        <v>3.2</v>
      </c>
      <c r="U254" s="24">
        <v>0</v>
      </c>
      <c r="V254" s="22">
        <v>0</v>
      </c>
      <c r="W254" s="22">
        <v>89</v>
      </c>
      <c r="X254" s="22">
        <v>5670</v>
      </c>
      <c r="Y254" s="22">
        <v>0</v>
      </c>
      <c r="Z254" s="22">
        <v>0</v>
      </c>
      <c r="AA254" s="22">
        <v>0</v>
      </c>
      <c r="AB254" s="22">
        <v>0</v>
      </c>
      <c r="AC254" s="22">
        <v>2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3</v>
      </c>
      <c r="AQ254" s="22">
        <v>0</v>
      </c>
      <c r="AR254" s="22">
        <v>0</v>
      </c>
      <c r="AS254" s="22">
        <v>0</v>
      </c>
    </row>
    <row r="255" spans="1:45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5</v>
      </c>
      <c r="F255" s="22">
        <v>394</v>
      </c>
      <c r="G255" s="22">
        <v>0</v>
      </c>
      <c r="H255" s="24">
        <v>13</v>
      </c>
      <c r="I255" s="24">
        <v>1</v>
      </c>
      <c r="J255" s="24">
        <v>0</v>
      </c>
      <c r="K255" s="24">
        <v>0</v>
      </c>
      <c r="L255" s="24">
        <v>0</v>
      </c>
      <c r="M255" s="24">
        <v>0</v>
      </c>
      <c r="N255" s="24">
        <v>1</v>
      </c>
      <c r="O255" s="24">
        <v>10</v>
      </c>
      <c r="P255" s="24">
        <v>0</v>
      </c>
      <c r="Q255" s="24">
        <v>0</v>
      </c>
      <c r="R255" s="24">
        <v>0</v>
      </c>
      <c r="S255" s="24">
        <v>0</v>
      </c>
      <c r="T255" s="24">
        <v>10</v>
      </c>
      <c r="U255" s="24">
        <v>0</v>
      </c>
      <c r="V255" s="22">
        <v>0</v>
      </c>
      <c r="W255" s="22">
        <v>331</v>
      </c>
      <c r="X255" s="22">
        <v>9540</v>
      </c>
      <c r="Y255" s="22">
        <v>0</v>
      </c>
      <c r="Z255" s="22">
        <v>0</v>
      </c>
      <c r="AA255" s="22">
        <v>0</v>
      </c>
      <c r="AB255" s="22">
        <v>0</v>
      </c>
      <c r="AC255" s="22">
        <v>1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1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8</v>
      </c>
      <c r="AQ255" s="22">
        <v>0</v>
      </c>
      <c r="AR255" s="22">
        <v>0</v>
      </c>
      <c r="AS255" s="22">
        <v>0</v>
      </c>
    </row>
    <row r="256" spans="1:45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</v>
      </c>
      <c r="F256" s="22">
        <v>50</v>
      </c>
      <c r="G256" s="22"/>
      <c r="H256" s="24">
        <v>3</v>
      </c>
      <c r="I256" s="24">
        <v>4</v>
      </c>
      <c r="J256" s="24"/>
      <c r="K256" s="24"/>
      <c r="L256" s="24"/>
      <c r="M256" s="24"/>
      <c r="N256" s="24">
        <v>4</v>
      </c>
      <c r="O256" s="24">
        <v>4</v>
      </c>
      <c r="P256" s="24"/>
      <c r="Q256" s="24"/>
      <c r="R256" s="24"/>
      <c r="S256" s="24"/>
      <c r="T256" s="24">
        <v>4</v>
      </c>
      <c r="U256" s="24">
        <v>1</v>
      </c>
      <c r="V256" s="22"/>
      <c r="W256" s="22">
        <v>120</v>
      </c>
      <c r="X256" s="22">
        <v>6310.52</v>
      </c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>
        <v>2</v>
      </c>
      <c r="AQ256" s="22"/>
      <c r="AR256" s="22"/>
      <c r="AS256" s="22"/>
    </row>
    <row r="257" spans="1:45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3</v>
      </c>
      <c r="F257" s="22">
        <v>139.19</v>
      </c>
      <c r="G257" s="22">
        <v>0</v>
      </c>
      <c r="H257" s="24">
        <v>7.32</v>
      </c>
      <c r="I257" s="24">
        <v>7.25</v>
      </c>
      <c r="J257" s="24">
        <v>0</v>
      </c>
      <c r="K257" s="24">
        <v>0</v>
      </c>
      <c r="L257" s="24">
        <v>0</v>
      </c>
      <c r="M257" s="24">
        <v>0</v>
      </c>
      <c r="N257" s="24">
        <v>7.25</v>
      </c>
      <c r="O257" s="24">
        <v>7.03</v>
      </c>
      <c r="P257" s="24">
        <v>0</v>
      </c>
      <c r="Q257" s="24">
        <v>0</v>
      </c>
      <c r="R257" s="24">
        <v>0</v>
      </c>
      <c r="S257" s="24">
        <v>0</v>
      </c>
      <c r="T257" s="24">
        <v>7.03</v>
      </c>
      <c r="U257" s="24">
        <v>0.91</v>
      </c>
      <c r="V257" s="22">
        <v>0</v>
      </c>
      <c r="W257" s="22">
        <v>228</v>
      </c>
      <c r="X257" s="22">
        <v>7099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2</v>
      </c>
      <c r="AQ257" s="22">
        <v>0</v>
      </c>
      <c r="AR257" s="22">
        <v>0</v>
      </c>
      <c r="AS257" s="22">
        <v>0</v>
      </c>
    </row>
    <row r="258" spans="1:45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5</v>
      </c>
      <c r="F258" s="22">
        <v>132</v>
      </c>
      <c r="G258" s="22">
        <v>0</v>
      </c>
      <c r="H258" s="24">
        <v>13</v>
      </c>
      <c r="I258" s="24">
        <v>9</v>
      </c>
      <c r="J258" s="24">
        <v>0</v>
      </c>
      <c r="K258" s="24">
        <v>0</v>
      </c>
      <c r="L258" s="24">
        <v>0</v>
      </c>
      <c r="M258" s="24">
        <v>0</v>
      </c>
      <c r="N258" s="24">
        <v>9</v>
      </c>
      <c r="O258" s="24">
        <v>8</v>
      </c>
      <c r="P258" s="24">
        <v>0</v>
      </c>
      <c r="Q258" s="24">
        <v>0</v>
      </c>
      <c r="R258" s="24">
        <v>0</v>
      </c>
      <c r="S258" s="24">
        <v>0</v>
      </c>
      <c r="T258" s="24">
        <v>8</v>
      </c>
      <c r="U258" s="24">
        <v>3</v>
      </c>
      <c r="V258" s="22">
        <v>0</v>
      </c>
      <c r="W258" s="22">
        <v>350</v>
      </c>
      <c r="X258" s="22">
        <v>7739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21</v>
      </c>
      <c r="AQ258" s="22">
        <v>0</v>
      </c>
      <c r="AR258" s="22">
        <v>1</v>
      </c>
      <c r="AS258" s="22">
        <v>0</v>
      </c>
    </row>
    <row r="259" spans="1:45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5</v>
      </c>
      <c r="F259" s="22">
        <v>259</v>
      </c>
      <c r="G259" s="22">
        <v>0</v>
      </c>
      <c r="H259" s="24">
        <v>7.5</v>
      </c>
      <c r="I259" s="24">
        <v>8.5</v>
      </c>
      <c r="J259" s="24">
        <v>0</v>
      </c>
      <c r="K259" s="24">
        <v>0</v>
      </c>
      <c r="L259" s="24">
        <v>0</v>
      </c>
      <c r="M259" s="24">
        <v>0</v>
      </c>
      <c r="N259" s="24">
        <v>8.5</v>
      </c>
      <c r="O259" s="24">
        <v>7.5</v>
      </c>
      <c r="P259" s="24">
        <v>0</v>
      </c>
      <c r="Q259" s="24">
        <v>0</v>
      </c>
      <c r="R259" s="24">
        <v>0</v>
      </c>
      <c r="S259" s="24">
        <v>0</v>
      </c>
      <c r="T259" s="24">
        <v>7.5</v>
      </c>
      <c r="U259" s="24">
        <v>1</v>
      </c>
      <c r="V259" s="22">
        <v>0</v>
      </c>
      <c r="W259" s="22">
        <v>339</v>
      </c>
      <c r="X259" s="22">
        <v>9532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12</v>
      </c>
      <c r="AQ259" s="22">
        <v>0</v>
      </c>
      <c r="AR259" s="22">
        <v>0</v>
      </c>
      <c r="AS259" s="22">
        <v>0</v>
      </c>
    </row>
    <row r="260" spans="1:45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</v>
      </c>
      <c r="F260" s="22">
        <v>49.82</v>
      </c>
      <c r="G260" s="22">
        <v>0</v>
      </c>
      <c r="H260" s="24">
        <v>2.9</v>
      </c>
      <c r="I260" s="24">
        <v>2.8</v>
      </c>
      <c r="J260" s="24">
        <v>0</v>
      </c>
      <c r="K260" s="24">
        <v>0</v>
      </c>
      <c r="L260" s="24">
        <v>0</v>
      </c>
      <c r="M260" s="24">
        <v>0</v>
      </c>
      <c r="N260" s="24">
        <v>2.8</v>
      </c>
      <c r="O260" s="24">
        <v>2.6</v>
      </c>
      <c r="P260" s="24">
        <v>0</v>
      </c>
      <c r="Q260" s="24">
        <v>0</v>
      </c>
      <c r="R260" s="24">
        <v>0</v>
      </c>
      <c r="S260" s="24">
        <v>0</v>
      </c>
      <c r="T260" s="24">
        <v>2.6</v>
      </c>
      <c r="U260" s="24">
        <v>0</v>
      </c>
      <c r="V260" s="22">
        <v>0</v>
      </c>
      <c r="W260" s="22">
        <v>91</v>
      </c>
      <c r="X260" s="22">
        <v>3804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0</v>
      </c>
      <c r="AR260" s="22">
        <v>0</v>
      </c>
      <c r="AS260" s="22">
        <v>0</v>
      </c>
    </row>
    <row r="261" spans="1:45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</v>
      </c>
      <c r="F261" s="22">
        <v>97</v>
      </c>
      <c r="G261" s="22">
        <v>0</v>
      </c>
      <c r="H261" s="24">
        <v>2</v>
      </c>
      <c r="I261" s="24">
        <v>6</v>
      </c>
      <c r="J261" s="24">
        <v>0</v>
      </c>
      <c r="K261" s="24">
        <v>0</v>
      </c>
      <c r="L261" s="24">
        <v>0</v>
      </c>
      <c r="M261" s="24">
        <v>0</v>
      </c>
      <c r="N261" s="24">
        <v>6</v>
      </c>
      <c r="O261" s="24">
        <v>6.7</v>
      </c>
      <c r="P261" s="24">
        <v>0</v>
      </c>
      <c r="Q261" s="24">
        <v>0</v>
      </c>
      <c r="R261" s="24">
        <v>0</v>
      </c>
      <c r="S261" s="24">
        <v>0</v>
      </c>
      <c r="T261" s="24">
        <v>6.7</v>
      </c>
      <c r="U261" s="24">
        <v>2.5</v>
      </c>
      <c r="V261" s="22">
        <v>0</v>
      </c>
      <c r="W261" s="22">
        <v>146</v>
      </c>
      <c r="X261" s="22">
        <v>4639.95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6</v>
      </c>
      <c r="AQ261" s="22">
        <v>0</v>
      </c>
      <c r="AR261" s="22">
        <v>0</v>
      </c>
      <c r="AS261" s="22">
        <v>0</v>
      </c>
    </row>
    <row r="262" spans="1:45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</v>
      </c>
      <c r="F262" s="22">
        <v>179</v>
      </c>
      <c r="G262" s="22">
        <v>0</v>
      </c>
      <c r="H262" s="24">
        <v>9</v>
      </c>
      <c r="I262" s="24">
        <v>6</v>
      </c>
      <c r="J262" s="24">
        <v>0</v>
      </c>
      <c r="K262" s="24">
        <v>0</v>
      </c>
      <c r="L262" s="24">
        <v>0</v>
      </c>
      <c r="M262" s="24">
        <v>0</v>
      </c>
      <c r="N262" s="24">
        <v>6</v>
      </c>
      <c r="O262" s="24">
        <v>6</v>
      </c>
      <c r="P262" s="24">
        <v>0</v>
      </c>
      <c r="Q262" s="24">
        <v>0</v>
      </c>
      <c r="R262" s="24">
        <v>0</v>
      </c>
      <c r="S262" s="24">
        <v>0</v>
      </c>
      <c r="T262" s="24">
        <v>6</v>
      </c>
      <c r="U262" s="24">
        <v>0</v>
      </c>
      <c r="V262" s="22">
        <v>0</v>
      </c>
      <c r="W262" s="22">
        <v>125</v>
      </c>
      <c r="X262" s="22">
        <v>7689</v>
      </c>
      <c r="Y262" s="22">
        <v>1</v>
      </c>
      <c r="Z262" s="22">
        <v>0</v>
      </c>
      <c r="AA262" s="22">
        <v>1</v>
      </c>
      <c r="AB262" s="22">
        <v>1</v>
      </c>
      <c r="AC262" s="22">
        <v>1</v>
      </c>
      <c r="AD262" s="22">
        <v>0</v>
      </c>
      <c r="AE262" s="22">
        <v>1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1</v>
      </c>
      <c r="AP262" s="22">
        <v>3</v>
      </c>
      <c r="AQ262" s="22">
        <v>0</v>
      </c>
      <c r="AR262" s="22">
        <v>0</v>
      </c>
      <c r="AS262" s="22">
        <v>0</v>
      </c>
    </row>
    <row r="263" spans="1:45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7</v>
      </c>
      <c r="F263" s="22">
        <v>156</v>
      </c>
      <c r="G263" s="22">
        <v>0</v>
      </c>
      <c r="H263" s="24">
        <v>18</v>
      </c>
      <c r="I263" s="24">
        <v>11</v>
      </c>
      <c r="J263" s="24">
        <v>0</v>
      </c>
      <c r="K263" s="24">
        <v>0</v>
      </c>
      <c r="L263" s="24">
        <v>0</v>
      </c>
      <c r="M263" s="24">
        <v>0</v>
      </c>
      <c r="N263" s="24">
        <v>11</v>
      </c>
      <c r="O263" s="24">
        <v>12</v>
      </c>
      <c r="P263" s="24">
        <v>0</v>
      </c>
      <c r="Q263" s="24">
        <v>0</v>
      </c>
      <c r="R263" s="24">
        <v>0</v>
      </c>
      <c r="S263" s="24">
        <v>0</v>
      </c>
      <c r="T263" s="24">
        <v>12</v>
      </c>
      <c r="U263" s="24">
        <v>1</v>
      </c>
      <c r="V263" s="22">
        <v>0</v>
      </c>
      <c r="W263" s="22">
        <v>479</v>
      </c>
      <c r="X263" s="22">
        <v>9780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4</v>
      </c>
      <c r="AQ263" s="22">
        <v>0</v>
      </c>
      <c r="AR263" s="22">
        <v>1</v>
      </c>
      <c r="AS263" s="22">
        <v>0</v>
      </c>
    </row>
    <row r="264" spans="1:45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5</v>
      </c>
      <c r="F264" s="22">
        <v>75.790000000000006</v>
      </c>
      <c r="G264" s="22">
        <v>0</v>
      </c>
      <c r="H264" s="24">
        <v>17.12</v>
      </c>
      <c r="I264" s="24">
        <v>11.21</v>
      </c>
      <c r="J264" s="24">
        <v>0</v>
      </c>
      <c r="K264" s="24">
        <v>0</v>
      </c>
      <c r="L264" s="24">
        <v>0</v>
      </c>
      <c r="M264" s="24">
        <v>0</v>
      </c>
      <c r="N264" s="24">
        <v>11.21</v>
      </c>
      <c r="O264" s="24">
        <v>7.4</v>
      </c>
      <c r="P264" s="24">
        <v>0</v>
      </c>
      <c r="Q264" s="24">
        <v>0</v>
      </c>
      <c r="R264" s="24">
        <v>0</v>
      </c>
      <c r="S264" s="24">
        <v>0</v>
      </c>
      <c r="T264" s="24">
        <v>7.4</v>
      </c>
      <c r="U264" s="24">
        <v>0.81599999999999995</v>
      </c>
      <c r="V264" s="22">
        <v>0</v>
      </c>
      <c r="W264" s="22">
        <v>248</v>
      </c>
      <c r="X264" s="22">
        <v>6701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6</v>
      </c>
      <c r="AQ264" s="22">
        <v>1</v>
      </c>
      <c r="AR264" s="22">
        <v>0</v>
      </c>
      <c r="AS264" s="22">
        <v>0</v>
      </c>
    </row>
    <row r="265" spans="1:45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2</v>
      </c>
      <c r="F265" s="22">
        <v>65.150000000000006</v>
      </c>
      <c r="G265" s="22">
        <v>0</v>
      </c>
      <c r="H265" s="24">
        <v>4.2</v>
      </c>
      <c r="I265" s="24">
        <v>3.2</v>
      </c>
      <c r="J265" s="24">
        <v>0</v>
      </c>
      <c r="K265" s="24">
        <v>0</v>
      </c>
      <c r="L265" s="24">
        <v>0</v>
      </c>
      <c r="M265" s="24">
        <v>0</v>
      </c>
      <c r="N265" s="24">
        <v>3.2</v>
      </c>
      <c r="O265" s="24">
        <v>3.2</v>
      </c>
      <c r="P265" s="24">
        <v>0</v>
      </c>
      <c r="Q265" s="24">
        <v>0</v>
      </c>
      <c r="R265" s="24">
        <v>0</v>
      </c>
      <c r="S265" s="24">
        <v>0</v>
      </c>
      <c r="T265" s="24">
        <v>3.2</v>
      </c>
      <c r="U265" s="24">
        <v>0</v>
      </c>
      <c r="V265" s="22">
        <v>0</v>
      </c>
      <c r="W265" s="22">
        <v>66</v>
      </c>
      <c r="X265" s="22">
        <v>3500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2</v>
      </c>
      <c r="AQ265" s="22">
        <v>0</v>
      </c>
      <c r="AR265" s="22">
        <v>0</v>
      </c>
      <c r="AS265" s="22">
        <v>0</v>
      </c>
    </row>
    <row r="266" spans="1:45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2</v>
      </c>
      <c r="F266" s="22">
        <v>52.05</v>
      </c>
      <c r="G266" s="22">
        <v>0</v>
      </c>
      <c r="H266" s="24">
        <v>5.31</v>
      </c>
      <c r="I266" s="24">
        <v>16.010000000000002</v>
      </c>
      <c r="J266" s="24">
        <v>0</v>
      </c>
      <c r="K266" s="24">
        <v>0</v>
      </c>
      <c r="L266" s="24">
        <v>0</v>
      </c>
      <c r="M266" s="24">
        <v>0</v>
      </c>
      <c r="N266" s="24">
        <v>16.010000000000002</v>
      </c>
      <c r="O266" s="24">
        <v>3.27</v>
      </c>
      <c r="P266" s="24">
        <v>0</v>
      </c>
      <c r="Q266" s="24">
        <v>0</v>
      </c>
      <c r="R266" s="24">
        <v>0</v>
      </c>
      <c r="S266" s="24">
        <v>0</v>
      </c>
      <c r="T266" s="24">
        <v>3.27</v>
      </c>
      <c r="U266" s="24">
        <v>0</v>
      </c>
      <c r="V266" s="22">
        <v>0</v>
      </c>
      <c r="W266" s="22">
        <v>137</v>
      </c>
      <c r="X266" s="22">
        <v>4612.42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4</v>
      </c>
      <c r="AQ266" s="22">
        <v>0</v>
      </c>
      <c r="AR266" s="22">
        <v>0</v>
      </c>
      <c r="AS266" s="22">
        <v>0</v>
      </c>
    </row>
    <row r="267" spans="1:45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</v>
      </c>
      <c r="F267" s="22">
        <v>258.99</v>
      </c>
      <c r="G267" s="22">
        <v>0</v>
      </c>
      <c r="H267" s="24">
        <v>10.46</v>
      </c>
      <c r="I267" s="24">
        <v>15</v>
      </c>
      <c r="J267" s="24">
        <v>0</v>
      </c>
      <c r="K267" s="24">
        <v>16</v>
      </c>
      <c r="L267" s="24">
        <v>54</v>
      </c>
      <c r="M267" s="24">
        <v>0</v>
      </c>
      <c r="N267" s="24">
        <v>85</v>
      </c>
      <c r="O267" s="24">
        <v>3.5</v>
      </c>
      <c r="P267" s="24">
        <v>0</v>
      </c>
      <c r="Q267" s="24">
        <v>0</v>
      </c>
      <c r="R267" s="24">
        <v>0</v>
      </c>
      <c r="S267" s="24">
        <v>0</v>
      </c>
      <c r="T267" s="24">
        <v>3.5</v>
      </c>
      <c r="U267" s="24">
        <v>0</v>
      </c>
      <c r="V267" s="22">
        <v>0</v>
      </c>
      <c r="W267" s="22">
        <v>89</v>
      </c>
      <c r="X267" s="22">
        <v>4034.1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</v>
      </c>
      <c r="AQ267" s="22">
        <v>0</v>
      </c>
      <c r="AR267" s="22">
        <v>0</v>
      </c>
      <c r="AS267" s="22">
        <v>0</v>
      </c>
    </row>
    <row r="268" spans="1:45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</v>
      </c>
      <c r="F268" s="22">
        <v>235</v>
      </c>
      <c r="G268" s="22">
        <v>0</v>
      </c>
      <c r="H268" s="24">
        <v>8</v>
      </c>
      <c r="I268" s="24">
        <v>0</v>
      </c>
      <c r="J268" s="24">
        <v>0</v>
      </c>
      <c r="K268" s="24">
        <v>0</v>
      </c>
      <c r="L268" s="24">
        <v>0</v>
      </c>
      <c r="M268" s="24">
        <v>5</v>
      </c>
      <c r="N268" s="24">
        <v>5</v>
      </c>
      <c r="O268" s="24">
        <v>5</v>
      </c>
      <c r="P268" s="24">
        <v>0</v>
      </c>
      <c r="Q268" s="24">
        <v>0</v>
      </c>
      <c r="R268" s="24">
        <v>0</v>
      </c>
      <c r="S268" s="24">
        <v>0</v>
      </c>
      <c r="T268" s="24">
        <v>5</v>
      </c>
      <c r="U268" s="24">
        <v>0</v>
      </c>
      <c r="V268" s="22">
        <v>0</v>
      </c>
      <c r="W268" s="22">
        <v>245</v>
      </c>
      <c r="X268" s="22">
        <v>5345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2</v>
      </c>
      <c r="AQ268" s="22">
        <v>0</v>
      </c>
      <c r="AR268" s="22">
        <v>0</v>
      </c>
      <c r="AS268" s="22">
        <v>0</v>
      </c>
    </row>
    <row r="269" spans="1:45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1</v>
      </c>
      <c r="F269" s="22">
        <v>55</v>
      </c>
      <c r="G269" s="22"/>
      <c r="H269" s="24">
        <v>6</v>
      </c>
      <c r="I269" s="24"/>
      <c r="J269" s="24"/>
      <c r="K269" s="24"/>
      <c r="L269" s="24"/>
      <c r="M269" s="24"/>
      <c r="N269" s="24"/>
      <c r="O269" s="24">
        <v>10</v>
      </c>
      <c r="P269" s="24"/>
      <c r="Q269" s="24"/>
      <c r="R269" s="24"/>
      <c r="S269" s="24"/>
      <c r="T269" s="24">
        <v>10</v>
      </c>
      <c r="U269" s="24"/>
      <c r="V269" s="22"/>
      <c r="W269" s="22">
        <v>57</v>
      </c>
      <c r="X269" s="22">
        <v>2952</v>
      </c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</row>
    <row r="270" spans="1:45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3</v>
      </c>
      <c r="F270" s="22">
        <v>278</v>
      </c>
      <c r="G270" s="22">
        <v>0</v>
      </c>
      <c r="H270" s="24">
        <v>8</v>
      </c>
      <c r="I270" s="24">
        <v>6</v>
      </c>
      <c r="J270" s="24">
        <v>0</v>
      </c>
      <c r="K270" s="24">
        <v>0</v>
      </c>
      <c r="L270" s="24">
        <v>0</v>
      </c>
      <c r="M270" s="24">
        <v>0</v>
      </c>
      <c r="N270" s="24">
        <v>6</v>
      </c>
      <c r="O270" s="24">
        <v>8</v>
      </c>
      <c r="P270" s="24">
        <v>0</v>
      </c>
      <c r="Q270" s="24">
        <v>0</v>
      </c>
      <c r="R270" s="24">
        <v>0</v>
      </c>
      <c r="S270" s="24">
        <v>0</v>
      </c>
      <c r="T270" s="24">
        <v>8</v>
      </c>
      <c r="U270" s="24">
        <v>0.45</v>
      </c>
      <c r="V270" s="22">
        <v>0</v>
      </c>
      <c r="W270" s="22">
        <v>184</v>
      </c>
      <c r="X270" s="22">
        <v>5678.87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11</v>
      </c>
      <c r="AQ270" s="22">
        <v>0</v>
      </c>
      <c r="AR270" s="22">
        <v>0</v>
      </c>
      <c r="AS270" s="22">
        <v>0</v>
      </c>
    </row>
    <row r="271" spans="1:45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4</v>
      </c>
      <c r="F271" s="22">
        <v>207.43</v>
      </c>
      <c r="G271" s="22">
        <v>0</v>
      </c>
      <c r="H271" s="24">
        <v>13</v>
      </c>
      <c r="I271" s="24">
        <v>9</v>
      </c>
      <c r="J271" s="24">
        <v>0</v>
      </c>
      <c r="K271" s="24">
        <v>0</v>
      </c>
      <c r="L271" s="24">
        <v>0</v>
      </c>
      <c r="M271" s="24">
        <v>0</v>
      </c>
      <c r="N271" s="24">
        <v>9</v>
      </c>
      <c r="O271" s="24">
        <v>9</v>
      </c>
      <c r="P271" s="24">
        <v>0</v>
      </c>
      <c r="Q271" s="24">
        <v>0</v>
      </c>
      <c r="R271" s="24">
        <v>0</v>
      </c>
      <c r="S271" s="24">
        <v>0</v>
      </c>
      <c r="T271" s="24">
        <v>9</v>
      </c>
      <c r="U271" s="24">
        <v>0.14000000000000001</v>
      </c>
      <c r="V271" s="22">
        <v>0</v>
      </c>
      <c r="W271" s="22">
        <v>420</v>
      </c>
      <c r="X271" s="22">
        <v>9285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16</v>
      </c>
      <c r="AQ271" s="22">
        <v>0</v>
      </c>
      <c r="AR271" s="22">
        <v>0</v>
      </c>
      <c r="AS271" s="22">
        <v>0</v>
      </c>
    </row>
    <row r="272" spans="1:45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2</v>
      </c>
      <c r="F272" s="22">
        <v>58.5</v>
      </c>
      <c r="G272" s="22"/>
      <c r="H272" s="24">
        <v>5.55</v>
      </c>
      <c r="I272" s="24">
        <v>2.98</v>
      </c>
      <c r="J272" s="24"/>
      <c r="K272" s="24"/>
      <c r="L272" s="24"/>
      <c r="M272" s="24"/>
      <c r="N272" s="24">
        <v>2.98</v>
      </c>
      <c r="O272" s="24">
        <v>4.34</v>
      </c>
      <c r="P272" s="24"/>
      <c r="Q272" s="24"/>
      <c r="R272" s="24"/>
      <c r="S272" s="24"/>
      <c r="T272" s="24">
        <v>4.34</v>
      </c>
      <c r="U272" s="24"/>
      <c r="V272" s="22"/>
      <c r="W272" s="22">
        <v>76</v>
      </c>
      <c r="X272" s="22">
        <v>2760</v>
      </c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>
        <v>4</v>
      </c>
      <c r="AQ272" s="22"/>
      <c r="AR272" s="22"/>
      <c r="AS272" s="22"/>
    </row>
    <row r="273" spans="1:45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3</v>
      </c>
      <c r="F273" s="22">
        <v>82</v>
      </c>
      <c r="G273" s="22">
        <v>0</v>
      </c>
      <c r="H273" s="24">
        <v>8</v>
      </c>
      <c r="I273" s="24">
        <v>5</v>
      </c>
      <c r="J273" s="24">
        <v>0</v>
      </c>
      <c r="K273" s="24">
        <v>0</v>
      </c>
      <c r="L273" s="24">
        <v>0</v>
      </c>
      <c r="M273" s="24">
        <v>0</v>
      </c>
      <c r="N273" s="24">
        <v>5</v>
      </c>
      <c r="O273" s="24">
        <v>4</v>
      </c>
      <c r="P273" s="24">
        <v>0</v>
      </c>
      <c r="Q273" s="24">
        <v>0</v>
      </c>
      <c r="R273" s="24">
        <v>0</v>
      </c>
      <c r="S273" s="24">
        <v>0</v>
      </c>
      <c r="T273" s="24">
        <v>4</v>
      </c>
      <c r="U273" s="24">
        <v>0</v>
      </c>
      <c r="V273" s="22">
        <v>0</v>
      </c>
      <c r="W273" s="22">
        <v>191</v>
      </c>
      <c r="X273" s="22">
        <v>5310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  <c r="AR273" s="22">
        <v>0</v>
      </c>
      <c r="AS273" s="22">
        <v>0</v>
      </c>
    </row>
    <row r="274" spans="1:45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</v>
      </c>
      <c r="F274" s="22">
        <v>50.78</v>
      </c>
      <c r="G274" s="22">
        <v>0</v>
      </c>
      <c r="H274" s="24">
        <v>7.7</v>
      </c>
      <c r="I274" s="24">
        <v>5.95</v>
      </c>
      <c r="J274" s="24">
        <v>0</v>
      </c>
      <c r="K274" s="24">
        <v>0</v>
      </c>
      <c r="L274" s="24">
        <v>0</v>
      </c>
      <c r="M274" s="24">
        <v>0</v>
      </c>
      <c r="N274" s="24">
        <v>5.95</v>
      </c>
      <c r="O274" s="24">
        <v>6.44</v>
      </c>
      <c r="P274" s="24">
        <v>0</v>
      </c>
      <c r="Q274" s="24">
        <v>0</v>
      </c>
      <c r="R274" s="24">
        <v>0</v>
      </c>
      <c r="S274" s="24">
        <v>0</v>
      </c>
      <c r="T274" s="24">
        <v>6.44</v>
      </c>
      <c r="U274" s="24">
        <v>0</v>
      </c>
      <c r="V274" s="22">
        <v>0</v>
      </c>
      <c r="W274" s="22">
        <v>103</v>
      </c>
      <c r="X274" s="22">
        <v>3978.87</v>
      </c>
      <c r="Y274" s="22">
        <v>3</v>
      </c>
      <c r="Z274" s="22">
        <v>0</v>
      </c>
      <c r="AA274" s="22">
        <v>3</v>
      </c>
      <c r="AB274" s="22">
        <v>3</v>
      </c>
      <c r="AC274" s="22">
        <v>3</v>
      </c>
      <c r="AD274" s="22">
        <v>0</v>
      </c>
      <c r="AE274" s="22">
        <v>3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3</v>
      </c>
      <c r="AP274" s="22">
        <v>5</v>
      </c>
      <c r="AQ274" s="22">
        <v>0</v>
      </c>
      <c r="AR274" s="22">
        <v>0</v>
      </c>
      <c r="AS274" s="22">
        <v>0</v>
      </c>
    </row>
    <row r="275" spans="1:45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</v>
      </c>
      <c r="F275" s="22">
        <v>52</v>
      </c>
      <c r="G275" s="22">
        <v>0</v>
      </c>
      <c r="H275" s="24">
        <v>4.2</v>
      </c>
      <c r="I275" s="24">
        <v>4.2</v>
      </c>
      <c r="J275" s="24">
        <v>0</v>
      </c>
      <c r="K275" s="24">
        <v>0</v>
      </c>
      <c r="L275" s="24">
        <v>0</v>
      </c>
      <c r="M275" s="24">
        <v>0</v>
      </c>
      <c r="N275" s="24">
        <v>4.2</v>
      </c>
      <c r="O275" s="24">
        <v>4</v>
      </c>
      <c r="P275" s="24">
        <v>0</v>
      </c>
      <c r="Q275" s="24">
        <v>0</v>
      </c>
      <c r="R275" s="24">
        <v>0</v>
      </c>
      <c r="S275" s="24">
        <v>0</v>
      </c>
      <c r="T275" s="24">
        <v>4</v>
      </c>
      <c r="U275" s="24">
        <v>0</v>
      </c>
      <c r="V275" s="22">
        <v>0</v>
      </c>
      <c r="W275" s="22">
        <v>166</v>
      </c>
      <c r="X275" s="22">
        <v>4598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11</v>
      </c>
      <c r="AQ275" s="22">
        <v>1</v>
      </c>
      <c r="AR275" s="22">
        <v>0</v>
      </c>
      <c r="AS275" s="22">
        <v>0</v>
      </c>
    </row>
    <row r="276" spans="1:45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5</v>
      </c>
      <c r="F276" s="22">
        <v>142</v>
      </c>
      <c r="G276" s="22"/>
      <c r="H276" s="24">
        <v>15</v>
      </c>
      <c r="I276" s="24">
        <v>8</v>
      </c>
      <c r="J276" s="24"/>
      <c r="K276" s="24"/>
      <c r="L276" s="24"/>
      <c r="M276" s="24"/>
      <c r="N276" s="24">
        <v>8</v>
      </c>
      <c r="O276" s="24">
        <v>9</v>
      </c>
      <c r="P276" s="24"/>
      <c r="Q276" s="24"/>
      <c r="R276" s="24"/>
      <c r="S276" s="24"/>
      <c r="T276" s="24">
        <v>9</v>
      </c>
      <c r="U276" s="24">
        <v>0.17</v>
      </c>
      <c r="V276" s="22"/>
      <c r="W276" s="22">
        <v>291</v>
      </c>
      <c r="X276" s="22">
        <v>12761.26</v>
      </c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>
        <v>5</v>
      </c>
      <c r="AQ276" s="22"/>
      <c r="AR276" s="22"/>
      <c r="AS276" s="22"/>
    </row>
    <row r="277" spans="1:45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5</v>
      </c>
      <c r="F277" s="22">
        <v>293</v>
      </c>
      <c r="G277" s="22">
        <v>0</v>
      </c>
      <c r="H277" s="24">
        <v>16</v>
      </c>
      <c r="I277" s="24">
        <v>9</v>
      </c>
      <c r="J277" s="24">
        <v>0</v>
      </c>
      <c r="K277" s="24">
        <v>0</v>
      </c>
      <c r="L277" s="24">
        <v>0</v>
      </c>
      <c r="M277" s="24">
        <v>0</v>
      </c>
      <c r="N277" s="24">
        <v>9</v>
      </c>
      <c r="O277" s="24">
        <v>5</v>
      </c>
      <c r="P277" s="24">
        <v>0</v>
      </c>
      <c r="Q277" s="24">
        <v>0</v>
      </c>
      <c r="R277" s="24">
        <v>0</v>
      </c>
      <c r="S277" s="24">
        <v>0</v>
      </c>
      <c r="T277" s="24">
        <v>5</v>
      </c>
      <c r="U277" s="24">
        <v>0</v>
      </c>
      <c r="V277" s="22">
        <v>0</v>
      </c>
      <c r="W277" s="22">
        <v>239</v>
      </c>
      <c r="X277" s="22">
        <v>9240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  <c r="AR277" s="22">
        <v>0</v>
      </c>
      <c r="AS277" s="22">
        <v>0</v>
      </c>
    </row>
    <row r="278" spans="1:45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3</v>
      </c>
      <c r="F278" s="22">
        <v>271</v>
      </c>
      <c r="G278" s="22">
        <v>0</v>
      </c>
      <c r="H278" s="24">
        <v>10.55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  <c r="Q278" s="24">
        <v>0</v>
      </c>
      <c r="R278" s="24">
        <v>0</v>
      </c>
      <c r="S278" s="24">
        <v>0</v>
      </c>
      <c r="T278" s="24">
        <v>0</v>
      </c>
      <c r="U278" s="24">
        <v>1</v>
      </c>
      <c r="V278" s="22">
        <v>0</v>
      </c>
      <c r="W278" s="22">
        <v>301</v>
      </c>
      <c r="X278" s="22">
        <v>8394.7900000000009</v>
      </c>
      <c r="Y278" s="22">
        <v>0</v>
      </c>
      <c r="Z278" s="22">
        <v>0</v>
      </c>
      <c r="AA278" s="22">
        <v>0</v>
      </c>
      <c r="AB278" s="22">
        <v>0</v>
      </c>
      <c r="AC278" s="22">
        <v>4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21</v>
      </c>
      <c r="AQ278" s="22">
        <v>0</v>
      </c>
      <c r="AR278" s="22">
        <v>0</v>
      </c>
      <c r="AS278" s="22">
        <v>0</v>
      </c>
    </row>
    <row r="279" spans="1:45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4</v>
      </c>
      <c r="F279" s="22">
        <v>184</v>
      </c>
      <c r="G279" s="22">
        <v>0</v>
      </c>
      <c r="H279" s="24">
        <v>6.62</v>
      </c>
      <c r="I279" s="24">
        <v>5.6</v>
      </c>
      <c r="J279" s="24">
        <v>0</v>
      </c>
      <c r="K279" s="24">
        <v>0</v>
      </c>
      <c r="L279" s="24">
        <v>0</v>
      </c>
      <c r="M279" s="24">
        <v>0</v>
      </c>
      <c r="N279" s="24">
        <v>5.6</v>
      </c>
      <c r="O279" s="24">
        <v>5.91</v>
      </c>
      <c r="P279" s="24">
        <v>0</v>
      </c>
      <c r="Q279" s="24">
        <v>0</v>
      </c>
      <c r="R279" s="24">
        <v>0</v>
      </c>
      <c r="S279" s="24">
        <v>0</v>
      </c>
      <c r="T279" s="24">
        <v>5.91</v>
      </c>
      <c r="U279" s="24">
        <v>0</v>
      </c>
      <c r="V279" s="22">
        <v>0</v>
      </c>
      <c r="W279" s="22">
        <v>158</v>
      </c>
      <c r="X279" s="22">
        <v>6173.6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9</v>
      </c>
      <c r="AQ279" s="22">
        <v>0</v>
      </c>
      <c r="AR279" s="22">
        <v>0</v>
      </c>
      <c r="AS279" s="22">
        <v>0</v>
      </c>
    </row>
    <row r="280" spans="1:45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5</v>
      </c>
      <c r="F280" s="22">
        <v>271</v>
      </c>
      <c r="G280" s="22">
        <v>0</v>
      </c>
      <c r="H280" s="24">
        <v>20</v>
      </c>
      <c r="I280" s="24">
        <v>13.95</v>
      </c>
      <c r="J280" s="24">
        <v>0</v>
      </c>
      <c r="K280" s="24">
        <v>0</v>
      </c>
      <c r="L280" s="24">
        <v>0</v>
      </c>
      <c r="M280" s="24">
        <v>0</v>
      </c>
      <c r="N280" s="24">
        <v>13.95</v>
      </c>
      <c r="O280" s="24">
        <v>10.15</v>
      </c>
      <c r="P280" s="24">
        <v>0</v>
      </c>
      <c r="Q280" s="24">
        <v>0</v>
      </c>
      <c r="R280" s="24">
        <v>0</v>
      </c>
      <c r="S280" s="24">
        <v>0</v>
      </c>
      <c r="T280" s="24">
        <v>10.15</v>
      </c>
      <c r="U280" s="24">
        <v>1.2</v>
      </c>
      <c r="V280" s="22">
        <v>0</v>
      </c>
      <c r="W280" s="22">
        <v>367</v>
      </c>
      <c r="X280" s="22">
        <v>10121.09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27</v>
      </c>
      <c r="AQ280" s="22">
        <v>1</v>
      </c>
      <c r="AR280" s="22">
        <v>0</v>
      </c>
      <c r="AS280" s="22">
        <v>0</v>
      </c>
    </row>
    <row r="281" spans="1:45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2</v>
      </c>
      <c r="F281" s="22">
        <v>77</v>
      </c>
      <c r="G281" s="22">
        <v>0</v>
      </c>
      <c r="H281" s="24">
        <v>16</v>
      </c>
      <c r="I281" s="24">
        <v>6.08</v>
      </c>
      <c r="J281" s="24">
        <v>0</v>
      </c>
      <c r="K281" s="24">
        <v>0</v>
      </c>
      <c r="L281" s="24">
        <v>0</v>
      </c>
      <c r="M281" s="24">
        <v>0</v>
      </c>
      <c r="N281" s="24">
        <v>6.08</v>
      </c>
      <c r="O281" s="24">
        <v>6.08</v>
      </c>
      <c r="P281" s="24">
        <v>0</v>
      </c>
      <c r="Q281" s="24">
        <v>0</v>
      </c>
      <c r="R281" s="24">
        <v>0</v>
      </c>
      <c r="S281" s="24">
        <v>0</v>
      </c>
      <c r="T281" s="24">
        <v>6.08</v>
      </c>
      <c r="U281" s="24">
        <v>0</v>
      </c>
      <c r="V281" s="22">
        <v>0</v>
      </c>
      <c r="W281" s="22">
        <v>127</v>
      </c>
      <c r="X281" s="22">
        <v>4953.8900000000003</v>
      </c>
      <c r="Y281" s="22">
        <v>0</v>
      </c>
      <c r="Z281" s="22">
        <v>0</v>
      </c>
      <c r="AA281" s="22">
        <v>0</v>
      </c>
      <c r="AB281" s="22">
        <v>0</v>
      </c>
      <c r="AC281" s="22">
        <v>2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3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</v>
      </c>
      <c r="AQ281" s="22">
        <v>0</v>
      </c>
      <c r="AR281" s="22">
        <v>1</v>
      </c>
      <c r="AS281" s="22">
        <v>0</v>
      </c>
    </row>
    <row r="282" spans="1:45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12</v>
      </c>
      <c r="F282" s="22">
        <v>300</v>
      </c>
      <c r="G282" s="22">
        <v>0</v>
      </c>
      <c r="H282" s="24">
        <v>32</v>
      </c>
      <c r="I282" s="24">
        <v>30</v>
      </c>
      <c r="J282" s="24">
        <v>0</v>
      </c>
      <c r="K282" s="24">
        <v>0</v>
      </c>
      <c r="L282" s="24">
        <v>0</v>
      </c>
      <c r="M282" s="24">
        <v>0</v>
      </c>
      <c r="N282" s="24">
        <v>30</v>
      </c>
      <c r="O282" s="24">
        <v>28</v>
      </c>
      <c r="P282" s="24">
        <v>0</v>
      </c>
      <c r="Q282" s="24">
        <v>0</v>
      </c>
      <c r="R282" s="24">
        <v>0</v>
      </c>
      <c r="S282" s="24">
        <v>0</v>
      </c>
      <c r="T282" s="24">
        <v>28</v>
      </c>
      <c r="U282" s="24">
        <v>6</v>
      </c>
      <c r="V282" s="22">
        <v>0</v>
      </c>
      <c r="W282" s="22">
        <v>433</v>
      </c>
      <c r="X282" s="22">
        <v>10906.3</v>
      </c>
      <c r="Y282" s="22">
        <v>1</v>
      </c>
      <c r="Z282" s="22">
        <v>1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4</v>
      </c>
      <c r="AQ282" s="22">
        <v>1</v>
      </c>
      <c r="AR282" s="22">
        <v>0</v>
      </c>
      <c r="AS282" s="22">
        <v>0</v>
      </c>
    </row>
    <row r="283" spans="1:45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</v>
      </c>
      <c r="F283" s="22">
        <v>78.099999999999994</v>
      </c>
      <c r="G283" s="22">
        <v>0</v>
      </c>
      <c r="H283" s="24">
        <v>5.72</v>
      </c>
      <c r="I283" s="24">
        <v>4.2300000000000004</v>
      </c>
      <c r="J283" s="24">
        <v>0</v>
      </c>
      <c r="K283" s="24">
        <v>0</v>
      </c>
      <c r="L283" s="24">
        <v>0</v>
      </c>
      <c r="M283" s="24">
        <v>0</v>
      </c>
      <c r="N283" s="24">
        <v>4.2300000000000004</v>
      </c>
      <c r="O283" s="24">
        <v>4.1900000000000004</v>
      </c>
      <c r="P283" s="24">
        <v>0</v>
      </c>
      <c r="Q283" s="24">
        <v>0</v>
      </c>
      <c r="R283" s="24">
        <v>0</v>
      </c>
      <c r="S283" s="24">
        <v>0</v>
      </c>
      <c r="T283" s="24">
        <v>4.1900000000000004</v>
      </c>
      <c r="U283" s="24">
        <v>0</v>
      </c>
      <c r="V283" s="22">
        <v>0</v>
      </c>
      <c r="W283" s="22">
        <v>136</v>
      </c>
      <c r="X283" s="22">
        <v>6027.2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  <c r="AR283" s="22">
        <v>0</v>
      </c>
      <c r="AS283" s="22">
        <v>0</v>
      </c>
    </row>
    <row r="284" spans="1:45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</v>
      </c>
      <c r="F284" s="22">
        <v>72</v>
      </c>
      <c r="G284" s="22">
        <v>0</v>
      </c>
      <c r="H284" s="24">
        <v>9</v>
      </c>
      <c r="I284" s="24">
        <v>4</v>
      </c>
      <c r="J284" s="24">
        <v>0</v>
      </c>
      <c r="K284" s="24">
        <v>0</v>
      </c>
      <c r="L284" s="24">
        <v>1</v>
      </c>
      <c r="M284" s="24">
        <v>0</v>
      </c>
      <c r="N284" s="24">
        <v>5</v>
      </c>
      <c r="O284" s="24">
        <v>4</v>
      </c>
      <c r="P284" s="24">
        <v>0</v>
      </c>
      <c r="Q284" s="24">
        <v>0</v>
      </c>
      <c r="R284" s="24">
        <v>0</v>
      </c>
      <c r="S284" s="24">
        <v>0</v>
      </c>
      <c r="T284" s="24">
        <v>4</v>
      </c>
      <c r="U284" s="24">
        <v>0</v>
      </c>
      <c r="V284" s="22">
        <v>0</v>
      </c>
      <c r="W284" s="22">
        <v>194</v>
      </c>
      <c r="X284" s="22">
        <v>5533.55</v>
      </c>
      <c r="Y284" s="22">
        <v>0</v>
      </c>
      <c r="Z284" s="22">
        <v>0</v>
      </c>
      <c r="AA284" s="22">
        <v>0</v>
      </c>
      <c r="AB284" s="22">
        <v>0</v>
      </c>
      <c r="AC284" s="22">
        <v>2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13</v>
      </c>
      <c r="AQ284" s="22">
        <v>0</v>
      </c>
      <c r="AR284" s="22">
        <v>1</v>
      </c>
      <c r="AS284" s="22">
        <v>0</v>
      </c>
    </row>
    <row r="285" spans="1:45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5</v>
      </c>
      <c r="F285" s="22">
        <v>219.83</v>
      </c>
      <c r="G285" s="22"/>
      <c r="H285" s="24">
        <v>15</v>
      </c>
      <c r="I285" s="24">
        <v>10</v>
      </c>
      <c r="J285" s="24"/>
      <c r="K285" s="24"/>
      <c r="L285" s="24"/>
      <c r="M285" s="24"/>
      <c r="N285" s="24">
        <v>10</v>
      </c>
      <c r="O285" s="24">
        <v>10</v>
      </c>
      <c r="P285" s="24"/>
      <c r="Q285" s="24"/>
      <c r="R285" s="24"/>
      <c r="S285" s="24"/>
      <c r="T285" s="24">
        <v>10</v>
      </c>
      <c r="U285" s="24"/>
      <c r="V285" s="22"/>
      <c r="W285" s="22">
        <v>308</v>
      </c>
      <c r="X285" s="22">
        <v>8250</v>
      </c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>
        <v>8</v>
      </c>
      <c r="AQ285" s="22"/>
      <c r="AR285" s="22"/>
      <c r="AS285" s="22"/>
    </row>
    <row r="286" spans="1:45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5</v>
      </c>
      <c r="F286" s="22">
        <v>700.39</v>
      </c>
      <c r="G286" s="22"/>
      <c r="H286" s="24">
        <v>12.84</v>
      </c>
      <c r="I286" s="24">
        <v>6</v>
      </c>
      <c r="J286" s="24"/>
      <c r="K286" s="24"/>
      <c r="L286" s="24"/>
      <c r="M286" s="24"/>
      <c r="N286" s="24">
        <v>6</v>
      </c>
      <c r="O286" s="24">
        <v>6</v>
      </c>
      <c r="P286" s="24"/>
      <c r="Q286" s="24"/>
      <c r="R286" s="24"/>
      <c r="S286" s="24"/>
      <c r="T286" s="24">
        <v>6</v>
      </c>
      <c r="U286" s="24"/>
      <c r="V286" s="22"/>
      <c r="W286" s="22">
        <v>213</v>
      </c>
      <c r="X286" s="22">
        <v>7250</v>
      </c>
      <c r="Y286" s="22">
        <v>3</v>
      </c>
      <c r="Z286" s="22"/>
      <c r="AA286" s="22"/>
      <c r="AB286" s="22"/>
      <c r="AC286" s="22"/>
      <c r="AD286" s="22"/>
      <c r="AE286" s="22">
        <v>3</v>
      </c>
      <c r="AF286" s="22"/>
      <c r="AG286" s="22"/>
      <c r="AH286" s="22"/>
      <c r="AI286" s="22"/>
      <c r="AJ286" s="22"/>
      <c r="AK286" s="22"/>
      <c r="AL286" s="22"/>
      <c r="AM286" s="22"/>
      <c r="AN286" s="22"/>
      <c r="AO286" s="22">
        <v>3</v>
      </c>
      <c r="AP286" s="22">
        <v>3</v>
      </c>
      <c r="AQ286" s="22"/>
      <c r="AR286" s="22"/>
      <c r="AS286" s="22"/>
    </row>
    <row r="287" spans="1:45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2</v>
      </c>
      <c r="F287" s="22">
        <v>34.11</v>
      </c>
      <c r="G287" s="22"/>
      <c r="H287" s="24">
        <v>5</v>
      </c>
      <c r="I287" s="24">
        <v>4.3</v>
      </c>
      <c r="J287" s="24"/>
      <c r="K287" s="24"/>
      <c r="L287" s="24"/>
      <c r="M287" s="24"/>
      <c r="N287" s="24">
        <v>4.3</v>
      </c>
      <c r="O287" s="24">
        <v>3.2</v>
      </c>
      <c r="P287" s="24"/>
      <c r="Q287" s="24"/>
      <c r="R287" s="24"/>
      <c r="S287" s="24"/>
      <c r="T287" s="24">
        <v>3.2</v>
      </c>
      <c r="U287" s="24"/>
      <c r="V287" s="22"/>
      <c r="W287" s="22">
        <v>192</v>
      </c>
      <c r="X287" s="22">
        <v>4931</v>
      </c>
      <c r="Y287" s="22">
        <v>1</v>
      </c>
      <c r="Z287" s="22"/>
      <c r="AA287" s="22"/>
      <c r="AB287" s="22">
        <v>1</v>
      </c>
      <c r="AC287" s="22"/>
      <c r="AD287" s="22"/>
      <c r="AE287" s="22">
        <v>1</v>
      </c>
      <c r="AF287" s="22"/>
      <c r="AG287" s="22"/>
      <c r="AH287" s="22"/>
      <c r="AI287" s="22"/>
      <c r="AJ287" s="22"/>
      <c r="AK287" s="22"/>
      <c r="AL287" s="22"/>
      <c r="AM287" s="22"/>
      <c r="AN287" s="22"/>
      <c r="AO287" s="22">
        <v>1</v>
      </c>
      <c r="AP287" s="22">
        <v>4</v>
      </c>
      <c r="AQ287" s="22"/>
      <c r="AR287" s="22"/>
      <c r="AS287" s="22"/>
    </row>
    <row r="288" spans="1:45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7</v>
      </c>
      <c r="F288" s="22">
        <v>324</v>
      </c>
      <c r="G288" s="22">
        <v>0</v>
      </c>
      <c r="H288" s="24">
        <v>11</v>
      </c>
      <c r="I288" s="24">
        <v>9</v>
      </c>
      <c r="J288" s="24">
        <v>0</v>
      </c>
      <c r="K288" s="24">
        <v>0</v>
      </c>
      <c r="L288" s="24">
        <v>0</v>
      </c>
      <c r="M288" s="24">
        <v>0</v>
      </c>
      <c r="N288" s="24">
        <v>9</v>
      </c>
      <c r="O288" s="24">
        <v>12</v>
      </c>
      <c r="P288" s="24">
        <v>0</v>
      </c>
      <c r="Q288" s="24">
        <v>0</v>
      </c>
      <c r="R288" s="24">
        <v>0</v>
      </c>
      <c r="S288" s="24">
        <v>0</v>
      </c>
      <c r="T288" s="24">
        <v>12</v>
      </c>
      <c r="U288" s="24">
        <v>2</v>
      </c>
      <c r="V288" s="22">
        <v>0</v>
      </c>
      <c r="W288" s="22">
        <v>290</v>
      </c>
      <c r="X288" s="22">
        <v>7731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17</v>
      </c>
      <c r="AQ288" s="22">
        <v>0</v>
      </c>
      <c r="AR288" s="22">
        <v>2</v>
      </c>
      <c r="AS288" s="22">
        <v>0</v>
      </c>
    </row>
    <row r="289" spans="1:45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3</v>
      </c>
      <c r="F289" s="22">
        <v>74</v>
      </c>
      <c r="G289" s="22">
        <v>0</v>
      </c>
      <c r="H289" s="24">
        <v>10</v>
      </c>
      <c r="I289" s="24">
        <v>7</v>
      </c>
      <c r="J289" s="24">
        <v>0</v>
      </c>
      <c r="K289" s="24">
        <v>0</v>
      </c>
      <c r="L289" s="24">
        <v>0</v>
      </c>
      <c r="M289" s="24">
        <v>0</v>
      </c>
      <c r="N289" s="24">
        <v>7</v>
      </c>
      <c r="O289" s="24">
        <v>5</v>
      </c>
      <c r="P289" s="24">
        <v>0</v>
      </c>
      <c r="Q289" s="24">
        <v>0</v>
      </c>
      <c r="R289" s="24">
        <v>0</v>
      </c>
      <c r="S289" s="24">
        <v>0</v>
      </c>
      <c r="T289" s="24">
        <v>5</v>
      </c>
      <c r="U289" s="24">
        <v>1</v>
      </c>
      <c r="V289" s="22">
        <v>0</v>
      </c>
      <c r="W289" s="22">
        <v>173</v>
      </c>
      <c r="X289" s="22">
        <v>7583.1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1</v>
      </c>
      <c r="AQ289" s="22">
        <v>0</v>
      </c>
      <c r="AR289" s="22">
        <v>0</v>
      </c>
      <c r="AS289" s="22">
        <v>0</v>
      </c>
    </row>
    <row r="290" spans="1:45" x14ac:dyDescent="0.25">
      <c r="A290" s="22" t="s">
        <v>122</v>
      </c>
      <c r="B290" s="22" t="s">
        <v>515</v>
      </c>
      <c r="C290" s="22" t="s">
        <v>700</v>
      </c>
      <c r="D290" s="22" t="s">
        <v>701</v>
      </c>
      <c r="E290" s="22">
        <v>2</v>
      </c>
      <c r="F290" s="22">
        <v>75.680000000000007</v>
      </c>
      <c r="G290" s="22">
        <v>0</v>
      </c>
      <c r="H290" s="24">
        <v>6</v>
      </c>
      <c r="I290" s="24">
        <v>2.79</v>
      </c>
      <c r="J290" s="24">
        <v>0</v>
      </c>
      <c r="K290" s="24">
        <v>0</v>
      </c>
      <c r="L290" s="24">
        <v>0</v>
      </c>
      <c r="M290" s="24">
        <v>0</v>
      </c>
      <c r="N290" s="24">
        <v>2.79</v>
      </c>
      <c r="O290" s="24">
        <v>2.78</v>
      </c>
      <c r="P290" s="24">
        <v>0</v>
      </c>
      <c r="Q290" s="24">
        <v>0</v>
      </c>
      <c r="R290" s="24">
        <v>0</v>
      </c>
      <c r="S290" s="24">
        <v>0</v>
      </c>
      <c r="T290" s="24">
        <v>2.78</v>
      </c>
      <c r="U290" s="24">
        <v>0</v>
      </c>
      <c r="V290" s="22">
        <v>0</v>
      </c>
      <c r="W290" s="22">
        <v>101</v>
      </c>
      <c r="X290" s="22">
        <v>5720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3</v>
      </c>
      <c r="AQ290" s="22">
        <v>0</v>
      </c>
      <c r="AR290" s="22">
        <v>0</v>
      </c>
      <c r="AS290" s="22">
        <v>0</v>
      </c>
    </row>
    <row r="291" spans="1:45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1</v>
      </c>
      <c r="F291" s="22">
        <v>61</v>
      </c>
      <c r="G291" s="22">
        <v>0</v>
      </c>
      <c r="H291" s="24">
        <v>2.69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4">
        <v>0</v>
      </c>
      <c r="R291" s="24">
        <v>2.6</v>
      </c>
      <c r="S291" s="24">
        <v>0</v>
      </c>
      <c r="T291" s="24">
        <v>2.6</v>
      </c>
      <c r="U291" s="24">
        <v>0</v>
      </c>
      <c r="V291" s="22">
        <v>109</v>
      </c>
      <c r="W291" s="22">
        <v>6</v>
      </c>
      <c r="X291" s="22">
        <v>2699.65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  <c r="AR291" s="22">
        <v>0</v>
      </c>
      <c r="AS291" s="22">
        <v>0</v>
      </c>
    </row>
    <row r="292" spans="1:45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1</v>
      </c>
      <c r="F292" s="22">
        <v>2.02</v>
      </c>
      <c r="G292" s="22">
        <v>0</v>
      </c>
      <c r="H292" s="24">
        <v>2.5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4">
        <v>0</v>
      </c>
      <c r="R292" s="24">
        <v>0</v>
      </c>
      <c r="S292" s="24">
        <v>0</v>
      </c>
      <c r="T292" s="24">
        <v>0</v>
      </c>
      <c r="U292" s="24">
        <v>0</v>
      </c>
      <c r="V292" s="22">
        <v>37</v>
      </c>
      <c r="W292" s="22">
        <v>5</v>
      </c>
      <c r="X292" s="22">
        <v>1988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  <c r="AR292" s="22">
        <v>0</v>
      </c>
      <c r="AS292" s="22">
        <v>0</v>
      </c>
    </row>
    <row r="293" spans="1:45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1</v>
      </c>
      <c r="F293" s="22">
        <v>22</v>
      </c>
      <c r="G293" s="22">
        <v>0</v>
      </c>
      <c r="H293" s="24">
        <v>2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4">
        <v>0</v>
      </c>
      <c r="R293" s="24">
        <v>0</v>
      </c>
      <c r="S293" s="24">
        <v>0</v>
      </c>
      <c r="T293" s="24">
        <v>0</v>
      </c>
      <c r="U293" s="24">
        <v>0</v>
      </c>
      <c r="V293" s="22">
        <v>61</v>
      </c>
      <c r="W293" s="22">
        <v>20</v>
      </c>
      <c r="X293" s="22">
        <v>4000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  <c r="AR293" s="22">
        <v>0</v>
      </c>
      <c r="AS293" s="22">
        <v>0</v>
      </c>
    </row>
    <row r="294" spans="1:45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1</v>
      </c>
      <c r="F294" s="22">
        <v>93.54</v>
      </c>
      <c r="G294" s="22">
        <v>0</v>
      </c>
      <c r="H294" s="24">
        <v>7.78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  <c r="Q294" s="24">
        <v>0</v>
      </c>
      <c r="R294" s="24">
        <v>0</v>
      </c>
      <c r="S294" s="24">
        <v>0</v>
      </c>
      <c r="T294" s="24">
        <v>0</v>
      </c>
      <c r="U294" s="24">
        <v>0</v>
      </c>
      <c r="V294" s="22">
        <v>147</v>
      </c>
      <c r="W294" s="22">
        <v>42</v>
      </c>
      <c r="X294" s="22">
        <v>5197.5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6</v>
      </c>
      <c r="AQ294" s="22">
        <v>0</v>
      </c>
      <c r="AR294" s="22">
        <v>0</v>
      </c>
      <c r="AS294" s="22">
        <v>0</v>
      </c>
    </row>
    <row r="295" spans="1:45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1</v>
      </c>
      <c r="F295" s="22">
        <v>83.2</v>
      </c>
      <c r="G295" s="22">
        <v>0</v>
      </c>
      <c r="H295" s="24">
        <v>7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4">
        <v>0</v>
      </c>
      <c r="R295" s="24">
        <v>0</v>
      </c>
      <c r="S295" s="24">
        <v>0</v>
      </c>
      <c r="T295" s="24">
        <v>0</v>
      </c>
      <c r="U295" s="24">
        <v>0</v>
      </c>
      <c r="V295" s="22">
        <v>170</v>
      </c>
      <c r="W295" s="22">
        <v>55</v>
      </c>
      <c r="X295" s="22">
        <v>7500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5</v>
      </c>
      <c r="AQ295" s="22">
        <v>0</v>
      </c>
      <c r="AR295" s="22">
        <v>0</v>
      </c>
      <c r="AS295" s="22">
        <v>0</v>
      </c>
    </row>
    <row r="296" spans="1:45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1</v>
      </c>
      <c r="F296" s="22">
        <v>13.14</v>
      </c>
      <c r="G296" s="22">
        <v>0</v>
      </c>
      <c r="H296" s="24">
        <v>3.41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4">
        <v>0</v>
      </c>
      <c r="R296" s="24">
        <v>0</v>
      </c>
      <c r="S296" s="24">
        <v>0</v>
      </c>
      <c r="T296" s="24">
        <v>0</v>
      </c>
      <c r="U296" s="24">
        <v>0</v>
      </c>
      <c r="V296" s="22">
        <v>66</v>
      </c>
      <c r="W296" s="22">
        <v>27</v>
      </c>
      <c r="X296" s="22">
        <v>2369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1</v>
      </c>
      <c r="AR296" s="22">
        <v>0</v>
      </c>
      <c r="AS296" s="22">
        <v>2</v>
      </c>
    </row>
    <row r="297" spans="1:45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1</v>
      </c>
      <c r="F297" s="22">
        <v>18</v>
      </c>
      <c r="G297" s="22"/>
      <c r="H297" s="24">
        <v>2</v>
      </c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2">
        <v>57</v>
      </c>
      <c r="W297" s="22">
        <v>6</v>
      </c>
      <c r="X297" s="22">
        <v>2700</v>
      </c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</row>
    <row r="298" spans="1:45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1</v>
      </c>
      <c r="F298" s="22">
        <v>5.09</v>
      </c>
      <c r="G298" s="22"/>
      <c r="H298" s="24">
        <v>1.6</v>
      </c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2">
        <v>19</v>
      </c>
      <c r="W298" s="22">
        <v>6</v>
      </c>
      <c r="X298" s="22">
        <v>1948</v>
      </c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>
        <v>3</v>
      </c>
      <c r="AQ298" s="22">
        <v>1</v>
      </c>
      <c r="AR298" s="22"/>
      <c r="AS298" s="22"/>
    </row>
    <row r="299" spans="1:45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1</v>
      </c>
      <c r="F299" s="22">
        <v>28</v>
      </c>
      <c r="G299" s="22">
        <v>0</v>
      </c>
      <c r="H299" s="24">
        <v>2.6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0</v>
      </c>
      <c r="Q299" s="24">
        <v>0</v>
      </c>
      <c r="R299" s="24">
        <v>0</v>
      </c>
      <c r="S299" s="24">
        <v>0</v>
      </c>
      <c r="T299" s="24">
        <v>0</v>
      </c>
      <c r="U299" s="24">
        <v>0</v>
      </c>
      <c r="V299" s="22">
        <v>170</v>
      </c>
      <c r="W299" s="22">
        <v>31</v>
      </c>
      <c r="X299" s="22">
        <v>4557.82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10</v>
      </c>
      <c r="AQ299" s="22">
        <v>0</v>
      </c>
      <c r="AR299" s="22">
        <v>0</v>
      </c>
      <c r="AS299" s="22">
        <v>0</v>
      </c>
    </row>
    <row r="300" spans="1:45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1</v>
      </c>
      <c r="F300" s="22">
        <v>42.9</v>
      </c>
      <c r="G300" s="22">
        <v>0</v>
      </c>
      <c r="H300" s="24">
        <v>4.08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4">
        <v>0</v>
      </c>
      <c r="R300" s="24">
        <v>0</v>
      </c>
      <c r="S300" s="24">
        <v>0</v>
      </c>
      <c r="T300" s="24">
        <v>0</v>
      </c>
      <c r="U300" s="24">
        <v>0</v>
      </c>
      <c r="V300" s="22">
        <v>89</v>
      </c>
      <c r="W300" s="22">
        <v>29</v>
      </c>
      <c r="X300" s="22">
        <v>3880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2</v>
      </c>
      <c r="AQ300" s="22">
        <v>0</v>
      </c>
      <c r="AR300" s="22">
        <v>0</v>
      </c>
      <c r="AS300" s="22">
        <v>0</v>
      </c>
    </row>
    <row r="301" spans="1:45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1.5</v>
      </c>
      <c r="F301" s="22">
        <v>210</v>
      </c>
      <c r="G301" s="22">
        <v>0</v>
      </c>
      <c r="H301" s="24">
        <v>7.5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4">
        <v>0</v>
      </c>
      <c r="R301" s="24">
        <v>6.5</v>
      </c>
      <c r="S301" s="24">
        <v>0</v>
      </c>
      <c r="T301" s="24">
        <v>6.5</v>
      </c>
      <c r="U301" s="24">
        <v>0</v>
      </c>
      <c r="V301" s="22">
        <v>313</v>
      </c>
      <c r="W301" s="22">
        <v>66</v>
      </c>
      <c r="X301" s="22">
        <v>7745.93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20</v>
      </c>
      <c r="AQ301" s="22">
        <v>0</v>
      </c>
      <c r="AR301" s="22">
        <v>0</v>
      </c>
      <c r="AS301" s="22">
        <v>0</v>
      </c>
    </row>
    <row r="302" spans="1:45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1</v>
      </c>
      <c r="F302" s="22">
        <v>47</v>
      </c>
      <c r="G302" s="22">
        <v>0</v>
      </c>
      <c r="H302" s="24">
        <v>4.8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  <c r="Q302" s="24">
        <v>0</v>
      </c>
      <c r="R302" s="24">
        <v>0</v>
      </c>
      <c r="S302" s="24">
        <v>0</v>
      </c>
      <c r="T302" s="24">
        <v>0</v>
      </c>
      <c r="U302" s="24">
        <v>0</v>
      </c>
      <c r="V302" s="22">
        <v>225</v>
      </c>
      <c r="W302" s="22">
        <v>44</v>
      </c>
      <c r="X302" s="22">
        <v>5283.6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1</v>
      </c>
      <c r="AG302" s="22">
        <v>1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12</v>
      </c>
      <c r="AQ302" s="22">
        <v>0</v>
      </c>
      <c r="AR302" s="22">
        <v>0</v>
      </c>
      <c r="AS302" s="22">
        <v>0</v>
      </c>
    </row>
    <row r="303" spans="1:45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2</v>
      </c>
      <c r="F303" s="22">
        <v>162.9</v>
      </c>
      <c r="G303" s="22"/>
      <c r="H303" s="24">
        <v>5.26</v>
      </c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2">
        <v>250</v>
      </c>
      <c r="W303" s="22">
        <v>76</v>
      </c>
      <c r="X303" s="22">
        <v>7609</v>
      </c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>
        <v>7</v>
      </c>
      <c r="AQ303" s="22"/>
      <c r="AR303" s="22"/>
      <c r="AS303" s="22"/>
    </row>
    <row r="304" spans="1:45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1</v>
      </c>
      <c r="F304" s="22">
        <v>11.82</v>
      </c>
      <c r="G304" s="22">
        <v>0</v>
      </c>
      <c r="H304" s="24">
        <v>1.56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4">
        <v>0</v>
      </c>
      <c r="R304" s="24">
        <v>0</v>
      </c>
      <c r="S304" s="24">
        <v>0</v>
      </c>
      <c r="T304" s="24">
        <v>0</v>
      </c>
      <c r="U304" s="24">
        <v>0</v>
      </c>
      <c r="V304" s="22">
        <v>62</v>
      </c>
      <c r="W304" s="22">
        <v>12</v>
      </c>
      <c r="X304" s="22">
        <v>2677.5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2</v>
      </c>
      <c r="AQ304" s="22">
        <v>0</v>
      </c>
      <c r="AR304" s="22">
        <v>0</v>
      </c>
      <c r="AS304" s="22">
        <v>0</v>
      </c>
    </row>
    <row r="305" spans="1:45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1</v>
      </c>
      <c r="F305" s="22">
        <v>98</v>
      </c>
      <c r="G305" s="22">
        <v>0</v>
      </c>
      <c r="H305" s="24">
        <v>6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4">
        <v>0</v>
      </c>
      <c r="R305" s="24">
        <v>0</v>
      </c>
      <c r="S305" s="24">
        <v>0</v>
      </c>
      <c r="T305" s="24">
        <v>0</v>
      </c>
      <c r="U305" s="24">
        <v>0</v>
      </c>
      <c r="V305" s="22">
        <v>114</v>
      </c>
      <c r="W305" s="22">
        <v>49</v>
      </c>
      <c r="X305" s="22">
        <v>4158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2</v>
      </c>
      <c r="AQ305" s="22">
        <v>0</v>
      </c>
      <c r="AR305" s="22">
        <v>0</v>
      </c>
      <c r="AS305" s="22">
        <v>0</v>
      </c>
    </row>
    <row r="306" spans="1:45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1</v>
      </c>
      <c r="F306" s="22">
        <v>131</v>
      </c>
      <c r="G306" s="22"/>
      <c r="H306" s="24">
        <v>11</v>
      </c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2">
        <v>287</v>
      </c>
      <c r="W306" s="22">
        <v>81</v>
      </c>
      <c r="X306" s="22">
        <v>6908.57</v>
      </c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>
        <v>8</v>
      </c>
      <c r="AQ306" s="22"/>
      <c r="AR306" s="22"/>
      <c r="AS306" s="22"/>
    </row>
    <row r="307" spans="1:45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1</v>
      </c>
      <c r="F307" s="22">
        <v>38</v>
      </c>
      <c r="G307" s="22">
        <v>0</v>
      </c>
      <c r="H307" s="24">
        <v>3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4">
        <v>0</v>
      </c>
      <c r="R307" s="24">
        <v>0</v>
      </c>
      <c r="S307" s="24">
        <v>0</v>
      </c>
      <c r="T307" s="24">
        <v>0</v>
      </c>
      <c r="U307" s="24">
        <v>0</v>
      </c>
      <c r="V307" s="22">
        <v>105</v>
      </c>
      <c r="W307" s="22">
        <v>77</v>
      </c>
      <c r="X307" s="22">
        <v>2961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0</v>
      </c>
      <c r="AR307" s="22">
        <v>0</v>
      </c>
      <c r="AS307" s="22">
        <v>0</v>
      </c>
    </row>
    <row r="308" spans="1:45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1</v>
      </c>
      <c r="F308" s="22">
        <v>38.24</v>
      </c>
      <c r="G308" s="22">
        <v>0</v>
      </c>
      <c r="H308" s="24">
        <v>1.34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  <c r="Q308" s="24">
        <v>0</v>
      </c>
      <c r="R308" s="24">
        <v>1.5</v>
      </c>
      <c r="S308" s="24">
        <v>0</v>
      </c>
      <c r="T308" s="24">
        <v>1.5</v>
      </c>
      <c r="U308" s="24">
        <v>0</v>
      </c>
      <c r="V308" s="22">
        <v>70</v>
      </c>
      <c r="W308" s="22">
        <v>5</v>
      </c>
      <c r="X308" s="22">
        <v>2000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3</v>
      </c>
      <c r="AQ308" s="22">
        <v>0</v>
      </c>
      <c r="AR308" s="22">
        <v>0</v>
      </c>
      <c r="AS308" s="22">
        <v>0</v>
      </c>
    </row>
    <row r="309" spans="1:45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1</v>
      </c>
      <c r="F309" s="22">
        <v>47.37</v>
      </c>
      <c r="G309" s="22">
        <v>0</v>
      </c>
      <c r="H309" s="24">
        <v>2.75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2.75</v>
      </c>
      <c r="P309" s="24">
        <v>0</v>
      </c>
      <c r="Q309" s="24">
        <v>0</v>
      </c>
      <c r="R309" s="24">
        <v>0</v>
      </c>
      <c r="S309" s="24">
        <v>0</v>
      </c>
      <c r="T309" s="24">
        <v>2.75</v>
      </c>
      <c r="U309" s="24">
        <v>0</v>
      </c>
      <c r="V309" s="22">
        <v>134</v>
      </c>
      <c r="W309" s="22">
        <v>75</v>
      </c>
      <c r="X309" s="22">
        <v>5696.25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9</v>
      </c>
      <c r="AQ309" s="22">
        <v>0</v>
      </c>
      <c r="AR309" s="22">
        <v>0</v>
      </c>
      <c r="AS309" s="22">
        <v>1</v>
      </c>
    </row>
    <row r="310" spans="1:45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1</v>
      </c>
      <c r="F310" s="22">
        <v>19</v>
      </c>
      <c r="G310" s="22">
        <v>0</v>
      </c>
      <c r="H310" s="24">
        <v>1.9</v>
      </c>
      <c r="I310" s="24">
        <v>0</v>
      </c>
      <c r="J310" s="24">
        <v>0</v>
      </c>
      <c r="K310" s="24">
        <v>0</v>
      </c>
      <c r="L310" s="24">
        <v>0</v>
      </c>
      <c r="M310" s="24">
        <v>0</v>
      </c>
      <c r="N310" s="24">
        <v>0</v>
      </c>
      <c r="O310" s="24">
        <v>0</v>
      </c>
      <c r="P310" s="24">
        <v>0</v>
      </c>
      <c r="Q310" s="24">
        <v>0</v>
      </c>
      <c r="R310" s="24">
        <v>0</v>
      </c>
      <c r="S310" s="24">
        <v>0</v>
      </c>
      <c r="T310" s="24">
        <v>0</v>
      </c>
      <c r="U310" s="24">
        <v>0</v>
      </c>
      <c r="V310" s="22">
        <v>46</v>
      </c>
      <c r="W310" s="22">
        <v>8</v>
      </c>
      <c r="X310" s="22">
        <v>2689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7</v>
      </c>
      <c r="AQ310" s="22">
        <v>0</v>
      </c>
      <c r="AR310" s="22">
        <v>0</v>
      </c>
      <c r="AS310" s="22">
        <v>0</v>
      </c>
    </row>
    <row r="311" spans="1:45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1</v>
      </c>
      <c r="F311" s="22">
        <v>31.9</v>
      </c>
      <c r="G311" s="22">
        <v>0</v>
      </c>
      <c r="H311" s="24">
        <v>2.4</v>
      </c>
      <c r="I311" s="24">
        <v>0</v>
      </c>
      <c r="J311" s="24">
        <v>0</v>
      </c>
      <c r="K311" s="24">
        <v>0</v>
      </c>
      <c r="L311" s="24">
        <v>0</v>
      </c>
      <c r="M311" s="24">
        <v>0</v>
      </c>
      <c r="N311" s="24">
        <v>0</v>
      </c>
      <c r="O311" s="24">
        <v>0</v>
      </c>
      <c r="P311" s="24">
        <v>0</v>
      </c>
      <c r="Q311" s="24">
        <v>0</v>
      </c>
      <c r="R311" s="24">
        <v>0</v>
      </c>
      <c r="S311" s="24">
        <v>0</v>
      </c>
      <c r="T311" s="24">
        <v>0</v>
      </c>
      <c r="U311" s="24">
        <v>0</v>
      </c>
      <c r="V311" s="22">
        <v>44</v>
      </c>
      <c r="W311" s="22">
        <v>13</v>
      </c>
      <c r="X311" s="22">
        <v>2566.65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0</v>
      </c>
      <c r="AR311" s="22">
        <v>0</v>
      </c>
      <c r="AS311" s="22">
        <v>0</v>
      </c>
    </row>
    <row r="312" spans="1:45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1</v>
      </c>
      <c r="F312" s="22">
        <v>26.61</v>
      </c>
      <c r="G312" s="22">
        <v>0</v>
      </c>
      <c r="H312" s="24">
        <v>3</v>
      </c>
      <c r="I312" s="24">
        <v>0</v>
      </c>
      <c r="J312" s="24">
        <v>0</v>
      </c>
      <c r="K312" s="24">
        <v>0</v>
      </c>
      <c r="L312" s="24">
        <v>0</v>
      </c>
      <c r="M312" s="24">
        <v>0</v>
      </c>
      <c r="N312" s="24">
        <v>0</v>
      </c>
      <c r="O312" s="24">
        <v>0</v>
      </c>
      <c r="P312" s="24">
        <v>0</v>
      </c>
      <c r="Q312" s="24">
        <v>0</v>
      </c>
      <c r="R312" s="24">
        <v>0</v>
      </c>
      <c r="S312" s="24">
        <v>0</v>
      </c>
      <c r="T312" s="24">
        <v>0</v>
      </c>
      <c r="U312" s="24">
        <v>0</v>
      </c>
      <c r="V312" s="22">
        <v>64</v>
      </c>
      <c r="W312" s="22">
        <v>13</v>
      </c>
      <c r="X312" s="22">
        <v>2046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0</v>
      </c>
      <c r="AR312" s="22">
        <v>0</v>
      </c>
      <c r="AS312" s="22">
        <v>0</v>
      </c>
    </row>
    <row r="313" spans="1:45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2</v>
      </c>
      <c r="F313" s="22">
        <v>37</v>
      </c>
      <c r="G313" s="22">
        <v>0</v>
      </c>
      <c r="H313" s="24">
        <v>6.5</v>
      </c>
      <c r="I313" s="24">
        <v>0</v>
      </c>
      <c r="J313" s="24">
        <v>0</v>
      </c>
      <c r="K313" s="24">
        <v>0</v>
      </c>
      <c r="L313" s="24">
        <v>0</v>
      </c>
      <c r="M313" s="24">
        <v>0</v>
      </c>
      <c r="N313" s="24">
        <v>0</v>
      </c>
      <c r="O313" s="24">
        <v>0</v>
      </c>
      <c r="P313" s="24">
        <v>0</v>
      </c>
      <c r="Q313" s="24">
        <v>0</v>
      </c>
      <c r="R313" s="24">
        <v>0</v>
      </c>
      <c r="S313" s="24">
        <v>0</v>
      </c>
      <c r="T313" s="24">
        <v>0</v>
      </c>
      <c r="U313" s="24">
        <v>0</v>
      </c>
      <c r="V313" s="22">
        <v>279</v>
      </c>
      <c r="W313" s="22">
        <v>49</v>
      </c>
      <c r="X313" s="22">
        <v>5236.4799999999996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20</v>
      </c>
      <c r="AQ313" s="22">
        <v>0</v>
      </c>
      <c r="AR313" s="22">
        <v>0</v>
      </c>
      <c r="AS313" s="22">
        <v>0</v>
      </c>
    </row>
    <row r="314" spans="1:45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1</v>
      </c>
      <c r="F314" s="22">
        <v>38</v>
      </c>
      <c r="G314" s="22">
        <v>0</v>
      </c>
      <c r="H314" s="24">
        <v>6</v>
      </c>
      <c r="I314" s="24">
        <v>0</v>
      </c>
      <c r="J314" s="24">
        <v>0</v>
      </c>
      <c r="K314" s="24">
        <v>0</v>
      </c>
      <c r="L314" s="24">
        <v>0</v>
      </c>
      <c r="M314" s="24">
        <v>0</v>
      </c>
      <c r="N314" s="24">
        <v>0</v>
      </c>
      <c r="O314" s="24">
        <v>0</v>
      </c>
      <c r="P314" s="24">
        <v>0</v>
      </c>
      <c r="Q314" s="24">
        <v>0</v>
      </c>
      <c r="R314" s="24">
        <v>0</v>
      </c>
      <c r="S314" s="24">
        <v>0</v>
      </c>
      <c r="T314" s="24">
        <v>0</v>
      </c>
      <c r="U314" s="24">
        <v>0</v>
      </c>
      <c r="V314" s="22">
        <v>167</v>
      </c>
      <c r="W314" s="22">
        <v>42</v>
      </c>
      <c r="X314" s="22">
        <v>5208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0</v>
      </c>
      <c r="AR314" s="22">
        <v>0</v>
      </c>
      <c r="AS314" s="22">
        <v>0</v>
      </c>
    </row>
    <row r="315" spans="1:45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1</v>
      </c>
      <c r="F315" s="22">
        <v>34</v>
      </c>
      <c r="G315" s="22"/>
      <c r="H315" s="24">
        <v>4</v>
      </c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2">
        <v>145</v>
      </c>
      <c r="W315" s="22">
        <v>50</v>
      </c>
      <c r="X315" s="22">
        <v>4652</v>
      </c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>
        <v>7</v>
      </c>
      <c r="AQ315" s="22"/>
      <c r="AR315" s="22"/>
      <c r="AS315" s="22"/>
    </row>
    <row r="316" spans="1:45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1</v>
      </c>
      <c r="F316" s="22">
        <v>55.7</v>
      </c>
      <c r="G316" s="22">
        <v>0</v>
      </c>
      <c r="H316" s="24">
        <v>4.1900000000000004</v>
      </c>
      <c r="I316" s="24">
        <v>0</v>
      </c>
      <c r="J316" s="24">
        <v>0</v>
      </c>
      <c r="K316" s="24">
        <v>0</v>
      </c>
      <c r="L316" s="24">
        <v>0</v>
      </c>
      <c r="M316" s="24">
        <v>0</v>
      </c>
      <c r="N316" s="24">
        <v>0</v>
      </c>
      <c r="O316" s="24">
        <v>4.1900000000000004</v>
      </c>
      <c r="P316" s="24">
        <v>0</v>
      </c>
      <c r="Q316" s="24">
        <v>0</v>
      </c>
      <c r="R316" s="24">
        <v>0</v>
      </c>
      <c r="S316" s="24">
        <v>0</v>
      </c>
      <c r="T316" s="24">
        <v>4.1900000000000004</v>
      </c>
      <c r="U316" s="24">
        <v>0</v>
      </c>
      <c r="V316" s="22">
        <v>193</v>
      </c>
      <c r="W316" s="22">
        <v>93</v>
      </c>
      <c r="X316" s="22">
        <v>3176.25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11</v>
      </c>
      <c r="AQ316" s="22">
        <v>0</v>
      </c>
      <c r="AR316" s="22">
        <v>0</v>
      </c>
      <c r="AS316" s="22">
        <v>1</v>
      </c>
    </row>
    <row r="317" spans="1:45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1.5</v>
      </c>
      <c r="F317" s="22">
        <v>18</v>
      </c>
      <c r="G317" s="22"/>
      <c r="H317" s="24">
        <v>2</v>
      </c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2">
        <v>98</v>
      </c>
      <c r="W317" s="22">
        <v>16</v>
      </c>
      <c r="X317" s="22">
        <v>2905.23</v>
      </c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>
        <v>17</v>
      </c>
      <c r="AQ317" s="22"/>
      <c r="AR317" s="22"/>
      <c r="AS317" s="22"/>
    </row>
    <row r="318" spans="1:45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1</v>
      </c>
      <c r="F318" s="22">
        <v>100</v>
      </c>
      <c r="G318" s="22">
        <v>0</v>
      </c>
      <c r="H318" s="24">
        <v>7</v>
      </c>
      <c r="I318" s="24">
        <v>0</v>
      </c>
      <c r="J318" s="24">
        <v>0</v>
      </c>
      <c r="K318" s="24">
        <v>0</v>
      </c>
      <c r="L318" s="24">
        <v>0</v>
      </c>
      <c r="M318" s="24">
        <v>0</v>
      </c>
      <c r="N318" s="24">
        <v>0</v>
      </c>
      <c r="O318" s="24">
        <v>0</v>
      </c>
      <c r="P318" s="24">
        <v>0</v>
      </c>
      <c r="Q318" s="24">
        <v>0</v>
      </c>
      <c r="R318" s="24">
        <v>0</v>
      </c>
      <c r="S318" s="24">
        <v>0</v>
      </c>
      <c r="T318" s="24">
        <v>0</v>
      </c>
      <c r="U318" s="24">
        <v>0</v>
      </c>
      <c r="V318" s="22">
        <v>213</v>
      </c>
      <c r="W318" s="22">
        <v>52</v>
      </c>
      <c r="X318" s="22">
        <v>7695</v>
      </c>
      <c r="Y318" s="22">
        <v>0</v>
      </c>
      <c r="Z318" s="22">
        <v>0</v>
      </c>
      <c r="AA318" s="22">
        <v>0</v>
      </c>
      <c r="AB318" s="22">
        <v>0</v>
      </c>
      <c r="AC318" s="22">
        <v>1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9</v>
      </c>
      <c r="AQ318" s="22">
        <v>0</v>
      </c>
      <c r="AR318" s="22">
        <v>0</v>
      </c>
      <c r="AS318" s="22">
        <v>0</v>
      </c>
    </row>
    <row r="319" spans="1:45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1</v>
      </c>
      <c r="F319" s="22">
        <v>32.270000000000003</v>
      </c>
      <c r="G319" s="22"/>
      <c r="H319" s="24">
        <v>5</v>
      </c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2">
        <v>141</v>
      </c>
      <c r="W319" s="22">
        <v>52</v>
      </c>
      <c r="X319" s="22">
        <v>5090</v>
      </c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>
        <v>3</v>
      </c>
      <c r="AQ319" s="22"/>
      <c r="AR319" s="22"/>
      <c r="AS319" s="22"/>
    </row>
    <row r="320" spans="1:45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1</v>
      </c>
      <c r="F320" s="22">
        <v>11.05</v>
      </c>
      <c r="G320" s="22">
        <v>0</v>
      </c>
      <c r="H320" s="24">
        <v>1.6</v>
      </c>
      <c r="I320" s="24">
        <v>0</v>
      </c>
      <c r="J320" s="24">
        <v>0</v>
      </c>
      <c r="K320" s="24">
        <v>0</v>
      </c>
      <c r="L320" s="24">
        <v>0</v>
      </c>
      <c r="M320" s="24">
        <v>0</v>
      </c>
      <c r="N320" s="24">
        <v>0</v>
      </c>
      <c r="O320" s="24">
        <v>0</v>
      </c>
      <c r="P320" s="24">
        <v>0</v>
      </c>
      <c r="Q320" s="24">
        <v>0</v>
      </c>
      <c r="R320" s="24">
        <v>0</v>
      </c>
      <c r="S320" s="24">
        <v>0</v>
      </c>
      <c r="T320" s="24">
        <v>0</v>
      </c>
      <c r="U320" s="24">
        <v>0</v>
      </c>
      <c r="V320" s="22">
        <v>34</v>
      </c>
      <c r="W320" s="22">
        <v>4</v>
      </c>
      <c r="X320" s="22">
        <v>2045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  <c r="AR320" s="22">
        <v>0</v>
      </c>
      <c r="AS320" s="22">
        <v>0</v>
      </c>
    </row>
    <row r="321" spans="1:45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1</v>
      </c>
      <c r="F321" s="22">
        <v>57</v>
      </c>
      <c r="G321" s="22">
        <v>0</v>
      </c>
      <c r="H321" s="24">
        <v>4.55</v>
      </c>
      <c r="I321" s="24">
        <v>0</v>
      </c>
      <c r="J321" s="24">
        <v>0</v>
      </c>
      <c r="K321" s="24">
        <v>0</v>
      </c>
      <c r="L321" s="24">
        <v>0</v>
      </c>
      <c r="M321" s="24">
        <v>0</v>
      </c>
      <c r="N321" s="24">
        <v>0</v>
      </c>
      <c r="O321" s="24">
        <v>0</v>
      </c>
      <c r="P321" s="24">
        <v>0</v>
      </c>
      <c r="Q321" s="24">
        <v>0</v>
      </c>
      <c r="R321" s="24">
        <v>0</v>
      </c>
      <c r="S321" s="24">
        <v>0</v>
      </c>
      <c r="T321" s="24">
        <v>0</v>
      </c>
      <c r="U321" s="24">
        <v>0</v>
      </c>
      <c r="V321" s="22">
        <v>210</v>
      </c>
      <c r="W321" s="22">
        <v>37</v>
      </c>
      <c r="X321" s="22">
        <v>5132.28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21</v>
      </c>
      <c r="AQ321" s="22">
        <v>0</v>
      </c>
      <c r="AR321" s="22">
        <v>0</v>
      </c>
      <c r="AS321" s="22">
        <v>0</v>
      </c>
    </row>
    <row r="322" spans="1:45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1</v>
      </c>
      <c r="F322" s="22">
        <v>101.57</v>
      </c>
      <c r="G322" s="22">
        <v>0</v>
      </c>
      <c r="H322" s="24">
        <v>9.6999999999999993</v>
      </c>
      <c r="I322" s="24">
        <v>0</v>
      </c>
      <c r="J322" s="24">
        <v>0</v>
      </c>
      <c r="K322" s="24">
        <v>0</v>
      </c>
      <c r="L322" s="24">
        <v>0</v>
      </c>
      <c r="M322" s="24">
        <v>0</v>
      </c>
      <c r="N322" s="24">
        <v>0</v>
      </c>
      <c r="O322" s="24">
        <v>0</v>
      </c>
      <c r="P322" s="24">
        <v>0</v>
      </c>
      <c r="Q322" s="24">
        <v>0</v>
      </c>
      <c r="R322" s="24">
        <v>0</v>
      </c>
      <c r="S322" s="24">
        <v>0</v>
      </c>
      <c r="T322" s="24">
        <v>0</v>
      </c>
      <c r="U322" s="24">
        <v>0</v>
      </c>
      <c r="V322" s="22">
        <v>164</v>
      </c>
      <c r="W322" s="22">
        <v>29</v>
      </c>
      <c r="X322" s="22">
        <v>6500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5</v>
      </c>
      <c r="AQ322" s="22">
        <v>0</v>
      </c>
      <c r="AR322" s="22">
        <v>0</v>
      </c>
      <c r="AS322" s="22">
        <v>0</v>
      </c>
    </row>
    <row r="323" spans="1:45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2</v>
      </c>
      <c r="F323" s="22">
        <v>69</v>
      </c>
      <c r="G323" s="22">
        <v>0</v>
      </c>
      <c r="H323" s="24">
        <v>4.2</v>
      </c>
      <c r="I323" s="24">
        <v>0</v>
      </c>
      <c r="J323" s="24">
        <v>0</v>
      </c>
      <c r="K323" s="24">
        <v>0</v>
      </c>
      <c r="L323" s="24">
        <v>0</v>
      </c>
      <c r="M323" s="24">
        <v>0</v>
      </c>
      <c r="N323" s="24">
        <v>0</v>
      </c>
      <c r="O323" s="24">
        <v>0</v>
      </c>
      <c r="P323" s="24">
        <v>0</v>
      </c>
      <c r="Q323" s="24">
        <v>0</v>
      </c>
      <c r="R323" s="24">
        <v>0</v>
      </c>
      <c r="S323" s="24">
        <v>0</v>
      </c>
      <c r="T323" s="24">
        <v>0</v>
      </c>
      <c r="U323" s="24">
        <v>0</v>
      </c>
      <c r="V323" s="22">
        <v>217</v>
      </c>
      <c r="W323" s="22">
        <v>62</v>
      </c>
      <c r="X323" s="22">
        <v>8000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7</v>
      </c>
      <c r="AQ323" s="22">
        <v>0</v>
      </c>
      <c r="AR323" s="22">
        <v>0</v>
      </c>
      <c r="AS323" s="22">
        <v>0</v>
      </c>
    </row>
    <row r="324" spans="1:45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1</v>
      </c>
      <c r="F324" s="22">
        <v>231.18</v>
      </c>
      <c r="G324" s="22">
        <v>0</v>
      </c>
      <c r="H324" s="24">
        <v>9</v>
      </c>
      <c r="I324" s="24">
        <v>0</v>
      </c>
      <c r="J324" s="24">
        <v>0</v>
      </c>
      <c r="K324" s="24">
        <v>0</v>
      </c>
      <c r="L324" s="24">
        <v>0</v>
      </c>
      <c r="M324" s="24">
        <v>0</v>
      </c>
      <c r="N324" s="24">
        <v>0</v>
      </c>
      <c r="O324" s="24">
        <v>0</v>
      </c>
      <c r="P324" s="24">
        <v>0</v>
      </c>
      <c r="Q324" s="24">
        <v>0</v>
      </c>
      <c r="R324" s="24">
        <v>0</v>
      </c>
      <c r="S324" s="24">
        <v>0</v>
      </c>
      <c r="T324" s="24">
        <v>0</v>
      </c>
      <c r="U324" s="24">
        <v>0</v>
      </c>
      <c r="V324" s="22">
        <v>280</v>
      </c>
      <c r="W324" s="22">
        <v>123</v>
      </c>
      <c r="X324" s="22">
        <v>7639.8</v>
      </c>
      <c r="Y324" s="22">
        <v>0</v>
      </c>
      <c r="Z324" s="22">
        <v>0</v>
      </c>
      <c r="AA324" s="22">
        <v>0</v>
      </c>
      <c r="AB324" s="22">
        <v>0</v>
      </c>
      <c r="AC324" s="22">
        <v>1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2</v>
      </c>
      <c r="AQ324" s="22">
        <v>0</v>
      </c>
      <c r="AR324" s="22">
        <v>0</v>
      </c>
      <c r="AS324" s="22">
        <v>0</v>
      </c>
    </row>
    <row r="325" spans="1:45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5</v>
      </c>
      <c r="F325" s="22">
        <v>108.42</v>
      </c>
      <c r="G325" s="22">
        <v>0</v>
      </c>
      <c r="H325" s="24">
        <v>6.02</v>
      </c>
      <c r="I325" s="24">
        <v>0</v>
      </c>
      <c r="J325" s="24">
        <v>0</v>
      </c>
      <c r="K325" s="24">
        <v>0</v>
      </c>
      <c r="L325" s="24">
        <v>0</v>
      </c>
      <c r="M325" s="24">
        <v>0</v>
      </c>
      <c r="N325" s="24">
        <v>0</v>
      </c>
      <c r="O325" s="24">
        <v>0</v>
      </c>
      <c r="P325" s="24">
        <v>0</v>
      </c>
      <c r="Q325" s="24">
        <v>0</v>
      </c>
      <c r="R325" s="24">
        <v>0</v>
      </c>
      <c r="S325" s="24">
        <v>0</v>
      </c>
      <c r="T325" s="24">
        <v>0</v>
      </c>
      <c r="U325" s="24">
        <v>0</v>
      </c>
      <c r="V325" s="22">
        <v>435</v>
      </c>
      <c r="W325" s="22">
        <v>49</v>
      </c>
      <c r="X325" s="22">
        <v>8851.7099999999991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9</v>
      </c>
      <c r="AQ325" s="22">
        <v>1</v>
      </c>
      <c r="AR325" s="22">
        <v>0</v>
      </c>
      <c r="AS325" s="22">
        <v>0</v>
      </c>
    </row>
    <row r="326" spans="1:45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1</v>
      </c>
      <c r="F326" s="22">
        <v>40</v>
      </c>
      <c r="G326" s="22">
        <v>0</v>
      </c>
      <c r="H326" s="24">
        <v>2</v>
      </c>
      <c r="I326" s="24">
        <v>0</v>
      </c>
      <c r="J326" s="24">
        <v>0</v>
      </c>
      <c r="K326" s="24">
        <v>0</v>
      </c>
      <c r="L326" s="24">
        <v>0</v>
      </c>
      <c r="M326" s="24">
        <v>0</v>
      </c>
      <c r="N326" s="24">
        <v>0</v>
      </c>
      <c r="O326" s="24">
        <v>2</v>
      </c>
      <c r="P326" s="24">
        <v>0</v>
      </c>
      <c r="Q326" s="24">
        <v>0</v>
      </c>
      <c r="R326" s="24">
        <v>0</v>
      </c>
      <c r="S326" s="24">
        <v>0</v>
      </c>
      <c r="T326" s="24">
        <v>2</v>
      </c>
      <c r="U326" s="24">
        <v>0</v>
      </c>
      <c r="V326" s="22">
        <v>102</v>
      </c>
      <c r="W326" s="22">
        <v>31</v>
      </c>
      <c r="X326" s="22">
        <v>2500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4</v>
      </c>
      <c r="AQ326" s="22">
        <v>0</v>
      </c>
      <c r="AR326" s="22">
        <v>0</v>
      </c>
      <c r="AS326" s="22">
        <v>1</v>
      </c>
    </row>
    <row r="327" spans="1:45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2</v>
      </c>
      <c r="F327" s="22">
        <v>240</v>
      </c>
      <c r="G327" s="22">
        <v>0</v>
      </c>
      <c r="H327" s="24">
        <v>9</v>
      </c>
      <c r="I327" s="24">
        <v>0</v>
      </c>
      <c r="J327" s="24">
        <v>0</v>
      </c>
      <c r="K327" s="24">
        <v>0</v>
      </c>
      <c r="L327" s="24">
        <v>0</v>
      </c>
      <c r="M327" s="24">
        <v>0</v>
      </c>
      <c r="N327" s="24">
        <v>0</v>
      </c>
      <c r="O327" s="24">
        <v>0</v>
      </c>
      <c r="P327" s="24">
        <v>0</v>
      </c>
      <c r="Q327" s="24">
        <v>0</v>
      </c>
      <c r="R327" s="24">
        <v>0</v>
      </c>
      <c r="S327" s="24">
        <v>0</v>
      </c>
      <c r="T327" s="24">
        <v>0</v>
      </c>
      <c r="U327" s="24">
        <v>0</v>
      </c>
      <c r="V327" s="22">
        <v>236</v>
      </c>
      <c r="W327" s="22">
        <v>75</v>
      </c>
      <c r="X327" s="22">
        <v>6286.5</v>
      </c>
      <c r="Y327" s="22">
        <v>0</v>
      </c>
      <c r="Z327" s="22">
        <v>0</v>
      </c>
      <c r="AA327" s="22">
        <v>0</v>
      </c>
      <c r="AB327" s="22">
        <v>0</v>
      </c>
      <c r="AC327" s="22">
        <v>3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5</v>
      </c>
      <c r="AQ327" s="22">
        <v>0</v>
      </c>
      <c r="AR327" s="22">
        <v>0</v>
      </c>
      <c r="AS327" s="22">
        <v>0</v>
      </c>
    </row>
    <row r="328" spans="1:45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1</v>
      </c>
      <c r="F328" s="22">
        <v>55</v>
      </c>
      <c r="G328" s="22">
        <v>0</v>
      </c>
      <c r="H328" s="24">
        <v>3.2</v>
      </c>
      <c r="I328" s="24">
        <v>0</v>
      </c>
      <c r="J328" s="24">
        <v>0</v>
      </c>
      <c r="K328" s="24">
        <v>0</v>
      </c>
      <c r="L328" s="24">
        <v>0</v>
      </c>
      <c r="M328" s="24">
        <v>0</v>
      </c>
      <c r="N328" s="24">
        <v>0</v>
      </c>
      <c r="O328" s="24">
        <v>0</v>
      </c>
      <c r="P328" s="24">
        <v>0</v>
      </c>
      <c r="Q328" s="24">
        <v>0</v>
      </c>
      <c r="R328" s="24">
        <v>0</v>
      </c>
      <c r="S328" s="24">
        <v>0</v>
      </c>
      <c r="T328" s="24">
        <v>0</v>
      </c>
      <c r="U328" s="24">
        <v>0</v>
      </c>
      <c r="V328" s="22">
        <v>85</v>
      </c>
      <c r="W328" s="22">
        <v>29</v>
      </c>
      <c r="X328" s="22">
        <v>6500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1</v>
      </c>
      <c r="AQ328" s="22">
        <v>0</v>
      </c>
      <c r="AR328" s="22">
        <v>0</v>
      </c>
      <c r="AS328" s="22">
        <v>0</v>
      </c>
    </row>
    <row r="329" spans="1:45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1</v>
      </c>
      <c r="F329" s="22">
        <v>29</v>
      </c>
      <c r="G329" s="22">
        <v>0</v>
      </c>
      <c r="H329" s="24">
        <v>4</v>
      </c>
      <c r="I329" s="24">
        <v>0</v>
      </c>
      <c r="J329" s="24">
        <v>0</v>
      </c>
      <c r="K329" s="24">
        <v>0</v>
      </c>
      <c r="L329" s="24">
        <v>0</v>
      </c>
      <c r="M329" s="24">
        <v>0</v>
      </c>
      <c r="N329" s="24">
        <v>0</v>
      </c>
      <c r="O329" s="24">
        <v>0</v>
      </c>
      <c r="P329" s="24">
        <v>0</v>
      </c>
      <c r="Q329" s="24">
        <v>0</v>
      </c>
      <c r="R329" s="24">
        <v>0</v>
      </c>
      <c r="S329" s="24">
        <v>0</v>
      </c>
      <c r="T329" s="24">
        <v>0</v>
      </c>
      <c r="U329" s="24">
        <v>0</v>
      </c>
      <c r="V329" s="22">
        <v>99</v>
      </c>
      <c r="W329" s="22">
        <v>42</v>
      </c>
      <c r="X329" s="22">
        <v>4338</v>
      </c>
      <c r="Y329" s="22">
        <v>0</v>
      </c>
      <c r="Z329" s="22">
        <v>0</v>
      </c>
      <c r="AA329" s="22">
        <v>0</v>
      </c>
      <c r="AB329" s="22">
        <v>0</v>
      </c>
      <c r="AC329" s="22">
        <v>2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1</v>
      </c>
      <c r="AQ329" s="22">
        <v>1</v>
      </c>
      <c r="AR329" s="22">
        <v>0</v>
      </c>
      <c r="AS329" s="22">
        <v>0</v>
      </c>
    </row>
    <row r="330" spans="1:45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1</v>
      </c>
      <c r="F330" s="22">
        <v>51.5</v>
      </c>
      <c r="G330" s="22">
        <v>0</v>
      </c>
      <c r="H330" s="24">
        <v>5.29</v>
      </c>
      <c r="I330" s="24">
        <v>0</v>
      </c>
      <c r="J330" s="24">
        <v>0</v>
      </c>
      <c r="K330" s="24">
        <v>0</v>
      </c>
      <c r="L330" s="24">
        <v>0</v>
      </c>
      <c r="M330" s="24">
        <v>0</v>
      </c>
      <c r="N330" s="24">
        <v>0</v>
      </c>
      <c r="O330" s="24">
        <v>0</v>
      </c>
      <c r="P330" s="24">
        <v>0</v>
      </c>
      <c r="Q330" s="24">
        <v>0</v>
      </c>
      <c r="R330" s="24">
        <v>0</v>
      </c>
      <c r="S330" s="24">
        <v>0</v>
      </c>
      <c r="T330" s="24">
        <v>0</v>
      </c>
      <c r="U330" s="24">
        <v>0</v>
      </c>
      <c r="V330" s="22">
        <v>240</v>
      </c>
      <c r="W330" s="22">
        <v>32</v>
      </c>
      <c r="X330" s="22">
        <v>6641.25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9</v>
      </c>
      <c r="AQ330" s="22">
        <v>0</v>
      </c>
      <c r="AR330" s="22">
        <v>0</v>
      </c>
      <c r="AS330" s="22">
        <v>0</v>
      </c>
    </row>
    <row r="331" spans="1:45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1</v>
      </c>
      <c r="F331" s="22">
        <v>28</v>
      </c>
      <c r="G331" s="22"/>
      <c r="H331" s="24">
        <v>5</v>
      </c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2">
        <v>126</v>
      </c>
      <c r="W331" s="22">
        <v>35</v>
      </c>
      <c r="X331" s="22">
        <v>2500</v>
      </c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>
        <v>6</v>
      </c>
      <c r="AQ331" s="22"/>
      <c r="AR331" s="22"/>
      <c r="AS331" s="22"/>
    </row>
    <row r="332" spans="1:45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1</v>
      </c>
      <c r="F332" s="22">
        <v>166</v>
      </c>
      <c r="G332" s="22">
        <v>0</v>
      </c>
      <c r="H332" s="24">
        <v>7</v>
      </c>
      <c r="I332" s="24">
        <v>0</v>
      </c>
      <c r="J332" s="24">
        <v>0</v>
      </c>
      <c r="K332" s="24">
        <v>0</v>
      </c>
      <c r="L332" s="24">
        <v>0</v>
      </c>
      <c r="M332" s="24">
        <v>0</v>
      </c>
      <c r="N332" s="24">
        <v>0</v>
      </c>
      <c r="O332" s="24">
        <v>0</v>
      </c>
      <c r="P332" s="24">
        <v>0</v>
      </c>
      <c r="Q332" s="24">
        <v>0</v>
      </c>
      <c r="R332" s="24">
        <v>0</v>
      </c>
      <c r="S332" s="24">
        <v>0</v>
      </c>
      <c r="T332" s="24">
        <v>0</v>
      </c>
      <c r="U332" s="24">
        <v>0</v>
      </c>
      <c r="V332" s="22">
        <v>144</v>
      </c>
      <c r="W332" s="22">
        <v>66</v>
      </c>
      <c r="X332" s="22">
        <v>5045.25</v>
      </c>
      <c r="Y332" s="22">
        <v>0</v>
      </c>
      <c r="Z332" s="22">
        <v>0</v>
      </c>
      <c r="AA332" s="22">
        <v>0</v>
      </c>
      <c r="AB332" s="22">
        <v>0</v>
      </c>
      <c r="AC332" s="22">
        <v>1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3</v>
      </c>
      <c r="AQ332" s="22">
        <v>0</v>
      </c>
      <c r="AR332" s="22">
        <v>0</v>
      </c>
      <c r="AS332" s="22">
        <v>0</v>
      </c>
    </row>
    <row r="333" spans="1:45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1</v>
      </c>
      <c r="F333" s="22">
        <v>19</v>
      </c>
      <c r="G333" s="22"/>
      <c r="H333" s="24">
        <v>4</v>
      </c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2">
        <v>111</v>
      </c>
      <c r="W333" s="22">
        <v>26</v>
      </c>
      <c r="X333" s="22">
        <v>6500</v>
      </c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</row>
    <row r="334" spans="1:45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1</v>
      </c>
      <c r="F334" s="22">
        <v>97</v>
      </c>
      <c r="G334" s="22">
        <v>0</v>
      </c>
      <c r="H334" s="24">
        <v>5</v>
      </c>
      <c r="I334" s="24">
        <v>0</v>
      </c>
      <c r="J334" s="24">
        <v>0</v>
      </c>
      <c r="K334" s="24">
        <v>0</v>
      </c>
      <c r="L334" s="24">
        <v>0</v>
      </c>
      <c r="M334" s="24">
        <v>0</v>
      </c>
      <c r="N334" s="24">
        <v>0</v>
      </c>
      <c r="O334" s="24">
        <v>0</v>
      </c>
      <c r="P334" s="24">
        <v>0</v>
      </c>
      <c r="Q334" s="24">
        <v>0</v>
      </c>
      <c r="R334" s="24">
        <v>4</v>
      </c>
      <c r="S334" s="24">
        <v>0</v>
      </c>
      <c r="T334" s="24">
        <v>4</v>
      </c>
      <c r="U334" s="24">
        <v>0</v>
      </c>
      <c r="V334" s="22">
        <v>364</v>
      </c>
      <c r="W334" s="22">
        <v>150</v>
      </c>
      <c r="X334" s="22">
        <v>8160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9</v>
      </c>
      <c r="AQ334" s="22">
        <v>0</v>
      </c>
      <c r="AR334" s="22">
        <v>0</v>
      </c>
      <c r="AS334" s="22">
        <v>0</v>
      </c>
    </row>
    <row r="335" spans="1:45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1</v>
      </c>
      <c r="F335" s="22">
        <v>22</v>
      </c>
      <c r="G335" s="22">
        <v>0</v>
      </c>
      <c r="H335" s="24">
        <v>3</v>
      </c>
      <c r="I335" s="24">
        <v>0</v>
      </c>
      <c r="J335" s="24">
        <v>0</v>
      </c>
      <c r="K335" s="24">
        <v>0</v>
      </c>
      <c r="L335" s="24">
        <v>0</v>
      </c>
      <c r="M335" s="24">
        <v>0</v>
      </c>
      <c r="N335" s="24">
        <v>0</v>
      </c>
      <c r="O335" s="24">
        <v>0</v>
      </c>
      <c r="P335" s="24">
        <v>0</v>
      </c>
      <c r="Q335" s="24">
        <v>0</v>
      </c>
      <c r="R335" s="24">
        <v>3</v>
      </c>
      <c r="S335" s="24">
        <v>0</v>
      </c>
      <c r="T335" s="24">
        <v>3</v>
      </c>
      <c r="U335" s="24">
        <v>0</v>
      </c>
      <c r="V335" s="22">
        <v>179</v>
      </c>
      <c r="W335" s="22">
        <v>71</v>
      </c>
      <c r="X335" s="22">
        <v>8000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  <c r="AQ335" s="22">
        <v>0</v>
      </c>
      <c r="AR335" s="22">
        <v>0</v>
      </c>
      <c r="AS335" s="22">
        <v>0</v>
      </c>
    </row>
    <row r="336" spans="1:45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1</v>
      </c>
      <c r="F336" s="22">
        <v>54.2</v>
      </c>
      <c r="G336" s="22">
        <v>0</v>
      </c>
      <c r="H336" s="24">
        <v>4.3</v>
      </c>
      <c r="I336" s="24">
        <v>0</v>
      </c>
      <c r="J336" s="24">
        <v>0</v>
      </c>
      <c r="K336" s="24">
        <v>0</v>
      </c>
      <c r="L336" s="24">
        <v>0</v>
      </c>
      <c r="M336" s="24">
        <v>0</v>
      </c>
      <c r="N336" s="24">
        <v>0</v>
      </c>
      <c r="O336" s="24">
        <v>0</v>
      </c>
      <c r="P336" s="24">
        <v>0</v>
      </c>
      <c r="Q336" s="24">
        <v>0</v>
      </c>
      <c r="R336" s="24">
        <v>0</v>
      </c>
      <c r="S336" s="24">
        <v>0</v>
      </c>
      <c r="T336" s="24">
        <v>0</v>
      </c>
      <c r="U336" s="24">
        <v>0</v>
      </c>
      <c r="V336" s="22">
        <v>68</v>
      </c>
      <c r="W336" s="22">
        <v>30</v>
      </c>
      <c r="X336" s="22">
        <v>2625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3</v>
      </c>
      <c r="AQ336" s="22">
        <v>0</v>
      </c>
      <c r="AR336" s="22">
        <v>0</v>
      </c>
      <c r="AS336" s="22">
        <v>0</v>
      </c>
    </row>
    <row r="337" spans="1:45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1</v>
      </c>
      <c r="F337" s="22">
        <v>45</v>
      </c>
      <c r="G337" s="22">
        <v>0</v>
      </c>
      <c r="H337" s="24">
        <v>9</v>
      </c>
      <c r="I337" s="24">
        <v>0</v>
      </c>
      <c r="J337" s="24">
        <v>0</v>
      </c>
      <c r="K337" s="24">
        <v>0</v>
      </c>
      <c r="L337" s="24">
        <v>0</v>
      </c>
      <c r="M337" s="24">
        <v>0</v>
      </c>
      <c r="N337" s="24">
        <v>0</v>
      </c>
      <c r="O337" s="24">
        <v>0</v>
      </c>
      <c r="P337" s="24">
        <v>0</v>
      </c>
      <c r="Q337" s="24">
        <v>0</v>
      </c>
      <c r="R337" s="24">
        <v>0</v>
      </c>
      <c r="S337" s="24">
        <v>0</v>
      </c>
      <c r="T337" s="24">
        <v>0</v>
      </c>
      <c r="U337" s="24">
        <v>0</v>
      </c>
      <c r="V337" s="22">
        <v>85</v>
      </c>
      <c r="W337" s="22">
        <v>19</v>
      </c>
      <c r="X337" s="22">
        <v>3209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  <c r="AQ337" s="22">
        <v>0</v>
      </c>
      <c r="AR337" s="22">
        <v>0</v>
      </c>
      <c r="AS337" s="22">
        <v>0</v>
      </c>
    </row>
    <row r="338" spans="1:45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1</v>
      </c>
      <c r="F338" s="22">
        <v>101.8</v>
      </c>
      <c r="G338" s="22"/>
      <c r="H338" s="24">
        <v>4.8</v>
      </c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2">
        <v>235</v>
      </c>
      <c r="W338" s="22">
        <v>55</v>
      </c>
      <c r="X338" s="22">
        <v>7409</v>
      </c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>
        <v>3</v>
      </c>
      <c r="AQ338" s="22"/>
      <c r="AR338" s="22"/>
      <c r="AS338" s="22"/>
    </row>
    <row r="339" spans="1:45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1</v>
      </c>
      <c r="F339" s="22">
        <v>154</v>
      </c>
      <c r="G339" s="22">
        <v>0</v>
      </c>
      <c r="H339" s="24">
        <v>9</v>
      </c>
      <c r="I339" s="24">
        <v>0</v>
      </c>
      <c r="J339" s="24">
        <v>0</v>
      </c>
      <c r="K339" s="24">
        <v>0</v>
      </c>
      <c r="L339" s="24">
        <v>0</v>
      </c>
      <c r="M339" s="24">
        <v>0</v>
      </c>
      <c r="N339" s="24">
        <v>0</v>
      </c>
      <c r="O339" s="24">
        <v>0</v>
      </c>
      <c r="P339" s="24">
        <v>0</v>
      </c>
      <c r="Q339" s="24">
        <v>0</v>
      </c>
      <c r="R339" s="24">
        <v>0</v>
      </c>
      <c r="S339" s="24">
        <v>0</v>
      </c>
      <c r="T339" s="24">
        <v>0</v>
      </c>
      <c r="U339" s="24">
        <v>0</v>
      </c>
      <c r="V339" s="22">
        <v>150</v>
      </c>
      <c r="W339" s="22">
        <v>60</v>
      </c>
      <c r="X339" s="22">
        <v>5288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  <c r="AQ339" s="22">
        <v>0</v>
      </c>
      <c r="AR339" s="22">
        <v>0</v>
      </c>
      <c r="AS339" s="22">
        <v>0</v>
      </c>
    </row>
    <row r="340" spans="1:45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1</v>
      </c>
      <c r="F340" s="22">
        <v>81</v>
      </c>
      <c r="G340" s="22"/>
      <c r="H340" s="24">
        <v>6</v>
      </c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2">
        <v>280</v>
      </c>
      <c r="W340" s="22">
        <v>44</v>
      </c>
      <c r="X340" s="22">
        <v>9304</v>
      </c>
      <c r="Y340" s="22">
        <v>2</v>
      </c>
      <c r="Z340" s="22">
        <v>2</v>
      </c>
      <c r="AA340" s="22"/>
      <c r="AB340" s="22"/>
      <c r="AC340" s="22">
        <v>3</v>
      </c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>
        <v>7</v>
      </c>
      <c r="AQ340" s="22"/>
      <c r="AR340" s="22"/>
      <c r="AS340" s="22"/>
    </row>
    <row r="341" spans="1:45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2</v>
      </c>
      <c r="F341" s="22">
        <v>25</v>
      </c>
      <c r="G341" s="22">
        <v>0</v>
      </c>
      <c r="H341" s="24">
        <v>2.73</v>
      </c>
      <c r="I341" s="24">
        <v>0</v>
      </c>
      <c r="J341" s="24">
        <v>0</v>
      </c>
      <c r="K341" s="24">
        <v>0</v>
      </c>
      <c r="L341" s="24">
        <v>0</v>
      </c>
      <c r="M341" s="24">
        <v>0</v>
      </c>
      <c r="N341" s="24">
        <v>0</v>
      </c>
      <c r="O341" s="24">
        <v>0</v>
      </c>
      <c r="P341" s="24">
        <v>0</v>
      </c>
      <c r="Q341" s="24">
        <v>0</v>
      </c>
      <c r="R341" s="24">
        <v>0</v>
      </c>
      <c r="S341" s="24">
        <v>0</v>
      </c>
      <c r="T341" s="24">
        <v>0</v>
      </c>
      <c r="U341" s="24">
        <v>0</v>
      </c>
      <c r="V341" s="22">
        <v>148</v>
      </c>
      <c r="W341" s="22">
        <v>56</v>
      </c>
      <c r="X341" s="22">
        <v>5198</v>
      </c>
      <c r="Y341" s="22">
        <v>0</v>
      </c>
      <c r="Z341" s="22">
        <v>0</v>
      </c>
      <c r="AA341" s="22">
        <v>0</v>
      </c>
      <c r="AB341" s="22">
        <v>0</v>
      </c>
      <c r="AC341" s="22">
        <v>4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5</v>
      </c>
      <c r="AQ341" s="22">
        <v>0</v>
      </c>
      <c r="AR341" s="22">
        <v>0</v>
      </c>
      <c r="AS341" s="22">
        <v>0</v>
      </c>
    </row>
    <row r="342" spans="1:45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1</v>
      </c>
      <c r="F342" s="22">
        <v>48909</v>
      </c>
      <c r="G342" s="22"/>
      <c r="H342" s="24">
        <v>0</v>
      </c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2"/>
      <c r="W342" s="22">
        <v>169</v>
      </c>
      <c r="X342" s="22">
        <v>9000</v>
      </c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</row>
    <row r="343" spans="1:45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1</v>
      </c>
      <c r="F343" s="22">
        <v>686778</v>
      </c>
      <c r="G343" s="22">
        <v>1</v>
      </c>
      <c r="H343" s="24">
        <v>0</v>
      </c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2"/>
      <c r="W343" s="22">
        <v>209</v>
      </c>
      <c r="X343" s="22">
        <v>29781</v>
      </c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</row>
    <row r="344" spans="1:45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1</v>
      </c>
      <c r="F344" s="22">
        <v>1090500</v>
      </c>
      <c r="G344" s="22"/>
      <c r="H344" s="24">
        <v>0</v>
      </c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2"/>
      <c r="W344" s="22">
        <v>34</v>
      </c>
      <c r="X344" s="22">
        <v>11626</v>
      </c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</row>
    <row r="345" spans="1:45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1</v>
      </c>
      <c r="F345" s="22">
        <v>19230</v>
      </c>
      <c r="G345" s="22"/>
      <c r="H345" s="24">
        <v>0</v>
      </c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2"/>
      <c r="W345" s="22">
        <v>10</v>
      </c>
      <c r="X345" s="22">
        <v>8157</v>
      </c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</row>
    <row r="346" spans="1:45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1</v>
      </c>
      <c r="F346" s="22">
        <v>3603000</v>
      </c>
      <c r="G346" s="22"/>
      <c r="H346" s="24">
        <v>0</v>
      </c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2"/>
      <c r="W346" s="22">
        <v>48</v>
      </c>
      <c r="X346" s="22">
        <v>8641.2099999999991</v>
      </c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</row>
    <row r="347" spans="1:45" x14ac:dyDescent="0.25">
      <c r="A347" s="22" t="s">
        <v>122</v>
      </c>
      <c r="B347" s="22" t="s">
        <v>805</v>
      </c>
      <c r="C347" s="22" t="s">
        <v>818</v>
      </c>
      <c r="D347" s="22" t="s">
        <v>819</v>
      </c>
      <c r="E347" s="22">
        <v>1</v>
      </c>
      <c r="F347" s="22">
        <v>577970</v>
      </c>
      <c r="G347" s="22"/>
      <c r="H347" s="24">
        <v>1</v>
      </c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2"/>
      <c r="W347" s="22">
        <v>1</v>
      </c>
      <c r="X347" s="22">
        <v>131304.51</v>
      </c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>
        <v>3</v>
      </c>
      <c r="AQ347" s="22"/>
      <c r="AR347" s="22"/>
      <c r="AS347" s="22"/>
    </row>
    <row r="348" spans="1:45" x14ac:dyDescent="0.25">
      <c r="A348" s="22" t="s">
        <v>122</v>
      </c>
      <c r="B348" s="22" t="s">
        <v>805</v>
      </c>
      <c r="C348" s="22" t="s">
        <v>820</v>
      </c>
      <c r="D348" s="22" t="s">
        <v>821</v>
      </c>
      <c r="E348" s="22">
        <v>5</v>
      </c>
      <c r="F348" s="22">
        <v>420000</v>
      </c>
      <c r="G348" s="22">
        <v>0</v>
      </c>
      <c r="H348" s="24">
        <v>3</v>
      </c>
      <c r="I348" s="24">
        <v>0</v>
      </c>
      <c r="J348" s="24">
        <v>0</v>
      </c>
      <c r="K348" s="24">
        <v>0</v>
      </c>
      <c r="L348" s="24">
        <v>9.6999999999999993</v>
      </c>
      <c r="M348" s="24">
        <v>0</v>
      </c>
      <c r="N348" s="24">
        <v>9.6999999999999993</v>
      </c>
      <c r="O348" s="24">
        <v>0</v>
      </c>
      <c r="P348" s="24">
        <v>0</v>
      </c>
      <c r="Q348" s="24">
        <v>0</v>
      </c>
      <c r="R348" s="24">
        <v>12.7</v>
      </c>
      <c r="S348" s="24">
        <v>0</v>
      </c>
      <c r="T348" s="24">
        <v>12.7</v>
      </c>
      <c r="U348" s="24">
        <v>0</v>
      </c>
      <c r="V348" s="22">
        <v>0</v>
      </c>
      <c r="W348" s="22">
        <v>78</v>
      </c>
      <c r="X348" s="22">
        <v>27000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11</v>
      </c>
      <c r="AQ348" s="22">
        <v>0</v>
      </c>
      <c r="AR348" s="22">
        <v>0</v>
      </c>
      <c r="AS348" s="22">
        <v>0</v>
      </c>
    </row>
    <row r="349" spans="1:45" x14ac:dyDescent="0.25">
      <c r="A349" s="22" t="s">
        <v>122</v>
      </c>
      <c r="B349" s="22" t="s">
        <v>822</v>
      </c>
      <c r="C349" s="22" t="s">
        <v>823</v>
      </c>
      <c r="D349" s="22" t="s">
        <v>824</v>
      </c>
      <c r="E349" s="22">
        <v>170.5</v>
      </c>
      <c r="F349" s="22">
        <v>2068800.43</v>
      </c>
      <c r="G349" s="22">
        <v>16</v>
      </c>
      <c r="H349" s="24">
        <v>6326</v>
      </c>
      <c r="I349" s="24">
        <v>135</v>
      </c>
      <c r="J349" s="24">
        <v>0</v>
      </c>
      <c r="K349" s="24">
        <v>30</v>
      </c>
      <c r="L349" s="24">
        <v>190</v>
      </c>
      <c r="M349" s="24">
        <v>0</v>
      </c>
      <c r="N349" s="24">
        <v>355</v>
      </c>
      <c r="O349" s="24">
        <v>0</v>
      </c>
      <c r="P349" s="24">
        <v>1.2</v>
      </c>
      <c r="Q349" s="24">
        <v>0</v>
      </c>
      <c r="R349" s="24">
        <v>0</v>
      </c>
      <c r="S349" s="24">
        <v>0</v>
      </c>
      <c r="T349" s="24">
        <v>1.2</v>
      </c>
      <c r="U349" s="24">
        <v>0</v>
      </c>
      <c r="V349" s="22">
        <v>0</v>
      </c>
      <c r="W349" s="22">
        <v>2108</v>
      </c>
      <c r="X349" s="22">
        <v>993939.04</v>
      </c>
      <c r="Y349" s="22">
        <v>1</v>
      </c>
      <c r="Z349" s="22">
        <v>1</v>
      </c>
      <c r="AA349" s="22">
        <v>0</v>
      </c>
      <c r="AB349" s="22">
        <v>0</v>
      </c>
      <c r="AC349" s="22">
        <v>1</v>
      </c>
      <c r="AD349" s="22">
        <v>0</v>
      </c>
      <c r="AE349" s="22">
        <v>0</v>
      </c>
      <c r="AF349" s="22">
        <v>1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1</v>
      </c>
      <c r="AO349" s="22">
        <v>1</v>
      </c>
      <c r="AP349" s="22">
        <v>60</v>
      </c>
      <c r="AQ349" s="22">
        <v>5</v>
      </c>
      <c r="AR349" s="22">
        <v>1</v>
      </c>
      <c r="AS349" s="22">
        <v>1</v>
      </c>
    </row>
    <row r="350" spans="1:45" x14ac:dyDescent="0.25">
      <c r="A350" s="22"/>
      <c r="B350" s="22"/>
      <c r="C350" s="22"/>
      <c r="D350" s="22" t="s">
        <v>1373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41</vt:i4>
      </vt:variant>
      <vt:variant>
        <vt:lpstr>Named Ranges</vt:lpstr>
      </vt:variant>
      <vt:variant>
        <vt:i4>1</vt:i4>
      </vt:variant>
    </vt:vector>
  </HeadingPairs>
  <TitlesOfParts>
    <vt:vector size="42" baseType="lpstr">
      <vt:lpstr>Index</vt:lpstr>
      <vt:lpstr>A(1)-Total</vt:lpstr>
      <vt:lpstr>AA(1)-Debt</vt:lpstr>
      <vt:lpstr>B(1)-Unrestricted</vt:lpstr>
      <vt:lpstr>B(2)-Restricted</vt:lpstr>
      <vt:lpstr>B(3)-Equity</vt:lpstr>
      <vt:lpstr>B(4)-Total</vt:lpstr>
      <vt:lpstr>C(1)-Revenue</vt:lpstr>
      <vt:lpstr>D(1)-Total</vt:lpstr>
      <vt:lpstr>E(1)-Sales</vt:lpstr>
      <vt:lpstr>E(2)-Transfers</vt:lpstr>
      <vt:lpstr>E(3)-Amortization</vt:lpstr>
      <vt:lpstr>E(4)-Capital Long Term Interest</vt:lpstr>
      <vt:lpstr>EA(1)-Assessment</vt:lpstr>
      <vt:lpstr>F(1)-Purchased</vt:lpstr>
      <vt:lpstr>F(2)-Donated</vt:lpstr>
      <vt:lpstr>F(3)-Additions</vt:lpstr>
      <vt:lpstr>F(4)-Reductions</vt:lpstr>
      <vt:lpstr>G(1)-StartBalance</vt:lpstr>
      <vt:lpstr>G(2)-Additions</vt:lpstr>
      <vt:lpstr>G(3)-Reductions</vt:lpstr>
      <vt:lpstr>G(4)-EndBalance</vt:lpstr>
      <vt:lpstr>H(1)-Operating</vt:lpstr>
      <vt:lpstr>H(2)-Capital</vt:lpstr>
      <vt:lpstr>H(3)-Total</vt:lpstr>
      <vt:lpstr>I(1)-Operating</vt:lpstr>
      <vt:lpstr>I(2)-Capital</vt:lpstr>
      <vt:lpstr>I(3)-Total</vt:lpstr>
      <vt:lpstr>J(1)-Operating</vt:lpstr>
      <vt:lpstr>J(2)-Capital</vt:lpstr>
      <vt:lpstr>J(3)-Total</vt:lpstr>
      <vt:lpstr>K(1)-Taxes</vt:lpstr>
      <vt:lpstr>K(2)-Grants</vt:lpstr>
      <vt:lpstr>K(3)-Total</vt:lpstr>
      <vt:lpstr>L(1)-Property</vt:lpstr>
      <vt:lpstr>L(2)-Business</vt:lpstr>
      <vt:lpstr>L(3)-Other</vt:lpstr>
      <vt:lpstr>L(4)-Total</vt:lpstr>
      <vt:lpstr>MR(3)-Mill Rate</vt:lpstr>
      <vt:lpstr>POPL(1)-Population</vt:lpstr>
      <vt:lpstr>ST(1)-Stat</vt:lpstr>
      <vt:lpstr>Index!Print_Area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2013_Financial_Year.xlsx</dc:title>
  <dc:subject>FIR, SIR</dc:subject>
  <dc:creator>Municipal Affairs: Information Services</dc:creator>
  <cp:keywords>FIR, SIR</cp:keywords>
  <dc:description>Municipal Financial and Statistical Information Data for the 2013 Financial Year</dc:description>
  <cp:lastModifiedBy>Nandita Shome</cp:lastModifiedBy>
  <dcterms:created xsi:type="dcterms:W3CDTF">2025-02-21T21:31:23Z</dcterms:created>
  <dcterms:modified xsi:type="dcterms:W3CDTF">2025-02-21T21:31:24Z</dcterms:modified>
  <cp:category>Financial and Statistical Information Reporting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2025-02-21T21:31:23Z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905aaca1-d8bf-40b5-b73f-0d41c5fa2cea</vt:lpwstr>
  </property>
  <property fmtid="{D5CDD505-2E9C-101B-9397-08002B2CF9AE}" pid="8" name="MSIP_Label_abf2ea38-542c-4b75-bd7d-582ec36a519f_ContentBits">
    <vt:lpwstr>2</vt:lpwstr>
  </property>
</Properties>
</file>